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e\Documents\BAKALAURAS\"/>
    </mc:Choice>
  </mc:AlternateContent>
  <xr:revisionPtr revIDLastSave="0" documentId="13_ncr:1_{E34E4048-03F1-46EB-AA65-2F146518035F}" xr6:coauthVersionLast="47" xr6:coauthVersionMax="47" xr10:uidLastSave="{00000000-0000-0000-0000-000000000000}"/>
  <bookViews>
    <workbookView xWindow="-108" yWindow="-108" windowWidth="23256" windowHeight="12576" firstSheet="1" activeTab="3" xr2:uid="{8F459E40-6CEB-4A8E-8DC8-105B484BEA1D}"/>
  </bookViews>
  <sheets>
    <sheet name="xCuSODx" sheetId="2" r:id="rId1"/>
    <sheet name="EvoEF2" sheetId="3" r:id="rId2"/>
    <sheet name="DynaMut2" sheetId="4" r:id="rId3"/>
    <sheet name="DLKcat_Skirtumas" sheetId="13" r:id="rId4"/>
    <sheet name="DLKcat_nat" sheetId="7" r:id="rId5"/>
    <sheet name="CatPred" sheetId="5" r:id="rId6"/>
    <sheet name="Baseline" sheetId="15" r:id="rId7"/>
    <sheet name="NDCG" sheetId="12" r:id="rId8"/>
    <sheet name="T-test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5" l="1"/>
  <c r="D53" i="15"/>
  <c r="E53" i="15"/>
  <c r="F53" i="15"/>
  <c r="G53" i="15"/>
  <c r="H53" i="15"/>
  <c r="N5" i="13"/>
  <c r="M5" i="13"/>
  <c r="L5" i="13"/>
  <c r="K5" i="13"/>
  <c r="J5" i="13"/>
  <c r="I5" i="13"/>
  <c r="N4" i="13"/>
  <c r="N6" i="13" s="1"/>
  <c r="M4" i="13"/>
  <c r="M6" i="13" s="1"/>
  <c r="L4" i="13"/>
  <c r="L6" i="13" s="1"/>
  <c r="K4" i="13"/>
  <c r="K6" i="13" s="1"/>
  <c r="J4" i="13"/>
  <c r="J6" i="13" s="1"/>
  <c r="I4" i="13"/>
  <c r="I6" i="13" s="1"/>
  <c r="N3" i="13"/>
  <c r="M3" i="13"/>
  <c r="L3" i="13"/>
  <c r="K3" i="13"/>
  <c r="J3" i="13"/>
  <c r="I3" i="13"/>
  <c r="J4" i="7"/>
  <c r="J6" i="7" s="1"/>
  <c r="H4" i="4"/>
  <c r="G5" i="4"/>
  <c r="G4" i="4"/>
  <c r="J4" i="5"/>
  <c r="J6" i="5" s="1"/>
  <c r="I4" i="5"/>
  <c r="I6" i="5" s="1"/>
  <c r="N5" i="5"/>
  <c r="M5" i="5"/>
  <c r="L5" i="5"/>
  <c r="K5" i="5"/>
  <c r="J5" i="5"/>
  <c r="I5" i="5"/>
  <c r="N4" i="5"/>
  <c r="N6" i="5" s="1"/>
  <c r="M4" i="5"/>
  <c r="M6" i="5" s="1"/>
  <c r="L4" i="5"/>
  <c r="L6" i="5" s="1"/>
  <c r="K4" i="5"/>
  <c r="K6" i="5" s="1"/>
  <c r="N3" i="5"/>
  <c r="M3" i="5"/>
  <c r="L3" i="5"/>
  <c r="K3" i="5"/>
  <c r="J3" i="5"/>
  <c r="I3" i="5"/>
  <c r="N4" i="7"/>
  <c r="N6" i="7" s="1"/>
  <c r="M4" i="7"/>
  <c r="M6" i="7" s="1"/>
  <c r="L4" i="7"/>
  <c r="L6" i="7" s="1"/>
  <c r="K4" i="7"/>
  <c r="K6" i="7" s="1"/>
  <c r="I4" i="7"/>
  <c r="I6" i="7" s="1"/>
  <c r="N5" i="7"/>
  <c r="M5" i="7"/>
  <c r="L5" i="7"/>
  <c r="K5" i="7"/>
  <c r="J5" i="7"/>
  <c r="I5" i="7"/>
  <c r="N3" i="7"/>
  <c r="M3" i="7"/>
  <c r="L3" i="7"/>
  <c r="K3" i="7"/>
  <c r="J3" i="7"/>
  <c r="I3" i="7"/>
  <c r="L6" i="3"/>
  <c r="K6" i="3"/>
  <c r="J6" i="3"/>
  <c r="I6" i="3"/>
  <c r="H6" i="3"/>
  <c r="G6" i="3"/>
  <c r="L5" i="3"/>
  <c r="K5" i="3"/>
  <c r="J5" i="3"/>
  <c r="I5" i="3"/>
  <c r="H5" i="3"/>
  <c r="H7" i="3" s="1"/>
  <c r="G5" i="3"/>
  <c r="G7" i="3" s="1"/>
  <c r="L4" i="3"/>
  <c r="K4" i="3"/>
  <c r="J4" i="3"/>
  <c r="G4" i="3"/>
  <c r="I4" i="3"/>
  <c r="H4" i="3"/>
  <c r="L5" i="4"/>
  <c r="L4" i="4"/>
  <c r="L6" i="4" s="1"/>
  <c r="K5" i="4"/>
  <c r="K4" i="4"/>
  <c r="L3" i="4"/>
  <c r="J4" i="4"/>
  <c r="I4" i="4"/>
  <c r="J5" i="4"/>
  <c r="I5" i="4"/>
  <c r="G3" i="4"/>
  <c r="H3" i="4"/>
  <c r="I3" i="4"/>
  <c r="J3" i="4"/>
  <c r="K3" i="4"/>
  <c r="H5" i="4"/>
  <c r="H6" i="4" l="1"/>
  <c r="K6" i="4"/>
  <c r="L7" i="3"/>
  <c r="J7" i="3"/>
  <c r="I7" i="3"/>
  <c r="K7" i="3"/>
  <c r="J6" i="4"/>
  <c r="I6" i="4"/>
  <c r="G6" i="4"/>
</calcChain>
</file>

<file path=xl/sharedStrings.xml><?xml version="1.0" encoding="utf-8"?>
<sst xmlns="http://schemas.openxmlformats.org/spreadsheetml/2006/main" count="1650" uniqueCount="451">
  <si>
    <t>Activity</t>
  </si>
  <si>
    <t>N382_0.622</t>
  </si>
  <si>
    <t>A0A329KPW8</t>
  </si>
  <si>
    <t>MNVSLINAEGEKIGTAMLTQTSEGVKITLEAENLPPGTHGFHIHENGKCEPPDFKSAGGHFNPTNKQHGFENPKGPHAGDLPNIEVNPDGTVKAEFVAKQVTLEKGKPNSLLKEGGTSLVIHEKADDYKTDPAGNSGARIACGVI</t>
  </si>
  <si>
    <t>N34_0.772</t>
  </si>
  <si>
    <t>A0A6G8DD24</t>
  </si>
  <si>
    <t>MNAVTADGVGKSIGTVTIEETPYGLLFTPDLKGLPPGLHGFHVHENPSCEPAEKDGKTVAALAAGGHYDPENTGKHEGPYGDGHLGDLPALYVDADGTATTPVLAPRLKLDDIKGHALMIHAGGDNYSDHPKPLGGGGARIACGVI</t>
  </si>
  <si>
    <t>N5_0.362</t>
  </si>
  <si>
    <t>A0A1F9PNA2</t>
  </si>
  <si>
    <t>MRATLIDAQGQKVGTATLTQTPEGVKITVEVSNLPPGTHGFHIHENGKCEPPDFKSAGGHFNPANKQHGLKNPEGPHAGDLPNIEVNPDGTAKAEVVAKRVTLEKGEPNSLFKEGGTSLVIHAGADDYKTDPAGNSGARIACGVI</t>
  </si>
  <si>
    <t>N405_0.854</t>
  </si>
  <si>
    <t>A0A229UXQ6</t>
  </si>
  <si>
    <t>MEISLINAKGSKIGTAKLTQTSEGVKIQVQAAGLPPGEHGIHFHEKGVCEAPDFKSAGAHFNPTGKQHGFENPKGPHAGDLPNLEVDADGKGKLESVSKAVTLEKDKPNSLLKPGGTSLVIHEKEDDLKTDPSGNSGNRIACGVI</t>
  </si>
  <si>
    <t>N169_0.980</t>
  </si>
  <si>
    <t>A0A5A7UXY7</t>
  </si>
  <si>
    <t>MAVAVLSGDSGVTGTIQFTQEEGDGPTTVTGEISGLTPGLHGFHVHALGDTTNGCTSTGPHFNPFGKEHGGPEDEERHVGDLGNITAGEDGVAEVSITDKMISLTGPHSIIGRAVVVHADLDDLGKGGHELSKTTGNAGGRIACGVIGLAGPVITSD</t>
  </si>
  <si>
    <t>N133_0.938</t>
  </si>
  <si>
    <t>A0A5C7W8P1</t>
  </si>
  <si>
    <t>MVTLAPTSGSRVTGTLTLTPTADGVRITGTVTGLTPGSEHGFHIHENGDCSAPDASSAGGHFNPGGNPHGHPGSGAHHAGDMPNLVADAEGVAQVDVIVSGVTLGGGGANDILGRAVVVHADADDYTTQPAGNAGARIACGVI</t>
  </si>
  <si>
    <t>N101_0.980</t>
  </si>
  <si>
    <t>A0A1U7M9S2</t>
  </si>
  <si>
    <t>MVIRGGTAAPQIKGTVTFRDVRGGTKVTVEVTGLPPYQPAKNGKQPNGPHGFHIHENGNCQAGGPDDPFTAAGGHYNPGNRPHGNHAGDLPVLFSDNGFARMTFFTNRFTVEDVIGKAVIIHENPDDYRTQPSGNAGERIACGVI</t>
  </si>
  <si>
    <t>N413_0.973</t>
  </si>
  <si>
    <t>A0A0J5VNA6</t>
  </si>
  <si>
    <t>MVEMYNAAGDKVGTAKLTEQSSGVKITLDVEGLPPGTHGVHIHEIGKCEAPDFKSAGNHFNPDNKQHGLLHPKGPHAGDLPNIIVDGDGTVKAELMAPQVTLKEGKTSLLSKDGTSIVITENADDGMTQPAGDSGERIACGEITKDESEEGKA</t>
  </si>
  <si>
    <t>N64_0.834</t>
  </si>
  <si>
    <t>A0A1Q9GXG8</t>
  </si>
  <si>
    <t>MVDMKDLKTGKSIGTVTISESEYGLVFTPNLKGLPPGIHGFHVHENASCEPAEKDGKMVLGGAAGGHYDPENTGKHGFPWSNDNHRGDLPALYVDKDGMATHPVLAPRLTLDDLKGRALMIHANGDNYSDHPKPLGGGGARVACGVI</t>
  </si>
  <si>
    <t>A0A2W4QL36</t>
  </si>
  <si>
    <t>MNITDIQGEGAPVGTVIVEDSCYGVTFKPQLAGLPPGLHGFHVHENASCAPKEQDGKMVAALAAGDHYDPANTKRHGTPWGNGHLGDLPALFVGANGTANNPVLAPRLKVADLKERSLMIHAGGDNHSDPPCPLGGGGARYACGVA</t>
  </si>
  <si>
    <t>A0A031LV15</t>
  </si>
  <si>
    <t>MHEVSAQGVDKKIGTVEFRDSAQGLVISLDLESLPPGYHGFHIHEKGSCDPAEKDGKVGAALDKGGHYNPNQVPEHGTPLDGHLGDLPVLNVEMYGTAQLKLIAPRLKLEDIEGLAIMIHAGGDNYSDEPKILGGGGDRAAGGIW</t>
  </si>
  <si>
    <t>N459_0.862</t>
  </si>
  <si>
    <t>A0A097DAN5</t>
  </si>
  <si>
    <t>MKAICVINGDVKGIVEFVQDKPDMPVKITGYLNNLPRGNHGIHIHEYGDVSNGCTSAGEHLNPFHKTHGGPNDAERHLGDLGNVYSNGSNSVTQVDIVDNMISLYGPYNILGRSLVVHAMEDDYGRGDNELSKITGNSGSRLGCGVIGVKYEKTVSF</t>
  </si>
  <si>
    <t>N33_0.895</t>
  </si>
  <si>
    <t>Q55GQ5</t>
  </si>
  <si>
    <t>MSKKAVCVLKGEKVNGVVKFTQENKDSPVTVEYDINGLEKGEHGFHVHAFGDTTNGCVSAGPHFNPFNKTHGSPSDEDRHVGDLGNIVATGEGVTKGTITDKVISLFGEHSIIGRTMVVHADEDDLGKGGNEDSLTTGNAGARLACGVIGVAQ</t>
  </si>
  <si>
    <t>N8_0.721</t>
  </si>
  <si>
    <t>A0A1C9EFZ1</t>
  </si>
  <si>
    <t>MSVKAVCVLKGDDVKGTIYFTQEGDSVKVTGEITGLTPGKHGFHVHEFGDNTNGCTSAGPHFNPSNKTHGAPADEERHVGDLGNVEAGDDGKAKVNITDKLISLTGPHSIIGRSLVVHADVDDLGKGGHELSKTTGNAGGRLACGVIGIAAPQ</t>
  </si>
  <si>
    <t>N475_0.992</t>
  </si>
  <si>
    <t>A0A1V9YGG7</t>
  </si>
  <si>
    <t>MMAKAVCTLYGNDDDVYGSLVLSQANEDAKTIITGELKGLSPGKHALHVNVFGDVSNGGASTGGVFNPFGKNHGAPEDEERRVGSLGNITVDEDGVAKVHIEDKLVKLIGPHSIIGRSLVIHENEDDLGKGGHELSLQNGNAGAIKAFGVIGISA</t>
  </si>
  <si>
    <t>N249_0.933</t>
  </si>
  <si>
    <t>A0A1U8A6X5</t>
  </si>
  <si>
    <t>MMAAAGGTVKAVAIITGDNNVRGSLQFVQDANGVTHVRGRITGLSPGLHGFHIHALGDTTNGCNSTGPHFNPLKKDHGAPSDEERHAGDLGNIVAGPDGVAEVSIKDMQIPLSGQHSILGRAVVVHADPDDLGRGGHELSKTTGNAGARVGCGIIGLQSSV</t>
  </si>
  <si>
    <t>N428_0.897</t>
  </si>
  <si>
    <t>A0A6F9DTG1</t>
  </si>
  <si>
    <t>MMVEAVCVLNGGEGAGTIHFEQLSDGEVLITGKITGLTPGKHGFHIHEFGDLTNGCASTGAHFNPSKKNHGGPDAAERHVGDLGNIEAGADGVANVDITDKMISLTGPNSIIGRAIVVHADEDDLGLGGHQDSLTTGHAGARLACGVIGIAK</t>
  </si>
  <si>
    <t>N217_0.991</t>
  </si>
  <si>
    <t>A0A2T9YC16</t>
  </si>
  <si>
    <t>MVKAVCVLKGDEGVTGVVTFEQEDANSPTTISAEFHGLSSGKHGFHIHEFGDNTNGCISAGGHFNPFGVNHGDRTASVRHVGDMGNVVSAGTDKVTKVELEDRLITLFGPTSVIGRTVVVHGGEDDLGLGGNAGSLANGNAGSRAACGVIGITN</t>
  </si>
  <si>
    <t>N74_0.807</t>
  </si>
  <si>
    <t>A0A436ZU18</t>
  </si>
  <si>
    <t>MVKAVAVLRGDSNVSGVVTFEQASESSPTTISWEITGNDPNAQRGFHIHQFGDNTNGCTSAGPHFNPFGKTHGAPTDENRHVGDLGNITTDASGVAKGTITDSLVKLIGPNSILGRTVVVHAGTDDLGKGGNEESLKTGNAGGRPACGVIGIAN</t>
  </si>
  <si>
    <t>N358_0.957</t>
  </si>
  <si>
    <t>A0A3L6E0F8</t>
  </si>
  <si>
    <t>MVKAVAVLAGSEGVKGTIFFTQEGDGPTTVTGSISGLKPGLHGFHVHALGDTTNGCMSTGPHFNPAGKEHGAPEDENRHAGDLGNVTAGEDGVANVNITDSQIPLAGPHSIIGRAVVVHADPDDLGKGGSSHNLSKSFGSIGLIVACSI</t>
  </si>
  <si>
    <t>N16_0.616</t>
  </si>
  <si>
    <t>A0A2U9Q3F1</t>
  </si>
  <si>
    <t>MSVKAVCVLRGDKVSGTIYFTQEGDGGPVTVTGEITGLTPGQHGFHIHEFGDNTNGCTSAGPHFNPSNKTHGGPTDEVRHVGDLGNVEADDNGVASVNITDSIISLSGPHSIIGRTLVVHEGVDDLGKGGHELSSTTGNAGGRAACGVIGIAKPQL</t>
  </si>
  <si>
    <t>0_Q38J79</t>
  </si>
  <si>
    <t>Q38J79</t>
  </si>
  <si>
    <t>MKKAVAVLKGTSNVEGVVTLTQEDDGPTTVNVRVTGLTPGPHGFHLHEFGDTTNGCISTGPHFNPNNMTHGAPEDEIRHAGDLGNIVANADGVAEATIVDNQIPLSGPNSVVGRAFVVHELEDDLGKGGHELSLTTGNAGGRLACGVV</t>
  </si>
  <si>
    <t>0_Q8V9Y1</t>
  </si>
  <si>
    <t>MKGVCVISGDVSGILEFIQDKPDSPVHITGYLNNLPKGNHGIHIHEFGDTSNGCTSAGEHFNPFHKEHGGPHSAERHLGDLGNVYSKGENAVTRVDIVDNMISLYGPYNILGRSLVVHTMKDDYGLGDNELSKTTGNSGGRLGCGIIGVKHEPVVTF</t>
  </si>
  <si>
    <t>0_A0A183B4Z1</t>
  </si>
  <si>
    <t>A0A504YUV4</t>
  </si>
  <si>
    <t>MAVATFPYSGQVFVTASGGTLTVRGQISGLPANATLGVHIHQYGDLGNGCLNAGGHFNPFGKNHGGPTSATRHPGDFGNVRTDGMGVANFNLTVNNSGLTPNDELIGLAVVVHAGQDDLGQGGNAGSLATGNSGPRLTCAVIGVA</t>
  </si>
  <si>
    <t>0_GBGH01012770.1.p1</t>
  </si>
  <si>
    <t>A0A1G4IP31</t>
  </si>
  <si>
    <t>MVKAVAVLRGDAGVSGLVHFEQESESSPTTITGEITGFDPNTEHGFHVHQFGDNTNGCTSAGPHFNPFNKTHGGPADEERHVGDLGNVLADANGVAKVSISDSLVKLIGPTSIVGRTVVVHAGKDDLGKGGNEESLKTGNAGPRPACGVIGIAA</t>
  </si>
  <si>
    <t>P07632</t>
  </si>
  <si>
    <t>MATKAVCVLKGDGPVQGTIYFEQKCSGLPVVVSTFTTGLEEGEHFHVHQFGDNTQGCTSTGPHFNPLHKKHGGPENEERHVGDLGNVTAGKNGVANVSYEDSVVSLSGDHSIVGRTLVVHEKEDDLGRGGNEESKKTGNAGSRLACGVIGIAA</t>
  </si>
  <si>
    <t>A0A6C0IG51</t>
  </si>
  <si>
    <t>E5EQ52</t>
  </si>
  <si>
    <t>MTQKPICAIAVFTGDNKIKGYVKFVENFKNNNIAIELNIVGLKNNSLHGFHVHEAGDLTDKCTSMCSHFNPYNKTHGAPGTKERHVGDLGNIETNSKGEAKYIFYDDVIKLRGTKANIIGRGLIIHADEDDCGAGGDAESLKTGNAGKRIACAVIGYSKENF</t>
  </si>
  <si>
    <t>A0A317HRN1</t>
  </si>
  <si>
    <t>A0A2N0QLY7</t>
  </si>
  <si>
    <t>MQKVEMKDAQGKSVGTATLEPSGQGIVVELELKDLPPGEHAIHFHKIASCEGPDFKSAGPHLNPDGKKHGLLNPEGPHAGDMPNFTVKADGTAKASVKDPRVTLGSGTHSVFANGGTALVIHAMADDLKTDPSGNSGDRIACGVVTK</t>
  </si>
  <si>
    <t>A0A2A2SHP7</t>
  </si>
  <si>
    <t>MEPVAGGQMATAAMRTSTGADAGRATAREVAGGVRFTIDARGLPPGQHGAHVHTTGRCDPPGFESAGPHWNPTNTKHGSNNPQGPHLGDLPNLTVGADGRGTIAMTMPGATMASLLDADGAAMMVHAAADDLVTDPSGNSGGRIACGVFQLG</t>
  </si>
  <si>
    <t>A0A183WV85</t>
  </si>
  <si>
    <t>C1L8R5</t>
  </si>
  <si>
    <t>MKAVCVMTGTAGVKGVVRFSQDTPDAPVSIHAEFSGLKPGKHGFHVHEFGDTTNGCTSAGAHFNPTNQEHGAPGDAIRHVGDLGNVTADNNGNAVYDATDKLLSLNGAHSIIGRTMVVHENEDDLGRGGHELSKVTGNAGGRVACGVIGVAQ</t>
  </si>
  <si>
    <t>GFIR01044819.1.p1</t>
  </si>
  <si>
    <t>A0A2P0ZKK1</t>
  </si>
  <si>
    <t>MVLKAVCVLKGSGEVNGTVFFEQEGDDGPVKLTGEISGLTPGEHGFHVHAFGDNTNGCISAGPHFNPHNHTHGGPTDDVRHVGDLGNVTAGQDKVAKISIQDKQLKLTGIHSIIGRTMVIHEKADDLGKGGNDESLKTGNAGSRLACGVIGITQ</t>
  </si>
  <si>
    <t>GIGU01072745.1.p1</t>
  </si>
  <si>
    <t>A0A6J2TAM9</t>
  </si>
  <si>
    <t>MVAKAVCVINGDAKGTVYFEQEKEGAPVKVTGEVTGLAKGLHGFHVHEFGDNTNGCTSAGPHFNPLSKEHGAPTDANRHVGDLGNIEASGSGATSVNISDAQISLFGANSIVGRTVVVHADPDDLGKGGHELSKSTGNAGARIGCGVIGICKA</t>
  </si>
  <si>
    <t>6_HADC01035157.1.p2</t>
  </si>
  <si>
    <t>A0A6A0HF11</t>
  </si>
  <si>
    <t>MQSNSPQEATVLIQGGSVSGFLKLTQTNPPVGETHITGTITGLTPGPHGFHIHQTGNLTEGCKSTGGHYNPFQRTHGAPTDHVRHVGDLGNIVAGADGKAVVNITDHQVTLVGPNSVVGRAFVVHEGRDDLGLGGHETSLTTGNAGGRVGCGVIARA</t>
  </si>
  <si>
    <t>3_GIUN01002271.1.p1</t>
  </si>
  <si>
    <t>C1C2E3</t>
  </si>
  <si>
    <t>MVKAVCVLKGEKVDGTVFFNQEEEGGPVKVTGELTGLSEGLHGFHVHEFGDNTNGCTSAGPHFNPDGCSHGAPTDAERHVGDLGNVTAGSDGVAKVNIEDKFISLSGPNSILGRTVVIHADPDDLGKGGHELSKTTGNAGARSACGVIGIAK</t>
  </si>
  <si>
    <t>5_A0A058ZE05</t>
  </si>
  <si>
    <t>A0A1Y1Z3Q5</t>
  </si>
  <si>
    <t>MVNAVAVLKGENVTGTVKFTQENPDAPVKIEVEITGLKPGKHGFHVHEFGDNTNGCTSAGPHFNPFGKTHGAPDAEVRHVGDLGNVEASEDGKATATITDKLVSLTGPNSIIGRTIVVHEDVDDLGLGGHELSKTTGNAGGRLACGVIGITK</t>
  </si>
  <si>
    <t>1_GFXF01218715.1.p1</t>
  </si>
  <si>
    <t>A0A0K2A1R8</t>
  </si>
  <si>
    <t>MATKAVCVLNGETVKGTLFFEQQGNAPVKVTGEVTGLTDGLHGFHVHEFGDNTNGCISAGPHFNPLNKTHGGPKDEERHVGDLGNVEAKDGVAKVNIEDKLISLSGEHSIIGRTLVVHEKPDDLGKGGNEESKKTGNAGARLACGVIGIAK</t>
  </si>
  <si>
    <t>0_A0A0R3PEU6</t>
  </si>
  <si>
    <t>A0A125SL96</t>
  </si>
  <si>
    <t>MVKCVLGDSPVTGTINFTQSGGSVTVTGTVSGLTPGLHGFHVHEKGDLSNGCVSAGGHFNPENKTHGAPTDTDRHVGDLGNIQADANGNAVVDITDSVISLSGPNSIIGRALVVHADEDDLGKGGSPDSKTTGNAGGRLACGVIGI</t>
  </si>
  <si>
    <t>0_A0A5B1QLA9</t>
  </si>
  <si>
    <t>G0S1F8</t>
  </si>
  <si>
    <t>MVKAVAVLRGDSKVTGTVTFEQASESAPVTITGDITGLDPNAKRGFHIHQFGDLTNGCTSAGPHFNPFGKNHGAPSDSERHVGDLGNIETDSNGVAKFTFTDKVISLNGPYSIIGRAVVVHAGTDDLGKGGNEESLKTGNAGPRPACGVIGLSAK</t>
  </si>
  <si>
    <t>4_ICPL01053513.1.p1</t>
  </si>
  <si>
    <t>A0A556V719</t>
  </si>
  <si>
    <t>MVKAVCVLKGTEDVKGTIYFEQEGDGPVKVTGEISGLKPGLHGFHVHEFGDNTNGCTSAGPHFNPEGKTHGGPEDEERHVGDLGNVTADENGVATVSITDKLISLTGPHSIIGRTMVVHEKEDDLGKGGNEESLKTGNAGGRLACGVIGIAK</t>
  </si>
  <si>
    <t>290861c</t>
  </si>
  <si>
    <t>MALKAVCVLKGDGPVKGTIYFEQSPAGGPVRLKGQITGLAEGLHGFHVHEFGDNTNGCTSAGPHFNPHSKKHGGPSDEERHVGDLGNVKAGDDGVANVDLKDKLLSLTGPMSIIGRTMVVHEKRDDLGKGGDEESLKTGNAGGRLACGVIGIAQ</t>
  </si>
  <si>
    <t>230319c</t>
  </si>
  <si>
    <t>MVLKAVCVLKGDGPVTGTVHFEQSIAGAPVVLKGQITGLAEGLHGFHVHAFGDNTNGCTSAGPHFNPHNKKHGGPNDEERHVGDLGNVKAGNDGVANVDIKDKLLSLSGPNSIIGRTMVVHEKRDDLGKGGDEESLKTGNAGGRLACGVIGIAQ</t>
  </si>
  <si>
    <t>90328c</t>
  </si>
  <si>
    <t>A0A0F4YZ31</t>
  </si>
  <si>
    <t>MVKAVAVLRGDSKVTGVVTFTQPSESSPTTVSWDIKNNDPNAERGFHIHEFGDNTNGCTSAGPHFNPFGKTHGAPTDSERHVGDLGNVSTDASGNATGSITDSSISLIGPRSIIGRTVVIHAGTDDLGRGGHPDSKKTGNAGPRPACGVIGIAA</t>
  </si>
  <si>
    <t>70886c</t>
  </si>
  <si>
    <t>A0A1S2ZI97</t>
  </si>
  <si>
    <t>MVLKAVCVLKGDGPVTGTIYFEQSPAGGAVRLTGQITGLAEGLHGFHVHQFGDNTNGCISAGPHFNPHNKKHGGPNDEERHVGDLGNVKANSDGVANVNLRDKMISLSGPCSIIGRTMVVHEKRDDLGRGGDDESLKTGNAGSRLACGVIGIAR</t>
  </si>
  <si>
    <t>64342b</t>
  </si>
  <si>
    <t>A0A3B3TIE4</t>
  </si>
  <si>
    <t>MVLNAICVLKGDGQVTGTVHFEQAKEGSPVKLSGEIKGLAPGEHGFHVHEFGDNTNGCTSAGPHFNPFGKTHGGPDDEERHVGDLGNVTADQDGIAKIEISDKLIQLTGPNSIIGRTMVVHEKEDDLGKGGNEESKTTGNAGGRLACGVIGIKD</t>
  </si>
  <si>
    <t>N19_0.991</t>
  </si>
  <si>
    <t>MNALTREGVGKSIGTVTITQTADGLVITVDLKGLPPGPHGFHVHENGSCEPAEKDGKTVAAGAAGGHYDPQNTGKHGGPEGDGHLGDLPALTVDADGTATTTVIAPRLTLDDIKGRALMIHAGPDNYSDQPEPLGGGGARIACGVI</t>
  </si>
  <si>
    <t>N311_0.882</t>
  </si>
  <si>
    <t>A0A2E1XII1</t>
  </si>
  <si>
    <t>MTAELKDADGKAVGTVTLTETPSGVLITADLTGLPPGEHGFHIHETGACEPDFKSAGGHFNPAGDEHGLMAEGGPHAGDMPNIHVPEDGKLRVEVFNPGVTLASGEPNDLFDEDGSAIVIHAGADDYRSQPSGDAGDRIACGVI</t>
  </si>
  <si>
    <t>N39_0.544</t>
  </si>
  <si>
    <t>A0A2E2TK02</t>
  </si>
  <si>
    <t>MTIYTTDGKHKSIGHITLEDTAYGVLFIPDLHNLPPGLHGLHLHVNPSCGQQGMAAGGHYDPQKTGKHEGPYSDGHLGDLPVLYVDENGTATTPTLAPRLKLNDLNNHALMIHAGGDNYSDDPKPLGGGGARVACGVI</t>
  </si>
  <si>
    <t>N353_0.977</t>
  </si>
  <si>
    <t>A0A1M3PQ68</t>
  </si>
  <si>
    <t>MTASLKTADGKAAGTATATETDGGVRVAVNATGLPPGEHGVHVHMTGKCDAPKFETAGGHWNPTGAQHGLMNPQGPHAGDMPNLTVGADGRGTLAYTIKGATLAGLLDADGAALVVHASADDQKTDPSGNSGDRIACGVF</t>
  </si>
  <si>
    <t>N316_0.952</t>
  </si>
  <si>
    <t>A0A6L6HHU2</t>
  </si>
  <si>
    <t>MTAEIMGAEGKTLGTVTVTATPSGIVLVTLALTGLPPGIHAVHLHQTGACEAPDFESAGGHLAGDGEHGVLAENGPHPGDMPNIHVPEGGALTVEYFIPGLTPEMVADEDGSAIIIHAQADDYRGQPSGHAGGRIACGVF</t>
  </si>
  <si>
    <t>N97_0.752</t>
  </si>
  <si>
    <t>MHAIDAEGVGKAIGTVTIRDTPDGLVFTPDLSGLPAGAHGFHLHENGSCGPGEKDGKTVAGLAAGGHYDPENTGKHLGPYGVGHRGDLPVLVVAADGTATTPVVAPRLKVSDVKGRALIIHAGGDNYSQEQPLGGGGARIACGVI</t>
  </si>
  <si>
    <t>N201_0.643</t>
  </si>
  <si>
    <t>A0A2J7QP34</t>
  </si>
  <si>
    <t>MAVVALSGGSGVTGNITFIQQQDDGPVRVTGTISGLTPGKHGFHVHEKGDLSNGCVSAGGHFNPENKNHGAPNDTERHVGDLGNIEADENGVATINITDSVISLTGPHSIIGRAVVVHADADDLGKGGNEESKKTGNAGGRVACGVI</t>
  </si>
  <si>
    <t>N230_0.862</t>
  </si>
  <si>
    <t>A0A7W0NTD3</t>
  </si>
  <si>
    <t>MAVLHPTEGNKVTGTVTFTQTDDGVKVTADVTGLTPGKHGFHIHEFGDCSAPDGTSAGGHFNPTNKPHAGPDAAERHVGDLGNIEADADGNATLEFVDSRISLNGGNHSIIGRAVIVHAKADDLKSQPTGNAGGRIACGVI</t>
  </si>
  <si>
    <t>N63_0.866</t>
  </si>
  <si>
    <t>A0A090IBU1</t>
  </si>
  <si>
    <t>MVDMKDLDSGKAIGTVTISESEYGLVFTPNLKGLPPGIHGFHIHENASCESAEKNGKTILGGAAGGHYDPEKTGKHGFPWSNDNHLGDLPALYVDMDGMATQPVLAPRITLSDLKGRALMIHAGGDNHSDHPKKLGGGGARVVCGVI</t>
  </si>
  <si>
    <t>A0A336QQ55</t>
  </si>
  <si>
    <t>MKLVTDQGIGKSIGEITVAETPYGLLFTPDVHGLAPGIHGFHLHTIASCAAGVKDGKPVPALAAGGHLDPENTLKHLGPYDDKGHLGDLPGLYVGSDGNATAPLLAPRVKALMDLKGHSLMIHKGGDNYADQPAPLGGGGARFACGVI</t>
  </si>
  <si>
    <t>A0A4R3YKZ9</t>
  </si>
  <si>
    <t>MNQVTEDGVGEAVGTVSVTETEYGLLFTPDLSNLAPGVHGFHVHANPSCEPGEKDGKKGAGLAAGGHYDPQATGQHSGPNGDGHLGDLPALDVNEDGSSSSAVLAPRLKTIADIRGHSVMVHANGDNFSDHPEKLGGGGARLACGVI</t>
  </si>
  <si>
    <t>A0A5C5TQ54</t>
  </si>
  <si>
    <t>MTVEILNTKGDSVGTAEIEPESDGVGVVLNLENLESGEHGLKFHDAGKYETPGFNSAGEPFAQEMQTIEIGEDGVAKDEFIVQNVTLKKDAENSLLKDDGTALIVYSGEDAGECIACGVV</t>
  </si>
  <si>
    <t>MTVEMLNTKNDSVGTAEVEAEHDSVGVALNLENLENGEHGLKFHDAGKYETPGFNSAGEPFAQEMQTIEIGEDGTAKDEFVVQSLTLKKNAENSLLKDGETALLVYSGQDAGECIACGIV</t>
  </si>
  <si>
    <t>A0A4R7KBH0</t>
  </si>
  <si>
    <t>MTIEGGPLAPGLKGVVYFREVKGGTEVRVEVIGLPRYKPAANDAQPVGPHGFHIHVNGSCKTGDPSNPFESAGDHWNPTNQPHGNHAGDFPVLFSNNGYARMSFFTNKFKVQDVVDRAVMIHESPDDYRSQPSGKAGKRLACGVI</t>
  </si>
  <si>
    <t>A0A522AI98</t>
  </si>
  <si>
    <t>MTLSETPYGLVFRPDLKGLAPGLHGFHIHEKPACGPAEQDGKKVAAGAAGGHFDPLNTGHHGSPWEVGHLGDLPPIWVSNDGSATMPVLAPRLTLKDVKGRALMLHVGGDNHADNPKPLGGGGARMTCGVV</t>
  </si>
  <si>
    <t>A0A0E3WVX4</t>
  </si>
  <si>
    <t>MTANLKDAQNRLIGVATFSELENRLVRIHVSAKGLPPGRHGIHIHEVGNCTAPTFVSAGGHYNPLGREHGIENPKGPHAGDLPNLIVEEDGTAALDVVTNLATLSSTADSLFQANGTSLVIHALPDDQKSNPSGNSGDRIACGVI</t>
  </si>
  <si>
    <t>A0A1M5Y3I4</t>
  </si>
  <si>
    <t>MISLVPKSEATAEGEIKFTEEDGQISFQAKIEGLEPGEHAIHIHEEADCSAADGASAGGHWNPNGEQHGKWGDELGYHKGDMGNFNADDNGNGEITMTTDQWCAIGCEDGTKANIVGKGVIVHEGTDDFSSQPSGDAGTRVSCGGI</t>
  </si>
  <si>
    <t>A0A1K1Q2X4</t>
  </si>
  <si>
    <t>MIPLEAKGGSKATGSVTFNEEEGKVTISATLTGLNPGEHAIHLHEKADCSAPDGTSTGGHWNPTFSAHGKWGDAQGYHKGDIGNFEANAAGEGAITLTTDEWCIGCGDATTDILGKGIIVHEDTDDFKSQPTGDAGGRVSCGGI</t>
  </si>
  <si>
    <t>A0A376BWJ9</t>
  </si>
  <si>
    <t>MQLNPANGAKAVGTVSVSESKYGLVFTPNLAGLSPGIHGFHIHENASCAPREKDGKVTEALGAGGHWDPKETKKHGYPWQQGAHIGDLPALNVNHDGTAKYPVLAPRLKKLSQIKGRSLMVHATGDNHSDHPEPLGGGKGRMACGVI</t>
  </si>
  <si>
    <t>A0A448KGH8</t>
  </si>
  <si>
    <t>MQINPVNGDKDVGRVEVKESAYGLLFTPKLTNLPHGLHGFHIHEKPSCEPAEKNGKVVAALGSGDHWDPKHTKQHGYPWGDDSHMGDLPALFVNQDGSAQTPVLAPRLPDLADVKGRSLMLHAGGDNYSDHPDPLGGGGGRLACAVM</t>
  </si>
  <si>
    <t>A0A1C0A5T0</t>
  </si>
  <si>
    <t>MRIKMGPLYPELNGVAYFISEPGGTRVSVEVTGLPPYDPDTDEQYPIGPHGLHVHKFGTCKVGDPNDPFEAAGGHYAPDAEHGPHHAGDIPVLFSNNGQARMTVFTADYAVDDVVGRAVVIHDVPDDYESQPAGDAGHRLACGVI</t>
  </si>
  <si>
    <t>A0A1D8GL79</t>
  </si>
  <si>
    <t>MEIQGGPLAPDVKGVVIFVDVVNGTEVVVDVQNLPPFQPARNNKDAIGPHGFHIHENGNCAVGDPDNPFTAAGEHWNPTDQPHGNHAGDFPVIFSNKGFARMIFYTNKFTVNQIVGKAVIIHENPDDYRTQPAGGAGKRLACGIINPVLRATYKW</t>
  </si>
  <si>
    <t>A0A2D8G132</t>
  </si>
  <si>
    <t>MAVIDADSTSNANGTVTFTEEGSTVKMEALLSGLTPGKHAIHIHENADCSAADGTSSGGHWNPTNDPHGKWGAESGYHKGDIGNFSADDNGKGTVTITTNEWCIGCGDADKDIGGKALIVHQGTDDFTTQPTGDAGARIACGSI</t>
  </si>
  <si>
    <t>A0A1D2JIF7</t>
  </si>
  <si>
    <t>MAVCVVRGDSSVKGVVVFEQASENSPTRITYEITGNDPNGVRGFHVHEFGDNTSGCTSAGPHFNPFGKGHGAPRDKDRHVGDMGNITTDANGNAQGTMEDSNVSLFGPDTIIGRTVVVHAGTDDLGKGNIEESLKTGHAGPRPACGVILLLIFLKIKF</t>
  </si>
  <si>
    <t>A0A1I1TMZ2</t>
  </si>
  <si>
    <t>MVQIYNQSGDKVGTAKFAQEAKGVKVSIKAEGFTPGTHGVHVHETGQCKAPDFSSSGKHLNPNNKKHGILNPEGPHNGDLPNIVADKSGMIKMNMVAPKVALKEGKDMTLLRKDGASLIITEKQDDGMVQPAGNSGKRMACGVIVKEASETKKE</t>
  </si>
  <si>
    <t>A0A6L6JJ68</t>
  </si>
  <si>
    <t>MVDMKNMQTGEKIGTVVISQHQYGTIFTPNLFSLPAGAHGFHLHHKASCEAAQKDGAMVPAGSAGGHYDPKKTGKHAEPWDFHGHAGDLPVLYVDKNGMASQPVLAPRLTLKEVKGRSLMIHAGGDNYSDDPKKLGGGGGRLACGVI</t>
  </si>
  <si>
    <t>A0A0F2PK63</t>
  </si>
  <si>
    <t>MSLKGGTLKPQLDGQVTFTEATGGTWIEVRVKGLPPYKPPKGQQDPIGPHGFHIHQFGNCKVGNPQDPFQVAGGHWNPTNQPHGNHAGDFPVLFSNDGYAKMLFFTDRFKAQDVIGKSIVIHENPDDYRTQPAGNSGKRLACGVI</t>
  </si>
  <si>
    <t>A0A2K9VS88</t>
  </si>
  <si>
    <t>MKAICVVDGDVKGEIWLQQQTPNHLIMITGMIWNLTKGLHGFHVHEFGDTSNGCTSAGEHFNPTGRDHGAPDSAERHVGDLGNIESRTSNAITIVNQIDNVITLFGPNSVIGRSLVVHTNKDDLGLTDHPLSKTTGNSGGRLGCGIIGVASNNSVAQ</t>
  </si>
  <si>
    <t>A0A093T3V9</t>
  </si>
  <si>
    <t>MNAALPNGQGKSLGNITISETPYGLLFTPTLAGLSQGVHGFHVHENPSCEPAQKDGKQVPALAAGGHYDPEKTGKKLGPYDPSGHLGDLPVLVVTADGKATYPVYAPRLKSLSEVKNKALMIHVGGDNYSDSPEKLGGGGARIACGVI</t>
  </si>
  <si>
    <t>A0A5R9QHR6</t>
  </si>
  <si>
    <t>MNAVNEQGVGESVGTVTIEESAYGLVFKPRLKGLPPGIHGFHIHEKGSCEAAMQDGKMVAADAAGGHYDPQNTGKHGNPWGEGHLGDLPSLYVNSDGSANKPVLAPRIKAISQIKGKALMVHAGGDNHSDNPQPLGGGGARVACGVI</t>
  </si>
  <si>
    <t>A0A0F0CK70</t>
  </si>
  <si>
    <t>MKYIRGMTAAPPLSGLVKFFDTPYGGVLIEVEIFGLPNITTPGSTDFYACHIHEFGDCEEPFDKTGEHYNPTNCPHPDHAGDMVPLLGNQGYAWTAFRDKRFSIWEIMGKSVVIHSWRDDFTTQPSGNNSGKIACGTI</t>
  </si>
  <si>
    <t>A0A0K0GAI2</t>
  </si>
  <si>
    <t>MRMDMYNANGDRVGTATLNEQPDGVQIKLKVEGLEPGFHGIHVHEKPKCEGPDFKTAGNHLDPEGEEHGLMHPQGPHLGDMPNIEADSTGLVNAEFMLSGATLLEGKNSILKGEGTSLVRTEDQDDGVSQPSGNSGARIVCGHIAEDDKNNSEK</t>
  </si>
  <si>
    <t>A0A1F8VTY0</t>
  </si>
  <si>
    <t>MAELEPTKGNATSGEVRFTQQGDRVRVSGEVQGLQPGSEHGFHIHEKGDCSSGDGMSAGGHFNPTNTPHGWHAGADHHTGDLPSLRADAQGVARFNFDSRTISIGSGTQDIIGRWLIVHRDPDDYTTQPTGNAGARLACAVI</t>
  </si>
  <si>
    <t>A0A0F8B2F4</t>
  </si>
  <si>
    <t>MAVAVLKGDSTVSGTVTFSQSSENAPVTVNWDISGNDADAERGFHIHAFGDNTNGCASAGPHFNPHSKTHGAPHDKERHVGDLGNIETDGSGVAKGTIEDSLITLNGPRSILGRSVVVHAGTDDLGKGGNEESLKTGNAGARNACGVI</t>
  </si>
  <si>
    <t>F8R8R2</t>
  </si>
  <si>
    <t>MAVAVLKGDGDVKGTVHLEQEGESSPVRVTGEITGLAPGNHGFHVHEFGDNTNGCTSAGAHFNPEAKQHGAPDDAVRHAGDLGNVVAGADGVATVEITDKLISLTGPHSIIGRTVVVHADADDLGKGGHELSKTTGNAGGRLACGVI</t>
  </si>
  <si>
    <t>A0A5Q0MVS8</t>
  </si>
  <si>
    <t>MAVAVVKGQGEVKGSVHFEQEGEKEPIKVTGEITGLKPGLHGFHVHEFGDNTNGCLSAGPHFNPHNQEHGSPYDEIRHAGDLGNVTAGADGVAKINITDKMISLSGPHSIIGRTLVVHADADDLGRGGHELSKTTGNAGGRLACGVI</t>
  </si>
  <si>
    <t>A0A3T0I6X6</t>
  </si>
  <si>
    <t>MVEMYNPNGDSLGYVKLSEQWEGVMLKLNAKGLPPGEHAIHIHEQGKCEPPDFKSAGNHFNPEDKEHGLLHPKGSHAGDLPNLIVERDGKVKAELMAPDVTIKEDTKNIVTKEGTSIVITEGPDDGMTQPAGDSGARIACGEIVQEKENGKNK</t>
  </si>
  <si>
    <t>A0A061Q2Z6</t>
  </si>
  <si>
    <t>MVEWKQLDSGKTVGYVVVSQSDYGVVFTPHLNGLPAGMHGFHIHTNGSCDPSTKNGKTILGGAAGDHWDPENTGKHGYPWNDDNHYGDLPALYVDTNGWASTPVLAPQLKLSDVEGRALMVHAGGDNHSDSPSKLGGGGARIVCGVI</t>
  </si>
  <si>
    <t>A0A3T1D7W5</t>
  </si>
  <si>
    <t>MVNIINTKGEEVGTAVLKQSSQGVYIHIEVKNLPPGVHGIHIHEVGKCETPDFTSAGAHLNPDGKKHGFNNPKGFHAGDLMNINVGKDGKAKAELTSKTVTLKKGKSNSLLKPGGTSIVIHEKPDDYMTDPSGNSGNRIACGVI</t>
  </si>
  <si>
    <t>A0A2K2FN11</t>
  </si>
  <si>
    <t>MSIQGGPLAPNIQGFVYFTNVPGGTWVVVEVWGLPPYYEAERENQPVGPHGFHIHEHGTCWIGDPDDPFEATGEHWNPTNQPHGNHAGDFPVLFSNHGRAYMAFFTDRFKVSDVIGKTVIIHQNPDDYRTQPSGNSGKRLACGVI</t>
  </si>
  <si>
    <t>A0A6C0D8K3</t>
  </si>
  <si>
    <t>MWAIAVINGSKIKGMVHFSEDLKNWDLYVNIEIHGLKENDLHGFHIHEAGDLWDTCTSMYAHFNPYNKTHGCPCYKERHVGDLGNLKTNAKGDASMFFRDDLISLRGTKANIIGRGLIIHADEDDCGIGGNEDSLTTGNAGKRIACAVI</t>
  </si>
  <si>
    <t>A0A1V2EVI7</t>
  </si>
  <si>
    <t>MWAMLRTPTGADAGRATAKEVAGGIRFTVDATNLPPGTHGVHVHTVGRCDGPDFESAGGHWNPTATKHGTMNPQGPHKGDMPNLVIGPGWRGSTGWTIPGATFASLLDADGAAYVIHAMPDDLKTDPSGDSGGRIACGIF</t>
  </si>
  <si>
    <t>A0A084TNJ5</t>
  </si>
  <si>
    <t>MFYLESKSGANATGMAIFKEEDGEVSMMAVFEGLTPGTHAIHLHEKADCSAEDGSSAGGHWNPTFEPHGKWGDAHGYHKGDIGNFTADANGNGNISLKTNEWCIGCGDAKKDILGKAIIVHAKADDFETQPTGDAGGRVSCGGI</t>
  </si>
  <si>
    <t>A0A0H4BF62</t>
  </si>
  <si>
    <t>A0A1Z9KYR8</t>
  </si>
  <si>
    <t>MNLINTEGIGESIGTISARDTDQGLVIIPELSGLSEGEHGFHLHAGDQCAPQTNSEGASIAGLAALGHWDPDETNTHLGPFGNGHRGDLSRLVVDRDGNTTTSVVAPRLKASDLRGRALVVHAGGDTYSDTPPLGGGGARIACGVA</t>
  </si>
  <si>
    <t>A0A0A7KGM8</t>
  </si>
  <si>
    <t>A0A7W8I7B3</t>
  </si>
  <si>
    <t>MTAALRDAAGEVRGEAQFEQAGMGMRVTVQVSGLTPGMHGLHLHEFGRCTPGVDAAENKVVPFGGAGGHFDPGMSKNHDSPTAGNKYGHGGDLPMLEVGADGTGKVTFTTAKSSLTGANGVLNRSIVIHANMDDYKSDPSGKSGARERCGVILRNDFTARDY</t>
  </si>
  <si>
    <t>A0A210PQ25</t>
  </si>
  <si>
    <t>K1RAH2</t>
  </si>
  <si>
    <t>MTCRFNSSDTNIAGRADLRQFVFGDFPVDIRIQVWGLPRSPVDTQRGIHIHEFGDVGAKCSRVGPHLNPAQTRHGGRNTFAFLRHVGDLGNMLQSPQGVTSTQFRDGVISLQGPTSVIGRSLVIKYERDDEGFGTNVDSLQNGNARTPLACCTLARSGPANWND</t>
  </si>
  <si>
    <t>A0A5Q0JXV4</t>
  </si>
  <si>
    <t>A0A1I5BK80</t>
  </si>
  <si>
    <t>MITLNAKSNTEVSGNAVFSEEDGIVTLTAVVSGLNPGGTHAIHLHEKADCSSDDGTSAGGHWNPTAEPHGKWGDKAGYHKGDIGNFIADENGNGSITFATNQWCIGCEDDNKNIIGKSVIVHAGEDDFTSQPTGAAGARVSCAGI</t>
  </si>
  <si>
    <t>A0A1H8A8T3</t>
  </si>
  <si>
    <t>A0A429B4J0</t>
  </si>
  <si>
    <t>MIAYDRRLAPSGAQASLKAESTGGTTRTSLVVEGFVPNRRYGAHLHTGACATDPEASGPHYQHHPGQVTPSSEVWLDFKTDASGAGRATARHEWALDPAALPKSLVIHAQPTKKKGEQAGTAGPRIACLT</t>
  </si>
  <si>
    <t>A0A420XH12</t>
  </si>
  <si>
    <t>A0A0J5P7F7</t>
  </si>
  <si>
    <t>MQKLDLKGNTDIGMVTVTESPYGLVFTPNLTGLTEGVHGFHIHQNASCEPKEQDGKMVLGLGAGGHWDPNGTNKHGFPWQDDSHLGELPVLIVDHDGNANYPVLAPRLKKLDDIKGHALMIHAGGDNHSDHPAPLGGGGPRMACGVI</t>
  </si>
  <si>
    <t>A0A067TI43</t>
  </si>
  <si>
    <t>A0A409XLJ3</t>
  </si>
  <si>
    <t>MAVVVLRGDSSVTGTVTFRQRSKGPVTISGKIQGLSPNALRGFHVHQLGDLSGGCLSAGSHFNPYGKTHGPPTASTRHVGDLGNIKTDENGEANFEFTDHLISLQGPNSIIGRSVVVHAGTDDLGAGGDDESLKTGNAGARAACGVI</t>
  </si>
  <si>
    <t>A0JC81</t>
  </si>
  <si>
    <t>A0A2K3QGN8</t>
  </si>
  <si>
    <t>MQRSEAHGDRHVRGLARIVQVSSGRSLVDLIVHGVVPGRYHATIREYGDLKDGAKSTGAVWSGGEKDAKGILGTVDVGEDGRGSAFFDRPFQIWEIIGHAMVLTKQDETTGPLVNDDNTVVGVIARSAGVWDNDKTVC</t>
  </si>
  <si>
    <t>A0A0F2NFV0</t>
  </si>
  <si>
    <t>A0A1F9NS93</t>
  </si>
  <si>
    <t>MEATLQGTDGREHGTVNFTEGPHGLLLKADLKDLPPGTHAFHLHATGVCSPDFKAAGGHYNPTGKKHGFMSADGPHAGDMPNIHVPESGKLQFELFLPDITVSEGSAALLDADGTAVLLHKDPDDYKTDPAGAAGDRIACGVV</t>
  </si>
  <si>
    <t>A0A7I7KB04</t>
  </si>
  <si>
    <t>A0A1H6JXF7</t>
  </si>
  <si>
    <t>MPQGLTTQLTTADGTAVADATIDFTEGFATVTIETVDNSNLSPGFHGVHLHQFGRCEGPDFASAGEHFQAPGSTAEPASGDLPPLLVRSDRGGKLVVTSDSFTEEELTGPEGSAIVLHQGAHLPGAMEGVDTRIACGVISPASTTATTE</t>
  </si>
  <si>
    <t>A0A317MZG1</t>
  </si>
  <si>
    <t>A0A4R3YAM1</t>
  </si>
  <si>
    <t>MALDASGASAPIGSISASSSPYGVIFTPELSGLAPGIHGFHVHEKPDCGPSEKDGKTVPGGAAGGHYDPEKTGKHEGPYGAGHLGDLPALYVGADGKATQPVLAPRLKLADLKGRSLMIHAGGDNHSDHPAPLGGGGARVACGVV</t>
  </si>
  <si>
    <t>A0A1B0CUF9</t>
  </si>
  <si>
    <t>A0A6M2DFF9</t>
  </si>
  <si>
    <t>MAKAVCVLNGDVKGVVYFDQASPDAPVVLSGEVTGLTPGQHGFHVHEFGDNTNGCVSAGAHYNPHGKEHGGPDSAVRHAGDLGNIVADANGVGKVAISDKQISLSGQYSVIGRTLVVHADPDDLGLGGHELSKTTGNAGARVACGVI</t>
  </si>
  <si>
    <t>A0A3P9KQY6</t>
  </si>
  <si>
    <t>A0A3B3DJQ8</t>
  </si>
  <si>
    <t>MAVCVLKGTGETNGVVNFEQESDSAPVKVTGEIKGLTPGKHGFHIHVYGDNTNGCVSAGPHFNPYNKNHGGPEDAERHVGDLGNVTAGVNNVAEIDITDKLIRLSGPDSIVGRTVVVSFYFFNFVLNFLLLYK</t>
  </si>
  <si>
    <t>A0A3B0SJ13</t>
  </si>
  <si>
    <t>A0A7Y2G482</t>
  </si>
  <si>
    <t>MAGQFIGVDGAPMGYVVLTNAPNAGVVMRVDLAGVSEGWHALHLHKVGDCSDYADGFKASGSHVDPDDQPHGLLNIYGPERADMPNIYAGADGHATAELFNGTVALFASEASAAQAG</t>
  </si>
  <si>
    <t>A0A4R3QYV8</t>
  </si>
  <si>
    <t>A0A4R3GTN8</t>
  </si>
  <si>
    <t>MVANFVAKDGKEDGRAQLTAAANGGVLIEVEISGLPANKWVAIHVHETGRCDAATHHESAGGHFDPEKAEHGILAAKGPHAGDMPNQYVGQDGVLRAQIFNGMVTLDGKTDGIRGRALMVHANSDDYRSQPSRCRRKTFLRRRPIATAQVL</t>
  </si>
  <si>
    <t>A0A7X3SKS3</t>
  </si>
  <si>
    <t>A0A7U9SFX6</t>
  </si>
  <si>
    <t>MVIKGSKKYPDIKGRAAFYDTYGGTVVVATVYGLPQKRGENNGGFHGFHIHEGGTCSGNVQNEFADAKGHYNPGVFPHPEHDGDLPPLLSNNGTAWMAVYTSRFYPEDVIGRTVIIHENADDFHSQPSGDAGEMIACGEIVSWSPDFCRR</t>
  </si>
  <si>
    <t>A0A194PRL0</t>
  </si>
  <si>
    <t>H9BE65</t>
  </si>
  <si>
    <t>MVAIAHLISQNVTGSLTFTETANGIRVSGTITGLDVGKYGFHVHELGDTSTCDAAGAHFDPDDNTHGGRDHSVRHVGDLGNVQFVGNENPVANIDFVDNIISLRGRNSIIGRTLVLHEQEDDLGLGGNEASLNTGNAGPRVACGVIGIRSPSGPWN</t>
  </si>
  <si>
    <t>N453_0.978</t>
  </si>
  <si>
    <t>A0A2Z4HI79</t>
  </si>
  <si>
    <t>MKALCVISGDVTGEITFYQQTPHHPTIITGYILGLPRGLHGFHVHEFGDTSNGCTSAGEHFNPTGMDHGAPDAAIRHVGDLGNIEAKVSNALTPVDIINNAITLHGPSSVLGRSLVVHTNRDDLGLTDHPLSKTTGNSGGRLGCGIIGITSSNTNVTRYDFI</t>
  </si>
  <si>
    <t>0_A0A0K0D5V0</t>
  </si>
  <si>
    <t>A0A0K0D400</t>
  </si>
  <si>
    <t>MSVKAGGGFGGFQAVPGGDPNNLLGVIDITELDGVVTMTGSLTGLPPGPHGFHVHEYGDLGNGCLASGAHFNPYRSDHGGPANPPSSRHVGDLGNITTDNGGPTPINVKDPLMTFTGNRGIIGRAFVIHANPDDLGTAGNDGSKTVGNAGTRLACGIIGIAK</t>
  </si>
  <si>
    <t>A0A679ENG3</t>
  </si>
  <si>
    <t>MKAICVITGDTHGCVYYKQDGPNYPVKLTGYLLNLPRGLHGFHVHEYGDWSNGFTSWGEHFNPTWWDHGAPDAAERHVGDLGLVRSAGCTALTPIEMKDNVISLTGYLTIIGRSLVVHTDRDDLGLTDHPLSKHTGNSGGRLGCGIIAICAN</t>
  </si>
  <si>
    <t>MTAMKYVKVIVFTEGINNCRGLLQFVQEPNGATHVKGRLTGLSPGLHGFHVNALGDTTNGCNSTGPHFNPLKKDHGAPSDQERHAGDLGNIVAACDGVAEVSLKDWQIPLSGPHSILGRAVVVHADPDDLGRGGHELSKTTGNCGARVVWGIIGNWSAV</t>
  </si>
  <si>
    <t>A0A024S7H6</t>
  </si>
  <si>
    <t>MVKAVSVLRGDSKVSGTVHFEQASENPPTTVTYEITGNDPNAKRGFHIHTFGDNTNGCTSAGPHFNPYGKTHGAPSDEWRHVGDLGNIETDAKGNAKGSITDKLIKLIGPNSIIGRTVVVHAGTDDLGKGDNEESLKTGNAGGRPACGVIGISN</t>
  </si>
  <si>
    <t>A0A0H5S192</t>
  </si>
  <si>
    <t>MSNCAVAVLRGDVVNGIIYFKQNKEGDPTKLTGEITGLTPGLHGFHIHQYGDTTNGCISAGPHFNPYNKTHGGPTDENRHVGDLGNIEADADGKAKIDITDKLITLYGPNSIIGRSLVVHADVDDLGKGVGDKKDESLKTGNAGARLACGIVGLAAPS</t>
  </si>
  <si>
    <t>A0A0Q8MME5</t>
  </si>
  <si>
    <t>MQDKQTATADFVGKDGKEDGRATLTAAAGGGVLMEVEVTGLPANKWVAFHVHETGKCDAASHHESAGKHFNPTDAEHGLLAAKGPHAGDMPNQYVGPDGILRAQVFDSMVTLDDKKTGIRGRALMIHANSDDYRSQPAGDAGERLACGVIK</t>
  </si>
  <si>
    <t>A0A353RG61</t>
  </si>
  <si>
    <t>A0A6J5SND8</t>
  </si>
  <si>
    <t>MLRRRPDAEAVIKGSAEYPGVRGTVSLYRAGGGVLLAAEVTGLPRGTGACAVNVFGFHIHEGYSCTGNAEDPFANAGAHYNPEGCPHPAHAGDLPPLFGNRGYAFLAFFTSRFSIEDVAGRTVIIHAQPDDFTTQPSGDSGARIACGRILPARGRRR</t>
  </si>
  <si>
    <t>A0A6G0X6Z6</t>
  </si>
  <si>
    <t>A0A024THB6</t>
  </si>
  <si>
    <t>MAKAVVTLYGNEGQVFGSLVLSQANEDAKTIIAGSLKGLSAGKHAIHINVFGDVTNGGASTGGVFNPFGKSHGAPDDEERRVGSLGNIQVDDEGNAKVNIEDPLLKLIGPHSVIGRSLVIHENEDDLGKGGHELSLQNGNAGPIKAFGVIGISA</t>
  </si>
  <si>
    <t>1_GHRC01000681.1.p2</t>
  </si>
  <si>
    <t>B4FCS0</t>
  </si>
  <si>
    <t>MVKAVAVLGSSDGVKGTIFFTQEGDGPTTVTGSVSGLKPGLHGFHVHALGDTTNGCMSTGPHYNPASKEHGAPEDENRHAGDLGNVTAGADGVANINVTDSQIGMLSPCSNPNEGTPRAVLLILQGLPDDLGCGNDLIICVRFCV</t>
  </si>
  <si>
    <t>3_A0A7S2HM14</t>
  </si>
  <si>
    <t>A0A7S2HM14</t>
  </si>
  <si>
    <t>MFGDFSQGLTSAGGIFNPFGKNHGAPDDEERMVGDLGNIEVDEEGRAQVHIEDRLVKLIGPHSVIGRSIVITAGEDDLGRGGHELSLTNGNSGPRVAGGVIGIASSK</t>
  </si>
  <si>
    <t>4_A0A5B1QLA9</t>
  </si>
  <si>
    <t>MVKAVAVLRGDSNVTGTITFEQPTYPGPVTVSGEISGLDPNAERGFHIHQFGDLTNGCTSAGPHFNPFGKTHGAPSDSERHVGDLGNIKTDANGKATFSITDSVISLNGSIIGRAVVVHAGTDDLGKGGNEESLKTGNAGPRAACGVIGISA</t>
  </si>
  <si>
    <t>132200c</t>
  </si>
  <si>
    <t>A0A2I2UPH5</t>
  </si>
  <si>
    <t>MAIRAVCVLKGDGHVEGTVWQEQRDYSYGPVVVKGQITGLTEGLHGFHVHQFGDRTQGCTSAGPHFNPYSKKHGGPKDVERHVGDLGNVTAGNEGVAKVWMNDPLISLSGPHSIIGRTMVVHEKRDDLGKGGNEESLKTGNAGSRLACGVIGIKK</t>
  </si>
  <si>
    <t>78695b</t>
  </si>
  <si>
    <t>A0A0D1ZFZ6</t>
  </si>
  <si>
    <t>MVKAIAVLRGDSKVSGVVTFTQPSEDSPTTVSWDIQNNDPNAERGFHIHEFGDNTNGCTSAGPHYNPHGKSHGAPTDEERHVGDLGNIKTDATGNSKGSITDMSLKLIGPESILGRTVVIHAGTDDLGRGGNPDSKKTGNAGPRPACGVIGIAA</t>
  </si>
  <si>
    <t>257706c</t>
  </si>
  <si>
    <t>MVKAVAVLRGDSKVTGVITFTQPSEGSPTTVSWDIKNNDPNAERGFHVHEFGDNSNGCTSAGPHYNPHGKTHGAPTDSERHVGDLGNIKTDGSGNATGSITDSSISLIGPESILGRTVVIHEGTDDLGRGGHPESKKTGNAGPRPACGVIGIAA</t>
  </si>
  <si>
    <t>68347c</t>
  </si>
  <si>
    <t>MVKAVAVLRGDSSVSGVVTFEQPSEGSPTTISWDIKNNDPNAERGFHIHEFGDNTNGCTSAGPHYNPFGKNHGGPYDAERHVGDLGNVSTDASGNATGSITDSSIKLIGPESILGRTVVIHDGTDDLGRGGHPESKKTGNAGPRPACGVIGIAA</t>
  </si>
  <si>
    <t>name</t>
  </si>
  <si>
    <t>mut_pav</t>
  </si>
  <si>
    <t>natural</t>
  </si>
  <si>
    <t>mutated</t>
  </si>
  <si>
    <t>cut_pos</t>
  </si>
  <si>
    <t>end_cut_pos</t>
  </si>
  <si>
    <t>"DynaMut2"</t>
  </si>
  <si>
    <t>W20</t>
  </si>
  <si>
    <t>MVKAVSVLRGDSKVSGTVVFEQASEGAPTTITYDITGNDPNAKRGFHIHTFGDNTNGCTSAGPHFNPFGKNHGAPTDEVRHVGDLGNVDTDAQGNAKGTITDNLIQLIGPNSVIGRTVVIHAGTDDLGKGDTEESLKTGNAGPRPACGVIGISN</t>
  </si>
  <si>
    <t>MAKAVVTLYGDDATVYGTLVLSQSNEDAKTIVAGSLKGLSAGKHALHINVFGDVSNNGASTGGVFNPFGKSHGAPDEEERRVGSLGNIQVDEEGNAKVHIEDPLLKLIGPHSVIGRSVVVHENEDDLGKGGHELSLQNGNAGPIKAFGVIGISA</t>
  </si>
  <si>
    <t>MQSKVSAFKVSMLSALLSLGFVGCAATQNTSASKESNTKIQTIPVNAVSAQGVHDQIGTISFQDSDKGLVITTDLTKLSPGYHGFHIHEKGSCEPAEKDGKMGAALAAGGHYNPNQAPGHGTPNDGHLGDLPVLNVDASGNAKTQVIAPRLTLADIQGLSIMVHAGGDNYSDQPKPLGGGGDRVACGVIR</t>
  </si>
  <si>
    <t>MNKTTWLAALTLLSSPAFAETVSVEMIDLGSGQSTGTVMISDSDYGTVFTPKLQGLPAGTHGFHLHTNGSCDSITKEGKTILGGAAGGHYDPEKTGKHGFPWTDDNHLGDLPALYVNAHGVADQPVLAPRVKLDDVKGRALMVHAGGDNHSDHPAKLGGGGVRIVCGVIK</t>
  </si>
  <si>
    <t>MKKISFLTLALAFTLAACKKEKKQETPASADVQEQVEEVKEVKEEIKKIKVALAAKSGSDVTGNAVFTDENGTVTMVAVFEGLTEGEHAIHLHEKADCSADDGTSTGGHWNPTAQPHGKWGDAQGYHKGDIGNFNADANGNGTITFKTNEWCIGCGDPNKDILGKAVIVHQGVDDFTSQPTGAAGGRVSCGGIIE</t>
  </si>
  <si>
    <t>MMNKLLFSTLFLASMVVNASNISVDMKDLDSGKTVGSILIEQNEYGVVFTPNLSGLPSGLHGFHIHENNSCDTAEKNGKTILGGAAGGHYDPMKTGRHGFPWSNDNHLGDLPPLYISMNGNAVQPVLAPRITLPNLSGRSLMIHAGGDNHSDHPKTLGGGGTRLVCGVIK</t>
  </si>
  <si>
    <t>MKLKALILTGVFFSCSTFAASTTVTLNEALPTGAGSSIGEVSITETPYGLLFTPNLKGLEAGIHGFHVHENASCEAAEQDGKSVPALAAGGHLDPKKTGKHLGPYDDQGHVGDLPGLVANADGTSTYPILAPRIKSLSEVKNHALMVHVGGDNYADMPAKLGGGGARMACGVIK</t>
  </si>
  <si>
    <t>MRAICVIGGDVSGIVEFVQDKPDHLMKVTGYLNNLPKGYHGIHIHEYGDVSNGCTSAGEHLNPFNKNHGGPMDAERHLGDLGNVYSKGKNCVTQVDIVDNMISLYGPHNILGRCLVVHAMKDDYGRGSNELSKITGNAGSRLGCGIIGVKHEPTVTF</t>
  </si>
  <si>
    <t>MVKAVAVIRGDSKITGQVTFEQTSESSPTTITWDIQGHDPNAERGMHVHQFGDNTNGCTSAGPHYNPHGKTHGAPTDQERHVGDLGNIKTDAQGNAKGSVSDSFVKLIGEHSVLGRTIVVHAGTDDLGKGGNEESKKTGNAGPRPACGVIGIAA</t>
  </si>
  <si>
    <t>MKTGFVLLMIISAVLMFAATGSAQKNVTDNATDNVTDSAVAILKDAQNNTVGFATFSEDEFGLVRIQVLVRGLEPGMHGIHIHENANCTAPSFTSAGGHYNPLGREHGLANPRGPHAGDLPNLIVGYDGTGYMDVVTNFATLSPGQTTLFPDNGTALVIHADPDNQMTNPAGNSGDRVACGVIEKA</t>
  </si>
  <si>
    <t>MDNQSVTPADIFADLLRFRAPSAVAWVRGGASAPAISGLVKFYHTPYGGVLVEAEIFNLPNKNMPGATDFYAMHIHQNGDCSDNFANTGEHYNPTNAAHPNHAGDMVPLLGNEGYAWTAFYDKRFKIEDILGRSVVIHSHPDDFTTQPSGNSGGKIACGTIMKADYTDQV</t>
  </si>
  <si>
    <t>MVDIMSNTKGNPLAIAYVKGGPLRPQIDGVVRFYNAPGGTWVCVKVKGLPPYQPAPNGEDPIGPHGFHIHEFGNCLVGNPQDPFQAAGGHWDPTNQPHGNHAGDFPVLFSNQGYDKMCFFTDNFRPHEVIGLSVIIHQNPDDYRTQPAGDSGKRLACGVIREP</t>
  </si>
  <si>
    <t>MVKAVAVLRGDSKVSGTVTFEQPDENSPTTISWNITGHDPNAERGFHVHQFGDNTNGCTSAGPHFNPYGKTHGAPTDAERHAGDLGNIKTDANGNSVGSITDNQIKLIGAESVLGRTIVVHAGTDDLGRGGNEESKKTGNAGARPACGVIGIAA</t>
  </si>
  <si>
    <t>MVKAVCVVRGDSTVTGSIVFEQASENEPTTITYEISGQDANAKRGMHIHTFGDNTNGCTSAGPHFNPHGKTHGAPTDEARHVGDLGNIETDANGVAKGTIKDSQVKLIGPHSVLGRTIVVHGGTDDLGKGSNEESLKTGNAGPRPACGVIGICA</t>
  </si>
  <si>
    <t>MSANAIAVLRGDNVNGIIRFKQEKEGSPTTISGEIKGLTPGLHGFHVHQYGDTTNGCISAGPHFNPYNKTHGGPTDEMRHVGDLGNIVAGADGTAHIDISDKHVQLLGPNSIIGRSIVVHADQDDLGKGVGDKKDESLKTGNAGARVACGIVAVGAAS</t>
  </si>
  <si>
    <t>MKIKALTLALTALFGFSIPTMANEMPKTKDIKIQQLDLENGNKDIGVITISESPYGLVFTPNLKGLSAGLHGFHIHQNPSCEPKEKDGKMVAGLGAGGHWDPKEAKQHGFPWSDNAHLGDLPALFVDHHGNANNPVLAPRLKTLDDVAGRALMIHAGGDNHADHPASLGGGGARMACGVIN</t>
  </si>
  <si>
    <t>MRKGLMLGVFLLLSGCGEENITNTEVEMYNAAGDSLGTIKVQEQASGVKLTGDLSGLPPGELAIHIHEEAKCEPPDFKSAGNHFNPDNKEHGLLHPKGSHAGDLPNLIVEDDGKVKIDFMAPQVTLKEDKTSLLTKEGTSIVIHDGPDDGMTQPAGDSGERIACGRISKDKKEEGQKKAQDDQSTEE</t>
  </si>
  <si>
    <t>MFQAVPGGNPTNLLGVIDITELNGVVTMIGSLTGLPPGPHGFHVHEYGDLGNGCLASGAHFNPYRSDHGGPANPPSSRHVGDLGNIANGPTPINVKDPLMTFTGNRGIIGRAFVIHANPDDLGTAGNDGSCTVGNAGTRLACGIIG</t>
  </si>
  <si>
    <t>MRLLFIIFFTLVLASCGNGETESTRTVDMYNAEGDMVGTATLNEMPDGVQVKLKLEGLTPGFHGIHVHEYPQCKGPDFKSAGSHLNPEGNEHGLMHPEGAHLGDLPNIEADSDGLVDAELMLSGATLREGKNSILKGDGTSLVIHESQDDGVSQPAGNSGARIMCGTIKAEPKKNTETPTDPTETNEEQEEEG</t>
  </si>
  <si>
    <t>MATKAVCVLKGDGSVQGTVHFEQKANGPVVVRGRITGLTEGLHGFHVHQFGDNTQGCTSAGPHFNPLSKKHGGPLDQERHVGDLGNVTANKDGVADVSIEDNLISLSGEHSIIGRTMVVHEKEDDLGKGGNDESTKTGNAGSRLACGVIGITQ</t>
  </si>
  <si>
    <t>MSVKAVCVMKGEVVTGTITFTQEGGSVKVEGEVKGLAAGEHGFHVHQFGDNTNGCISAGSHFNPEGKTHGAPSDEERHVGDLGNVTANAEGIATVNITDTVISLSGPHSIIGRSLVVHADVDDLGRGGHEQSKTTGNAGGRLACGVIGIKA</t>
  </si>
  <si>
    <t>MVNLFRRIARARIKGGPLAPEIRGIVYFIPVAGGTKVSVEVTGLPPYRPATDEEDPIGPHGFHIHKFGNCKVGDPNDPFQAAGGHYAPDNQPHGDHAGDLPVLFSNNGYARMSVFTNEFEVEDVVGRSVIIHQNPDDYRSQPAGDAGKRLACGVIEWN</t>
  </si>
  <si>
    <t>MGKRAVAVLKAEPVQGVVWFTQEGDSVKVTGEITGLTKGKHGFHVHQYGDNTNGCISAGPHFNPQNKTHGGPADEERHVGDLGNLEAGDDGKAKVDIVDKLISLEGPHCIIGRSLVVHADVDDLGKGGHELSSTTGNAGARVACAVIGHAADA</t>
  </si>
  <si>
    <t>MVKAVAVLRGDSNVKGTVVFEQASESSATVITYSLSGNDPNALRGFHIHQFGDNTNGCTSAGPHFNPFGKSHGSPTDTERHVGDLGNITTDAQGNASGMMEDIFIKLIGEHSVLGRTVVVHAGTDDLGKGGNEESKKTGNAGPRPACGMYLISQ</t>
  </si>
  <si>
    <t>MDNSIQCTMAVAEIRGGPLAPQIRGTVILKEVPGGTEVYVQVEGLPHYQPARNGKDPIGPHGFHIHEHGTCKVSDPEEPFEAAGEHWNPTNQPHGNHAGDFPVLFSNNGIARMSFFTNKFRPRDAVGKTIMIHENPDDYRSQPAGDAGRRLACGIIQCMQPQTQIWSGYGYTNYLRPY</t>
  </si>
  <si>
    <t>MMRMLVPLAAAALLSACATPTGPTASAQLQPTRGNATSGEVRFTQQGDKVLVSGEVRGLKPNAEHGFHVHEKGDCSSGDGMSTGGHFNPMGKMHGAHEGSEHHVGDLPSLKADAYGVARISFESSSISVGSGSSDVVGHGLIVHRDPDDFKTQPTGNAGPRLACAVITRM</t>
  </si>
  <si>
    <t>MHLKSLFAVGCTLTLLTAAGNAAGQEKAGAVATLTGTEGKGFGTVSFTEGPHGLLLEADLENLPPGTLAFHLHATGACSPDFKAAGGHLNPTNKKHGVLAAEGPHLGDMPNIHVPPSGKVQFELFLPDLNLDKGENQLLDQDGTSVIIHKQSDDYKTDPAGGAGDRIACGVVKK</t>
  </si>
  <si>
    <t>MLRQICAFGLELMLALALVLCGCGQSPPATAKATLVDNQGQKVGEATLTQAPEGVKIVMKVENLPPGEHAFHIHDKGACAAPDFQSAGGHFNPFSKQHGLKNPAGPHAGDLPNIMVGPDGKANVEVVAKLVTLKDGEKNSLFQAGGTSLVIHAGADDYVTDPAGNAGARIACGVITK</t>
  </si>
  <si>
    <t>MVKAVAVLRGDAGVSGLVHLEQESESSPTTLSYEITGFNGDSEHGFHVHQFGDNTNGCTSAGPHFNPFNKTHGSPSDDVRHVGDLGNILADSNGVAKGSISDSLVKLIGPSSVVGRTVVVHAGKDDLGKGGNDESLKTGNAGPRPACGVIGLCN</t>
  </si>
  <si>
    <t>MNRHVTVAIAALAVVAGGCANESSDTGSTTTSGPESGAQKLTTQLKTADGTAVANATIDFTDGYATVTVETTGTGALSPGFHGLHLHSFGRCEPSGDFSSAGEHFQAPGQTSMPASGDLPPLLVRSDGAGRLVATSDAFTEEQLTGPDGSSIILHEGADMPGATEGADTRIACGVISPVSTSTSVSTSTSTSVVTTTAVAPPPPATVTETSPVAPTTTTVSPPTETSTVTETTVTTTAVPSPTSELPPAPNG</t>
  </si>
  <si>
    <t>MFPSRLGQYKNRMSLEGTRMKKQLVLGCFAAILFAGCAKENPKEIDVKLYNASGDQVGTAKVAQQSSGVKISIKAEGLTPGVHGLHIHEVGQCQAPDFTSAGNHFNPNNKKHGLLNPKGFENGDLPNVIADGEGKIKVNITAPQVALKEGKTTMNRKDGASLIITENADDGMTQPAGNSGKRMVCGVIVKKASELKKEKEKGK</t>
  </si>
  <si>
    <t>MKKLSLLALVTTLAIATSCKNDKKENTEMETTETEMVTEETPMEDEPMAIKKVTADLNSKSGSNVSGSVVFNEENGSVTMTAVMSGLEPGMHAIHLHETADCSSDDGTSSGGHWNPTGEPHGKWGDVKGYHKGDIGNFVAEENGNGTITFTTDQWCIGCGDPAKDIIGKAVIVHKGQDDFTSQPSGDAGARVSCAGVIE</t>
  </si>
  <si>
    <t>MRKVALLTLSVLFLSVSCKDKAKKDKENVMEKEPAPMETKKETPKKLTVTMEPKSDSKVKGTAVFTQKDGKVTMTATFEGMEPGEHAIHLHEKADCSAPDGTSTGGHWNPTFEKHGKWGDAEGYHKGDIGNFKADKDGKGSITFSTDEWCIDCDDNTKNIVGKGVIVHQGVDDFTSQPSGDAGARISCGGIIQ</t>
  </si>
  <si>
    <t>MRETKLALLALTILGLAACGDRQDATANNAVAPGNLPADALDNGVNAATDNAVAAVSVGATAALKTAQGASAGTARVSETAGALTVTLDAEGLPPGDHGVHIHMTGKCDGPKFESAGGHWNPAGMKHGLDNPQGQHAGDMPNLTIGPDGRGSLTYSLKGGTLAGLLDADGAAFVVHAKKDDQKTDPSGDSGDRIACGVFTAG</t>
  </si>
  <si>
    <t>MKNYALLFSLALTLGFTSCKNENKDKETDETMTTDATEVQEEAPVSKKLTISLDSKSGSTATGNVVFTEEDGEVSMTAVFEGLEPGMHAIHIHENADCSADDGTSAGGHWNPTKEQHGKWGDAEGYHKGDIGNFEADDNGNGTITMATDEWCIDCEDATKNIVGKGVIVHQGADDFTSQPSGAAGARVSCGGIIQ</t>
  </si>
  <si>
    <t>MYKKVLLGALTLALSQQVFAQDLVVNMTDLQTGKTVGHITLSQNEYGVVFTPDLADLTPGMHGFHVHQNGSCRSIEKDGKTILGGAAGGHYDPEKTGKHGYPWSKDNHKGDLPALFVSANGLATNPVLAPRLTLKELKGHAIMIHAGGDNYSDMPKPLGGGGARMACGVVK</t>
  </si>
  <si>
    <t>MAAKAVCVLKGDGPVKGTIHFEQKEDGGQVRVSGSISGLAEGEHGFHVHQFGDNTQGCTSAGPHFNPLGKKHGGPKDQERHVGDLGNVSAGKDGVAHVSIEDAMIALSGPNSIIGRTMVVHEKRDDLGRGGDDESSKTGNAGSRLACGVIGIAQ</t>
  </si>
  <si>
    <t>MADNLAIAYLRGGPLAPEIKGEVTFRSVRGGTKVTVEVWGLPRYQPASNGKQPVGPHGFHLHERGTCKVGDPDDPFMAAGGHWNPGNQPHGNHAGDFPVLFSNKGFAYMSFFTDKFTVAEVIGKAVIIHESPDDYRTQPSGNSGRRLACGVIRRCQDS</t>
  </si>
  <si>
    <t>MAAKGAVKAIAIVTGTNNVRGSIQFVQEPNGVTHVKGKITGLSPGFHGFHIHSLGDTTNGCNSTGPHFNPLKKDHGAPSDEERHAGDLGNIVAGPDGVAEISIKDMQIPLTGQHSILGRAVVVHADPDDLGRGGHELSKTTGNAGGRIGCGIIGLQSAV</t>
  </si>
  <si>
    <t>MIRFTVVAGLGACALALAGCNEGKLETGAPVAGGASAVAMLQTANGAEAGRATATEVSGGLRFTVDAKDLPAGTHGVHVHTTGRCDAPGFETAGGHWNPTGMKHGTMNPQGPHHGDIPNLIIDSSGRGTVAATVPGATMAALLDADGAAFVVHAGPDDLKTDPSGNSGGRIACGVFRAS</t>
  </si>
  <si>
    <t>MAKAVVTLYGDDARVYGSLVLSQANEDAKTIVVGNLKGLSAGKHALHINVFGDVSNGGASTGGVFNPFGKAHGAPEDVERRVGSLGNITVDEEGVAKVHIEDALLKLIGPHSVIGRALVIHENEDDLGKGGHELSLQNGNAGPIKAFGIIGISA</t>
  </si>
  <si>
    <t>MVKAVAVLRGDSSVQGTVYFTQESENSPVKVEATLTGLAPGKHGFHIHEFGDNTNGCTSAGAHFNPFGKTHGAPDAEVRHAGDLGNVVASEDGQATLSVTDSLIQLTGPHSIIGRTVVVHEGEDDLGLGGHELSSTTGNAGGRQACGVIGLTKQ</t>
  </si>
  <si>
    <t>MRRLFALLMMCAALAWPGIAQAASLDVSISRISAEGVGESIGSVSARDSDQGLEIIPSLSGLSPGEHGFHLHSNGSCDSALNAEEDAVAGLAAGGHWDPDESGTHLGPFGNGHRGDLSRLLVDEDGTTPTSVVAPRLSTADLRGKALVVHAGGDTYSDTPPLGGGGARIACGVVER</t>
  </si>
  <si>
    <t>MSAATHPSHAAHQDEQTAHSEGSMQQKPVPEVAAEDRTTSSAMEKTIDIINGKGSKIGTAKLVQTSQGVKFSVAVAGLTPGKHGIHVHQTGVCEAPEFKTAGDHFNPEGKKHGFDNPDGPHAGDLPNIEIGSDGRGSAEFVDAKVTLERDKANSLLKPGGTSLVIHEKEDDYKTDPSGNSGARVACGVIL</t>
  </si>
  <si>
    <t>MKKITFAIIALFTFTFIGCKNDTKKEEDSSKEVVKEVVEEKVEVKELGIVLEPKSGSTAEGKVIITEENGEVTLAASFYGLTPGTHAIHIHEKADCSAADGTSSGGHWNPTFAPHGKWGAEAGYHKGDIGNFEADENGQGTISITTNEWCIGCGDENKDILGKALIVHQGADDFTTQPTGDAGGRVSCGGIIK</t>
  </si>
  <si>
    <t>MTRLKLLLSSLLFFPLGVAAEQHAASDASSARAAAVLKKDDDSQAGSVTLVQTQSGVLLTATLTNLAPGVHGFHIHETGACKPDFKAAGGHFAPQGDAHGLLVKAGEHAGDMPNIHVGADGKLKVEILNSEISLLEGEPGYLFDDDGAAIVIHAGADDYRSQPSGDAGDRVACGVINEG</t>
  </si>
  <si>
    <t>MKKLIVSFSLLFATMAHAKIITPIYSTDGKHTLLGHITLSDSAYGVMIQPELHNLSPGMHGLHIHVNPSCQQQGMAAGGHWDPQKTGKHLGPYSDEGHLGDLPVMYVDKNGIANTPTLAPRIHLNQISSHALMIHQHGDNYADTPKSLGGGGVRVACGVIAPN</t>
  </si>
  <si>
    <t>MEMKAVCVLKGQGPVEGTIHFVQKARGNGPVVVSGTITGLTEGEHGFHVHQFGDNTQGCTSAGPHFNPLSKKHGGPKDQERHVGDLGNVTAGKDGVANVSMEDSLIALSGDHSIIGRTMVVHEKRDDLGKGGNEESTQTGNAGSRLACGVIGIAK</t>
  </si>
  <si>
    <t>MAVLCILSCIVALAVSSMADERTAVVTLYRGNEVVGNITFLQEQDGGAVKLSGTVSGLTPGKHGFHVHEKGDIRNDCVAAGGHFNPEKNTHGAPNDTERHVGDLGNIDAGNNGIATINITDNVISLRGAHSIIGRALVVHNGTDDLGKAGTEESKKTGTAGSRVACGVIGIHSPVTPWERGAATTILQSATTVVLSVFVVSTLM</t>
  </si>
  <si>
    <t>MYYPKPVSYENKGTKIASAVIRGGPLAPNIYGRVIFMDVPGGTQVYVDVYGLPEYKPAEGENPPIGPHGFHIHQYGNCTVGDPENPFQAAGDHWNPTNQPHGNHAGDLPVLFSNHGRAFMCFFTDKFKVADVVGKSVIIHQNPDDYRTQPAGASGKRLACGVIIR</t>
  </si>
  <si>
    <t>MMTLDHSFQTLFAVPLSCDGCVKAVSDQLYKLRGITKVEGHIEDQLISVEGSVLLGAAVSILETFADRVERQDENQDREVRGLARMVQVNSERTLVDLTIRGVAPGTYRATIREYGDLKGGVTSTGRVWSGGEKEAKGFLGRIEVGKDGRGAAFVDHAFQVWEIIGHAMVLTKQDEGTHPLQNDENTVVGVVARSAGMWDNDKTVCSCTGKTLWEERKDEVKKGLL</t>
  </si>
  <si>
    <t>MKAICVIDGDVQGRIYFEQQSPNHLVYITGYIMNLPKGLHGFHVHEFGDTSNGCTSAGEHFNPSGANHGAPNAVERHVGDLGNVDAKKSNSLTVVDKIDNVISLFGANSVIGRSLVVHADRDDLGLTDHPLSKTTGNSGGRLGCGIIAVASAADTASIDRVTQK</t>
  </si>
  <si>
    <t>MVNADGNELGVVNFTESNEGVMISLNLKDVPEGEHGIHIHAVGKCEPPTFESAGDHFNPTEMKHGVENPEGPHAGDLPNVTPENGVVASEYLAKNLTLQKGMANSLLDDDGSAIVLHENADDYKTDPSGESGGRIGCGVITPIE</t>
  </si>
  <si>
    <t>MVLKAVCVLKGTGEVTGTVYFEQENDSAAVKVTGEIKGLTPGEHGFHVHAFGDNTNGCISAGPHFNPHNKTHGGPTDEVRHVGDLGNVTAGEDNVAKISIVDKQLTLTGPLSIIGRTMVIHEKADDLGKGGNDESLKTGNAGGRQACGVIGITQ</t>
  </si>
  <si>
    <t>MVNAICILKGDEGVTGVVRFKQESAESKILISAEFNGLPEGKHGFHIHEFGDNTNGCLSTGGHFNPLGVNHGDRTAAVRHVGDMGNVVSQGAEQVTKVEFEDHLITLFGPLSAIGRTVVIHGGEDDLGLGGNAGSLANGNAGSRSACGVIGITN</t>
  </si>
  <si>
    <t>MSVHAVCVLQGQKVSGTIAFTQEGSSVTVSGEVTGLTKGQHGFHIHEFGDTTNGCTSAGSHFNPEKKTHGGPTDKVRHVGDLGNVEAGDNGVASIKITDSIISLSGPHSIIGRSLVVHEGVDDLGKGGHEQSSTTGNAGGRAACGVIGIKKI</t>
  </si>
  <si>
    <t>MQKRSKMLLAVAALSLCGAAQADFTVQMNIVDENGIGKLVGQVVIGETPYGVVFSPSLAGLPQGLHGFHVHENPDCGPKEKDGKKIPALAAGGHYDPAASKRHGLPWGDGHLGDLPALFVDAMGNANNPVLAPRLKIADVKARSLMIHAGGDNHSDSPYPLGGGGARMVCGVIQ</t>
  </si>
  <si>
    <t>MEALCVISGDVSGEITLYQQTPQHPTVIEGYILGLPRGLHGFHVHEFGDTSNGCTSAGEHFNPTGMDHGAPDALIKHVGDLGNVEAKVSNALTPIKIINASITLHGPSSVLGRSLVVHANRDDYGLTDHPLSKTTGNSGGRLGCGIIGIKNPATNVTLY</t>
  </si>
  <si>
    <t>MGKQTGVWAAAALLLLAAVSCTNHQLAKEVSADVGAKRVVELIGSSGEKIGQAELTEMSRGVHIKVEASNLVPGKHGFHIHESGKCEPPDFASAGSHFNPMNKQHGFDNPNGPHAGDLPNLFVGTDGTVKAEMVAKHVTLAEGHPNSLIRPGGTSLVIHEKPDDYKTDPSGNSSKRIACGRIQ</t>
  </si>
  <si>
    <t>MEFRKLLIAGMLFSCTAMAENTNTLTVKMNDALPDGIGKSIGEITVSETPFGLLFTPDIHGLTPGIHGFHIHTNPSCLPGKQDGKSVPALMAGGHLDPKKTDKHLGPYTDKGHLGDLPGLVVTTDGNSIYPLLAPRLKSLADLKGHSLMIHKGGDNYSDEPATLGGGGARFACGVIE</t>
  </si>
  <si>
    <t>MKKALLLLALSTLSVSALAHKHQHKQKTHEPTVEIAVSLLDPINGDKAIGTVNVSQSPYGLVFTPNLKGLTAGIHGFHVHENPSCAAKEKDGKLTAGLGAGGHYDPKKTGKHGFPWQKDAHLGDLPALYVNADGTATYPVLAPRLKTLKQIKGRSIMIHAGGDNHSDHPAPLGGGGARMACGVIK</t>
  </si>
  <si>
    <t>MVLKAVCVLKGDKGTEGVVKFEQENDSAPVKVTGEIKGLTKGEHGFHIHAFGDNTNGCTSAGPHFNPYNKNHGGPEDAERHVGDLGNVTAGDDEIAKIDITDKMIRLSGPDSIIGRTAVVHEKVDDLGKGGNDESHKTGNAGARLACGVIGITQ</t>
  </si>
  <si>
    <t>MVLKAVCVLKGAGETTGTVHFEQENESAPVKVTGEIGGLTPGEHGFHVHAFGDNTNGCISAGPHYNPFSKKHGGPTDEERHVGDLGNVTAGADNIAKIDIKDSLIKLSGPNSIIGRTMVIHEKADDLGKGGNEESFKTGNAGGRLACGVIGITQ</t>
  </si>
  <si>
    <t>MVKAVAVLAGTDVKGTIFFSQEGDGPTTVTGSISGLKPGLHGFHVHALGDTTNGCMSTGPHFNPVGKEHGAPEDEDRHAGDLGNVTAGEDGVVNVNITDSQIPLAGPHSIIGRAVVVHADPDDLGKGNSSEHLDRAFNFIGLIFARSV</t>
  </si>
  <si>
    <t>MEKEITKANVKMYNADGDSLGTIELQEQSSGVKMAVNLKGLPPGEHAIHIHDTGKCKAPDFKSAGDHFNPEDKEHGLLHPKGAHAGDLPNLIVEDDGSVNAELMAPNVTLKDGKKSVFTKEGTSIVIHQGKDDGMTQPSGDSGTRIACGEISNDKKKPGQKEAQDD</t>
  </si>
  <si>
    <t>MEMKKLFKLVCLGALGFLLLGGIVFVNTDADARSPKQQASVKIINSKGEEIGTARITQKPDSVHIHIEAKDLPPGIHGIHFHETGKCEAPDFTSAGAHLNPQGKQHGFNNPQGFHAGDLLNIQVGQDGTVKADLESKSVTLVTGLSNSLRKPGGTAIVIHEKEDDYVTDPSGNSGNRIACGPIL</t>
  </si>
  <si>
    <t>MDSYTKQKSSARPFVLAVAFLGTVFLGYKLFFQDTPVTAIRNAVVVLSGDSSVTGTVTFQQSSSGDPVQILGKIQGLSSDSLHGFHVHVSGDLSGGCLSAGAHFNPFGKTHGAPSASVRHVGDLGNIKTDKSGTADIDFSDRLISLNGVTSIIGRSVVVHAGTDDLGLGGNEESLKTGNAGGRVACGVIGLA</t>
  </si>
  <si>
    <t>MRAPALLLVLLTTAACTGPPAPLQQVTKPSPAGAVALSGAGEFGSDDTAAIAYDRRLAPAGALASLTAESAGGTTRTSLVVEGFLPNRHYGAHLHTATCGTDPDDAGGHYQHDPGHADPASEVWLDVATDGSGAGRSTARHSWSLDPAALPKSLVIHAKATTKSGAHAGEAGPRVACLTLH</t>
  </si>
  <si>
    <t>MVKAVAVLRGDSNVAGVVTFTQESESSPTTIEYEISGNDANAQRGFHIHTFGDNTNGCTSAGPHFNPFGKTHGAPADENRHVGDLGNVTTDGSGVAKGTITDSQVSLIGPNSILGRTVVVHAGTDDLGKGGHADSLTTGNAGGRPACGVIGISQ</t>
  </si>
  <si>
    <t>MKLTNVALFSLGLFSFSSVALAHGDHMHNHDTKMDTMSKDMMSMEKIVVPVQQLDPQNGNKDVGTVEITESAYGLVFTPKLHDLAHGLHGFHIHEKPSCEPKEKDGKLVAGLGSGGHWDPKQTKKHGYPWSDDAHMGDLPALFVMHDGSATTPVLAPRLKKLAEVKGHSLMIHAGGDNHLDHPAPLGGGGPRMACGVIK</t>
  </si>
  <si>
    <t>MKIVCTIAALGLLAAASQGLAQDKQTATANFTGPDGKDSGRATLTAAANGGVFIEAEISGLPANKWVAFHIHETGRCDAATHHETAGGHFNPTKAEHGFLAAKGPHAGDMPNQYVGQDGILRAQIFDSMVSLDGKEDGVRGRALIVHAESDDYRSQPSGGAGDRIACGVIK</t>
  </si>
  <si>
    <t>MNKMLGLTAITLLLSVHFAVADELVIPMNMVDSNGVGKSVGSVTASESPYGVIFTPNLSDLTPGLHGFHVHENADCSAKEKDGKMVGGLGAGGHYDPEKTGKHEGPYGKGHLGDLPALYVTDNGKANYPALAPRLKLADLKGRSLMIHAGGDNHADHPEKLGGGGSRMVCGIVK</t>
  </si>
  <si>
    <t>MNKIAYALTGLLLCSTAFAADKTLEVPMNAVTADGVGAAVGKITVTESKYGLLFTPDLKGLAPGVHGFHLHANPSCEPGEKDGKKGAALAAGGHFDPAKTNKHEGPYSDSGHEGDLPALTVTADGSSATEVLAPRLKTLAELKGHALMVHAGGDNHSDHPEALGGGGARIVCGVVK</t>
  </si>
  <si>
    <t>MYFENSLNSYDEVQEKYRMGEAINFANKNAYRSEINRKTAKADIIGGPLAPEIRGTVTFTDVPGGTEVRVEVNGLPKYKPADGKNPPIGPHGFHIHENGSCLIGDPDNPFQAAGEHWNPTNQPHGNHAGDFPVLFSNNGYARMCFFTNKFKVSDIIGKSVIIHQSPDDYRSQPAGNAGKRLACGVIK</t>
  </si>
  <si>
    <t>MVATFNASYSGQIFVHADGNLLTVRGQISGLPNSSTLGVHVHQYGDLGNGCLNAGGHYNPRGVTHGGPDTASRHPGDFGNVRTDGMGVANFDLTIRNSGLTKNDELLGLAVVVHAGQDDLGQGGNAGSLATGNSGARLTCAVLGVARP</t>
  </si>
  <si>
    <t>TVTESSHGLVFTPKLSGLASGLHGFHVHQNPACGPAEKDGATVPAGAAGGHYDPATTGHHGAPWGDGHLGDLPPLFVAADGTATQPVLAPRLTRLADIQGRALVLHAGGDNHADLPAPLGGGGARLACGVVGAAN</t>
  </si>
  <si>
    <t>MSTKAVCVLKGTGEVTGTVYFEQDGDTLVKVTGQITGLTPGLHGFHVHAFGDNTNGCISAGPHFNPHNKTHGGPDDEIRHVGDLGNVTANSNGIADISIVDKLISLTGPLSIIGRTMVIHETVDDLGKGGNEESLKTGNAGGRLACGVIGITQ</t>
  </si>
  <si>
    <t>MSALKAVVLIAGGDSNIRGTIQFVQDSNGATHVNGRISGLSPGLHGFHIHALGDTTNGCNSTGPHFNPLKKDHGGPGDSERHVGDLGNIYAGPDGVAEVSISDRLISLKGPHSIIGRAVVVHADLDDLGKGGHELSKTTGNAGARIGCGCMDHDGKVIPTPKDAQFDPIIYAYKRKKSGKGMIGITQKTKSGEAVEALEEKIPAFSKEPENNIGIRFCLFFLILLCCPLEYSVDIL</t>
  </si>
  <si>
    <t>MKRLPMLFITLAFLLILSACGGGSTNTGSSEPPTETDGATEVEDEKMDEGQENPPNGEEAEDNQDEGSSEDLLMATVEMLNTDGDAVGTAELTTESDGVGVALNLENLETGVHGIQFHDAGKCETPGFDSAGEPFAGGMQTIEVGDDGTAKDEFVVQDVSMKTDAENSLLKEGGTSLVVYAEEDAAERVACGIVTGETQ</t>
  </si>
  <si>
    <t>MNIRAKHFFTALAIACAAAACSQPAEPPPPPPPAPVAPPAPVPPAPPPPPAAPSVTASAELAPTQGNAAAGTLTLTLDADGVRITGSLTGVGPGGTHGFHVHETGDCSAPDASSAGPHFNPGNHPHGHPGQGEHHAGDMPNLVADDAGALAVDVVVPGVTLGDGGAADVLGRALVLHAQADDYATQPSGDSGARIACGVIR</t>
  </si>
  <si>
    <t>MTIKAVCVLNGEQVKGTVHFEQEGANSPVKVTGEITGLTKGLHGFHVHEFGDNTNGCMSAGAHFNPHSKDHAGPEDSDRHVGDLGNVEAGGDGVAKVNISDKIISLTGDHNVIGRTLVVHADPDDLGRGGHELSKTTGNAGARVACGVIGIAKA</t>
  </si>
  <si>
    <t>MKQWIIAALASCTAAGLHAETLSVPMNLVNEQGVGQSVGTVKIESNEYGLVFRPELKDLAPGIHGFHLHAKGNCGTAEQDGKTVPAGAAGGHWDPQNTGKHGEPWGDGHLGDLPALMVESDGSASQPVQAPRLKSLGDLKGLALMVHKGGDNHADHPEPLGGGGARVACGVIE</t>
  </si>
  <si>
    <t>MKAICVITGDVHGQVYFKQDGPDQPVKLTGYLLNLPRGLHGFHVHEFGDTSNGCTSAGEHFNPTRQNHGAPDAAERHVGDLGNVRSAGCTALTPIDISDNLISLFGPLSILGRSLVVHTHRDDLGLTDHPLSKITGNAGGRLGCGIIGMCAN</t>
  </si>
  <si>
    <t>MGSIRGFLKLRQDQPPVGKTHITGHITGLTPGPHGFHIHQTGNLTEGCKSTGGHYNPFERVHGAPHDHVRHVGDLGNIVANERGEALVDITDHQVTLVGPNSVVGRAFVVHEGRDDLGQGGHETSKTTGNAGGRVGCGVIARA</t>
  </si>
  <si>
    <t>MTSSIIFVALVTLVIIFIIVYNILYNMNNKPIVAVAVFNLGKIKGFVHFVEDLKKNNVVININITGLKKNGLHGFHVHEAGDLTDQCTSMCAHFNPYNKTHGCPGMKERHVGDLGNLKTNANGEAIYTMVDDVIKLRGTKANIIGRGLIIHADPDDCGQGGQEDSLTTGHAGKRIACAVIGYAKENCK</t>
  </si>
  <si>
    <t>MGVEAVCVLNGAQGAGTITFTQLEGECLIEGKLENLAAGKHGFHIHEFGDHTSGCASTGGHFNPEKKNHGAPDAAERHFGDLGNIEAGTDGVANVKITDKLVSLTGCNSVIGRAVVVHADPDDLGLGGFQDSLTTGHAGARLACGVIGIKK</t>
  </si>
  <si>
    <t>MFQFPRNFLIRTGAAAILMSVAAFASAQTVVSVLKLDSKGVGTLLGTVTVSETPYGLVFTPNLKGLPEGQHGFHLHENGSCEPAEKDGKMVPGLAAGGHYDPHKTGKHGAPWGDGHLGDLPALYVDGDGKATTPVLAPRVKTSDLKGRALMIHAGGDNYSDHPSPLGGGGARMACGVIQ</t>
  </si>
  <si>
    <t>MVVKAVCVINGDAKGTVYFEQEKEGAPVKVTGEVNGLDKGLHGFHVHEFGDNTNGCMSAGPHFNPHNKEHGSPCDENRHLGDLGNIEAAGNSATKVNITDCQITLFGANSIIGRTIVVHADPDDLGKGGHELSKSTGNAGARIGCGVIGICKI</t>
  </si>
  <si>
    <t>MIAHIIGTNIHGSVAVEQLTIGISFTGRITGLNPNSKHAMHVHEGTSCSGEHMEGACAHFNPTNQQHPYHAGDLPNLVTDASGTATFTFHTTNMSLEGPNSCAGRAIVIHANADDYKTDPSGNSGARIACGIIQ</t>
  </si>
  <si>
    <t>MPPVDDQPPMTADILSAEGETLGRATAMAMPSGIMLVTLELQGVPPGIHGAHLHQTGECTAPDFESAGGHLAGDKEHGIMAENGPHPGDLPNIHVPDGGALTVEYFVAGLTPEMVADEDGSAIIIHEQPDDYRGQPSGHAGGRIGCGTFALTN</t>
  </si>
  <si>
    <t>MKLKLALLSSLLLTSSAFAADSITVDMKNLQTGESAGTVTISQHPFGTVFTPDMRNLSAGNHGFHVHEIASCGPKQKDGEMVPGGAAGSHFDPANTGRHAEPWDLHGHAGDLPALYVDKNGMATQPVLAPKLTLKEIRNRSLMVHVDGDNYSDHPKPLGGGGARLACGVIK</t>
  </si>
  <si>
    <t>MVVKAVCVLKGDVTGTVYFDQSGPEAPVTVTGCVSGLTKGEHGFHIHEFGDNTNGCTSAGPHFNPHNKEHGAPDAAVRHVGDLGNIVADADGNAKVKITDSQISLQGPLSIIGRTLVVHADPDDMGLGGHELSKSTGNAGARLACGVVGICKP</t>
  </si>
  <si>
    <t>MCIMQGLVSAGGIFNPFGKNHGAPDDEERMVGDLGNIEVDAQGKCTVMLEDRLVKLIGPHSVIGRSIIVKQGEDDFGRGGHELSLVSGNSGQRLAGGFVGICQS</t>
  </si>
  <si>
    <t>MIDIKENPVAYAMLNGSKKHPNIKGKAAFYNTYGGTVVVASVCGLPEGKEQNSQGFHGFHIHEGSSCTGNQQNEFANVQGHYNPANTVHPQHAGDLPPLLSNDGNAWMSVYTNRFYPEDVIGRTVIIHEKADDFHSQPSGDAGEMIACGEITAWNPELT</t>
  </si>
  <si>
    <t>MKKNAFYRTGLGLIAAGAIALISSSAAAQEPTKAIAVLHPTQGSKVEGTVTFTKTDDAVKIVADVTGLTPGKHGFHIHEFGDCSSPDGTAAGGHFNPTNNPHAGHDAEQRHEGDLGNLEADSAGRAHLELTDKMMTMSGEKSIIGRGVIVHEKEDDLKSQPVGNAGGRLACGVIGIAKP</t>
  </si>
  <si>
    <t>MNRLKMLGLLALAGAFGNSASAGGMEPVPGMAPASTPLAATAAIRDAAGEVRGTATFQQMGLGVQVTVEVSGLTPGGHGMHVHEYGRCTPGVDPATNTVVPFGGAGGHFDPGMSHNHDDPVAPDKYGHGGDLPMLMVGADGMARMTFTTNKISLTGMNGVLNRALVIHAMPDDYKTDPAGKSGMRERCGIITRNNFSVRNYPLPGPTDFPEGIAYDAKKGMIYTGSAANGTIYAINAASGTVSKFSEGGAYGRRIALGLKVDAQGRLWVAGGAQGTVSVLSPDGMILNVLETPMSPAPYLNDLTVAPDGNVYVTDSRRPVIFRVDRNMNLTAWLDLTGTPIKYGLGVNLNGIAATPDGRFLLAIQLNTGDLWRIDLRTKAVRKVMGGLKNGDGILLDGHTLYVGRNKDQVVSKVSLSADYGSGTLVSEEPLMGLRYPTTLAMIGGDLVVPQSQLDKLMGGTPETPFKLTRFRKF</t>
  </si>
  <si>
    <t>MSHTFRLLISTACALALSGCGNPQVTSESDSDLTSLSADLLSELAPADWADAAAAFTGRDGAQNGYVVLTNAPGAGVLMRIDLKGLTEGWHGIHLHNVGDCSDIAEGFKASGGHVDPNDREHGLLNPNGFERADMPNIYAGPDGRATAEIYNDSVALFASEAAAAEAGPHPLIDEDGFAIVVHEAADDHKTQPIGGAGARVACAAISGE</t>
  </si>
  <si>
    <t>MVKAVAVLGSSDGVKGTIFFTQEGDGPTTVTGSVSGLKPGLHGFHVHALGDTTNGCMSTGPHYNPASKEHGAPEDENRHAGDLGNVTAGADGVANINVTDSQIPLTGPNSIIGRAVVVHADPDDLGKGNDIICVRFCVFVCVECGGAFPLF</t>
  </si>
  <si>
    <t>MVKAICVLKGEKVNGTVFFNQEKEGSEVHVTGELSGLSEGLHGFHVHEFGDLTNGCTSAGPHLNVDGCSHGAPSDPKGSRHTGDLGNLTAGTDGIAKVDLKDSFISLCGPNAILGRTMVIHAEKDDLGKGGHELSASTGNAGARSACGVIGMAK</t>
  </si>
  <si>
    <t>MKAVCVMSGSAGVKGVVNFTQDTTDGPVHIHGEFSGLKPGKHGFHVHEFGDTTNGCTSAGAHFNPTNQEHGAPNDSIRHVGDLGNVVATDDGKGVYDATDNLISLSGPHSIIGRTMVIHENEDDLGRGGHDLSKVTGNAGGRVACGVIGLAAD</t>
  </si>
  <si>
    <t>MIVATSLFDHPNIKGVVEFSEKGNKVVIKGMLKSSKFKNSTHGIHIHEAGDLSDGCMGACGHFNPYGKKHGGPGSKERHVGDLGNIRFDSKGIAKFSMEDDLVKLRGTKANVIGRSLVIHEDPDDLGMGGHSDSLTTGHAGKRITCAVIGYSKKMCK</t>
  </si>
  <si>
    <t>MLKAVCVLKAGDVDGTAFFEQNGGEPPVRVHGKISGLKPGLHGFHVHEFGDNTNGCTSAGAHFNPHSKEHGAPEDENRHAGDLGNVTAGDDGVANLDITDKQLSLTGPNSIIGRTVVVHADPDDLGKGGHELSKTTGNAGGRLACGVIGITK</t>
  </si>
  <si>
    <t>MVKAVAVVRGDSKVTGTVTFEQESESSPTIITWDITGHDPNAKRGMHIHTFGDNTNGCTSAGPHFNPHGKTHGAPTDENRHVGDLGNIETDANGNSKGTMTDHLVKLIGPESVIGRTVVVHAGTDDLGKGGNEESLKTGNAGPRPACGVIGIAQ</t>
  </si>
  <si>
    <t>MSRSHLLWLTLFGVIVNQAVAQNRVAVAHLVSQNISGSIVFTETSNGLQVTGAITGLPAGNYGFHVHELGDTSTCDASGAHFNPEVTNHGGREHNVRHVGDLGNVVFVGNNTAVATVNFLDTIITLRGRNNILGRTLVLHEQEDDLGQGGHETSLTTGNAGARVACGVIGIRYPAEPWNSATTSLPSLVIYALSAMFVYLSV</t>
  </si>
  <si>
    <t>MQPCDALSRASCRWYIPVIEPWCYSCTLWAGFHRILGRRIKEEVVSKIRTKPGFHPKPTSPVGFQTRANQRVEIFRHKEDNKGDSPHRARSRETTRAVDLIKNQGGFPPQGQAAGPTANIPGLGGFQPNAIGGFGTVGNRFGNPFVPGNVIGNNLPGANGGGNNQNQFTAGGQLFMSLSQNPNNYRYATCYFNSTENAIRGRADFRQFLFGDSGVDIRIQVVGLPTSPVDTQRGIHIHEFGDIGERCSRVGPHFNPTQTRHGGRNSYPFLRHVGDLGNMLQSAQGVASTQFRDEVISLQGQGSILGRSLVVKLERDDEGTGTNSASLQNGNARTPIACCTIGRASPANWRTPYSEDDLMVMSGGAWSPSTDNDCTFIYMCQYCIKQIQTLAKKYI</t>
  </si>
  <si>
    <t>MAMKAVCVLKGDGPVQGVIHFEQKASGEPVVVSGQITGLTEGEHGFHVHQYGDNTQGCTTAGPHFNPHSKKHGGPADEERHVGDLGNVAAGKDGVANVSIEDRVISLSGEHSIIGRTMVVHEKQDDLGKGGNEESTKTGNAGSRLACGVIGIAQ</t>
  </si>
  <si>
    <t>MVKAVAVLQGNSQAEGVVILTQEDDGPTTVNVRVTGLTPGPHGFHLHEYGDTTNGCISTGAHFNPNNMTHGAPEDEVRHAGDLGNIVANADGVAEAIIVDSQIPLTGPNSVVGRAFVVHELEDDLGKGGHELSLTTGNAGGRLACGIIGLQG</t>
  </si>
  <si>
    <t>MSKTAVCVIKGEKVNGVVKFTQENKDSPVTVNYDITGLEKGEHGFHVHAFGDTTNGCVSAGPHFNPFGKNHGAPSDEDRHVGDLGNIVADGESNTKGTISDKIISLFGEHTIVGRTMVVHADQDDLGKGGKPDSLTTGAAGARLGCGVIGVSQ</t>
  </si>
  <si>
    <t>log10(kcat)</t>
  </si>
  <si>
    <t>mut_name</t>
  </si>
  <si>
    <t>Kcat value (1/s)</t>
  </si>
  <si>
    <t>Natural_name</t>
  </si>
  <si>
    <t>Mut_name</t>
  </si>
  <si>
    <t>K:</t>
  </si>
  <si>
    <t>Gain:</t>
  </si>
  <si>
    <t>DCG:</t>
  </si>
  <si>
    <t>IDCG:</t>
  </si>
  <si>
    <t>NDCG:</t>
  </si>
  <si>
    <t>SKIRTUMAS(M-N)</t>
  </si>
  <si>
    <t>EvoEF2</t>
  </si>
  <si>
    <t>DynaMut2</t>
  </si>
  <si>
    <t>DLKcat</t>
  </si>
  <si>
    <t>CatPred</t>
  </si>
  <si>
    <t>DLKcat_nat</t>
  </si>
  <si>
    <t>Vidurkis:</t>
  </si>
  <si>
    <t>Nr:</t>
  </si>
  <si>
    <t>Baseline</t>
  </si>
  <si>
    <t>ΔG</t>
  </si>
  <si>
    <t>Standartinis nuokrypis</t>
  </si>
  <si>
    <t>&lt;vidurki.</t>
  </si>
  <si>
    <t>Įrankis:</t>
  </si>
  <si>
    <t>Laisvės laipsnių skaičius</t>
  </si>
  <si>
    <t>Grupių vidurkių skirtumų stiprumas, (t)</t>
  </si>
  <si>
    <t>Grupių skirtumų reikšmingumas, (p)</t>
  </si>
  <si>
    <t>DLKcat_mut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</si>
</sst>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0A0A0A"/>
      <name val="Aptos Display"/>
      <family val="2"/>
      <scheme val="major"/>
    </font>
    <font>
      <sz val="11"/>
      <color theme="8" tint="0.59999389629810485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theme="1"/>
      <name val="Segoe UI"/>
      <family val="2"/>
    </font>
    <font>
      <sz val="11"/>
      <color theme="1"/>
      <name val="Arial"/>
      <family val="2"/>
    </font>
    <font>
      <sz val="11"/>
      <color rgb="FFFF0000"/>
      <name val="Aptos Display"/>
      <family val="2"/>
      <scheme val="major"/>
    </font>
    <font>
      <sz val="11"/>
      <color theme="9"/>
      <name val="Aptos Display"/>
      <family val="2"/>
      <scheme val="major"/>
    </font>
    <font>
      <sz val="11"/>
      <color theme="9"/>
      <name val="Aptos Narrow"/>
      <family val="2"/>
      <scheme val="minor"/>
    </font>
    <font>
      <sz val="10.5"/>
      <color rgb="FF1F1F1F"/>
      <name val="Arial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</font>
    <font>
      <sz val="11"/>
      <color theme="1"/>
      <name val="Aptos Narrow"/>
      <family val="2"/>
    </font>
    <font>
      <sz val="10"/>
      <color theme="1"/>
      <name val="Arial"/>
      <family val="2"/>
    </font>
    <font>
      <sz val="11"/>
      <color rgb="FF4EA72E"/>
      <name val="Aptos Narrow"/>
      <family val="2"/>
    </font>
    <font>
      <sz val="11"/>
      <color rgb="FF1F1F1F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12"/>
      <color rgb="FF1F1F1F"/>
      <name val="Aptos Display"/>
      <family val="2"/>
      <scheme val="major"/>
    </font>
    <font>
      <sz val="10"/>
      <color rgb="FFFFFFFF"/>
      <name val="Aptos Display"/>
      <family val="2"/>
      <scheme val="major"/>
    </font>
    <font>
      <sz val="11"/>
      <color rgb="FFFFFFFF"/>
      <name val="Aptos Display"/>
      <family val="2"/>
      <scheme val="major"/>
    </font>
    <font>
      <sz val="11"/>
      <color rgb="FF434343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2"/>
      <color rgb="FF000000"/>
      <name val="Times New Roman"/>
      <family val="1"/>
    </font>
    <font>
      <sz val="12"/>
      <color rgb="FF1F1F1F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56854"/>
        <bgColor indexed="64"/>
      </patternFill>
    </fill>
    <fill>
      <patternFill patternType="solid">
        <fgColor rgb="FFF6F8F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284E3F"/>
      </left>
      <right style="medium">
        <color rgb="FF356854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6F8F9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/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right" wrapText="1"/>
    </xf>
    <xf numFmtId="0" fontId="15" fillId="0" borderId="1" xfId="0" applyFont="1" applyBorder="1" applyAlignment="1">
      <alignment horizontal="right" wrapText="1"/>
    </xf>
    <xf numFmtId="0" fontId="16" fillId="0" borderId="1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right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8" fillId="0" borderId="0" xfId="0" applyFont="1" applyAlignment="1">
      <alignment horizontal="center" vertical="center"/>
    </xf>
    <xf numFmtId="1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20" fillId="3" borderId="5" xfId="0" applyFont="1" applyFill="1" applyBorder="1" applyAlignment="1">
      <alignment vertical="center" wrapText="1"/>
    </xf>
    <xf numFmtId="0" fontId="21" fillId="3" borderId="6" xfId="0" applyFont="1" applyFill="1" applyBorder="1" applyAlignment="1">
      <alignment wrapText="1"/>
    </xf>
    <xf numFmtId="0" fontId="21" fillId="3" borderId="6" xfId="0" applyFont="1" applyFill="1" applyBorder="1" applyAlignment="1">
      <alignment horizontal="right" wrapText="1"/>
    </xf>
    <xf numFmtId="0" fontId="21" fillId="3" borderId="7" xfId="0" applyFont="1" applyFill="1" applyBorder="1" applyAlignment="1">
      <alignment horizontal="right" wrapText="1"/>
    </xf>
    <xf numFmtId="0" fontId="22" fillId="2" borderId="8" xfId="0" applyFont="1" applyFill="1" applyBorder="1" applyAlignment="1">
      <alignment horizontal="right" vertical="center" wrapText="1"/>
    </xf>
    <xf numFmtId="0" fontId="22" fillId="2" borderId="9" xfId="0" applyFont="1" applyFill="1" applyBorder="1" applyAlignment="1">
      <alignment vertical="center" wrapText="1"/>
    </xf>
    <xf numFmtId="0" fontId="22" fillId="2" borderId="9" xfId="0" applyFont="1" applyFill="1" applyBorder="1" applyAlignment="1">
      <alignment horizontal="right" vertical="center" wrapText="1"/>
    </xf>
    <xf numFmtId="0" fontId="22" fillId="2" borderId="10" xfId="0" applyFont="1" applyFill="1" applyBorder="1" applyAlignment="1">
      <alignment horizontal="right" vertical="center" wrapText="1"/>
    </xf>
    <xf numFmtId="0" fontId="22" fillId="4" borderId="11" xfId="0" applyFont="1" applyFill="1" applyBorder="1" applyAlignment="1">
      <alignment horizontal="right" vertical="center" wrapText="1"/>
    </xf>
    <xf numFmtId="0" fontId="22" fillId="4" borderId="12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right" vertical="center" wrapText="1"/>
    </xf>
    <xf numFmtId="0" fontId="22" fillId="4" borderId="10" xfId="0" applyFont="1" applyFill="1" applyBorder="1" applyAlignment="1">
      <alignment horizontal="right" vertical="center" wrapText="1"/>
    </xf>
    <xf numFmtId="0" fontId="17" fillId="2" borderId="9" xfId="0" applyFont="1" applyFill="1" applyBorder="1" applyAlignment="1">
      <alignment wrapText="1"/>
    </xf>
    <xf numFmtId="0" fontId="2" fillId="2" borderId="9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right" wrapText="1"/>
    </xf>
    <xf numFmtId="0" fontId="17" fillId="4" borderId="12" xfId="0" applyFont="1" applyFill="1" applyBorder="1" applyAlignment="1">
      <alignment wrapText="1"/>
    </xf>
    <xf numFmtId="0" fontId="2" fillId="4" borderId="12" xfId="0" applyFont="1" applyFill="1" applyBorder="1" applyAlignment="1">
      <alignment horizontal="right" wrapText="1"/>
    </xf>
    <xf numFmtId="0" fontId="2" fillId="4" borderId="10" xfId="0" applyFont="1" applyFill="1" applyBorder="1" applyAlignment="1">
      <alignment horizontal="right" wrapText="1"/>
    </xf>
    <xf numFmtId="3" fontId="2" fillId="2" borderId="9" xfId="0" applyNumberFormat="1" applyFont="1" applyFill="1" applyBorder="1" applyAlignment="1">
      <alignment horizontal="right" wrapText="1"/>
    </xf>
    <xf numFmtId="0" fontId="22" fillId="4" borderId="12" xfId="0" applyFont="1" applyFill="1" applyBorder="1" applyAlignment="1">
      <alignment horizontal="right" wrapText="1"/>
    </xf>
    <xf numFmtId="0" fontId="22" fillId="4" borderId="10" xfId="0" applyFont="1" applyFill="1" applyBorder="1" applyAlignment="1">
      <alignment horizontal="right" wrapText="1"/>
    </xf>
    <xf numFmtId="3" fontId="2" fillId="4" borderId="12" xfId="0" applyNumberFormat="1" applyFont="1" applyFill="1" applyBorder="1" applyAlignment="1">
      <alignment horizontal="right" wrapText="1"/>
    </xf>
    <xf numFmtId="0" fontId="23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2" fontId="0" fillId="0" borderId="0" xfId="0" applyNumberFormat="1"/>
    <xf numFmtId="0" fontId="24" fillId="0" borderId="0" xfId="0" applyFont="1"/>
    <xf numFmtId="0" fontId="17" fillId="4" borderId="15" xfId="0" applyFont="1" applyFill="1" applyBorder="1" applyAlignment="1">
      <alignment wrapText="1"/>
    </xf>
    <xf numFmtId="0" fontId="25" fillId="0" borderId="0" xfId="0" applyFont="1" applyAlignment="1">
      <alignment vertical="center"/>
    </xf>
    <xf numFmtId="11" fontId="25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2" fontId="15" fillId="0" borderId="0" xfId="0" applyNumberFormat="1" applyFont="1" applyAlignment="1">
      <alignment horizontal="right" wrapText="1"/>
    </xf>
    <xf numFmtId="2" fontId="2" fillId="2" borderId="2" xfId="0" applyNumberFormat="1" applyFont="1" applyFill="1" applyBorder="1" applyAlignment="1">
      <alignment horizontal="right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"EvoEF2" </a:t>
            </a:r>
            <a:r>
              <a:rPr lang="lt-L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įverčio dėsningumas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0498221823934"/>
          <c:y val="0.12265829075396328"/>
          <c:w val="0.86535139175299935"/>
          <c:h val="0.7848805391427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30B-4900-A3D2-2217DCB011A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330B-4900-A3D2-2217DCB011A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30B-4900-A3D2-2217DCB011A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330B-4900-A3D2-2217DCB011A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330B-4900-A3D2-2217DCB011A4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330B-4900-A3D2-2217DCB011A4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330B-4900-A3D2-2217DCB011A4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330B-4900-A3D2-2217DCB011A4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330B-4900-A3D2-2217DCB011A4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330B-4900-A3D2-2217DCB011A4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330B-4900-A3D2-2217DCB011A4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330B-4900-A3D2-2217DCB011A4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330B-4900-A3D2-2217DCB011A4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330B-4900-A3D2-2217DCB011A4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330B-4900-A3D2-2217DCB011A4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2-330B-4900-A3D2-2217DCB011A4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330B-4900-A3D2-2217DCB011A4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4-330B-4900-A3D2-2217DCB011A4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6-330B-4900-A3D2-2217DCB011A4}"/>
              </c:ext>
            </c:extLst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330B-4900-A3D2-2217DCB011A4}"/>
              </c:ext>
            </c:extLst>
          </c:dPt>
          <c:dPt>
            <c:idx val="4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330B-4900-A3D2-2217DCB011A4}"/>
              </c:ext>
            </c:extLst>
          </c:dPt>
          <c:dPt>
            <c:idx val="4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8-330B-4900-A3D2-2217DCB011A4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330B-4900-A3D2-2217DCB011A4}"/>
              </c:ext>
            </c:extLst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3328-4C59-949D-9A68BFD00745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330B-4900-A3D2-2217DCB011A4}"/>
              </c:ext>
            </c:extLst>
          </c:dPt>
          <c:dPt>
            <c:idx val="5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330B-4900-A3D2-2217DCB011A4}"/>
              </c:ext>
            </c:extLst>
          </c:dPt>
          <c:dPt>
            <c:idx val="5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E-330B-4900-A3D2-2217DCB011A4}"/>
              </c:ext>
            </c:extLst>
          </c:dPt>
          <c:dPt>
            <c:idx val="6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330B-4900-A3D2-2217DCB011A4}"/>
              </c:ext>
            </c:extLst>
          </c:dPt>
          <c:dPt>
            <c:idx val="6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0-330B-4900-A3D2-2217DCB011A4}"/>
              </c:ext>
            </c:extLst>
          </c:dPt>
          <c:dPt>
            <c:idx val="6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330B-4900-A3D2-2217DCB011A4}"/>
              </c:ext>
            </c:extLst>
          </c:dPt>
          <c:dPt>
            <c:idx val="6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2-330B-4900-A3D2-2217DCB011A4}"/>
              </c:ext>
            </c:extLst>
          </c:dPt>
          <c:dPt>
            <c:idx val="6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330B-4900-A3D2-2217DCB011A4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4-330B-4900-A3D2-2217DCB011A4}"/>
              </c:ext>
            </c:extLst>
          </c:dPt>
          <c:dPt>
            <c:idx val="6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330B-4900-A3D2-2217DCB011A4}"/>
              </c:ext>
            </c:extLst>
          </c:dPt>
          <c:dPt>
            <c:idx val="7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6-330B-4900-A3D2-2217DCB011A4}"/>
              </c:ext>
            </c:extLst>
          </c:dPt>
          <c:dPt>
            <c:idx val="7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330B-4900-A3D2-2217DCB011A4}"/>
              </c:ext>
            </c:extLst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8-330B-4900-A3D2-2217DCB011A4}"/>
              </c:ext>
            </c:extLst>
          </c:dPt>
          <c:dPt>
            <c:idx val="7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9-330B-4900-A3D2-2217DCB011A4}"/>
              </c:ext>
            </c:extLst>
          </c:dPt>
          <c:dPt>
            <c:idx val="7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A-330B-4900-A3D2-2217DCB011A4}"/>
              </c:ext>
            </c:extLst>
          </c:dPt>
          <c:dPt>
            <c:idx val="7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B-330B-4900-A3D2-2217DCB011A4}"/>
              </c:ext>
            </c:extLst>
          </c:dPt>
          <c:dPt>
            <c:idx val="7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C-330B-4900-A3D2-2217DCB011A4}"/>
              </c:ext>
            </c:extLst>
          </c:dPt>
          <c:dPt>
            <c:idx val="7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D-330B-4900-A3D2-2217DCB011A4}"/>
              </c:ext>
            </c:extLst>
          </c:dPt>
          <c:dPt>
            <c:idx val="8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E-330B-4900-A3D2-2217DCB011A4}"/>
              </c:ext>
            </c:extLst>
          </c:dPt>
          <c:dPt>
            <c:idx val="8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330B-4900-A3D2-2217DCB011A4}"/>
              </c:ext>
            </c:extLst>
          </c:dPt>
          <c:dPt>
            <c:idx val="8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0-330B-4900-A3D2-2217DCB011A4}"/>
              </c:ext>
            </c:extLst>
          </c:dPt>
          <c:dPt>
            <c:idx val="8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1-330B-4900-A3D2-2217DCB011A4}"/>
              </c:ext>
            </c:extLst>
          </c:dPt>
          <c:dPt>
            <c:idx val="8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2-330B-4900-A3D2-2217DCB011A4}"/>
              </c:ext>
            </c:extLst>
          </c:dPt>
          <c:dPt>
            <c:idx val="8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3-330B-4900-A3D2-2217DCB011A4}"/>
              </c:ext>
            </c:extLst>
          </c:dPt>
          <c:dPt>
            <c:idx val="8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4-330B-4900-A3D2-2217DCB011A4}"/>
              </c:ext>
            </c:extLst>
          </c:dPt>
          <c:dPt>
            <c:idx val="8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5-330B-4900-A3D2-2217DCB011A4}"/>
              </c:ext>
            </c:extLst>
          </c:dPt>
          <c:dPt>
            <c:idx val="9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6-330B-4900-A3D2-2217DCB011A4}"/>
              </c:ext>
            </c:extLst>
          </c:dPt>
          <c:dPt>
            <c:idx val="9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7-330B-4900-A3D2-2217DCB011A4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8-330B-4900-A3D2-2217DCB011A4}"/>
              </c:ext>
            </c:extLst>
          </c:dPt>
          <c:dPt>
            <c:idx val="9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9-330B-4900-A3D2-2217DCB011A4}"/>
              </c:ext>
            </c:extLst>
          </c:dPt>
          <c:dPt>
            <c:idx val="9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A-330B-4900-A3D2-2217DCB011A4}"/>
              </c:ext>
            </c:extLst>
          </c:dPt>
          <c:dPt>
            <c:idx val="9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C-330B-4900-A3D2-2217DCB011A4}"/>
              </c:ext>
            </c:extLst>
          </c:dPt>
          <c:dPt>
            <c:idx val="9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B-330B-4900-A3D2-2217DCB011A4}"/>
              </c:ext>
            </c:extLst>
          </c:dPt>
          <c:dPt>
            <c:idx val="10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D-330B-4900-A3D2-2217DCB011A4}"/>
              </c:ext>
            </c:extLst>
          </c:dPt>
          <c:dPt>
            <c:idx val="10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E-330B-4900-A3D2-2217DCB011A4}"/>
              </c:ext>
            </c:extLst>
          </c:dPt>
          <c:dPt>
            <c:idx val="10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F-330B-4900-A3D2-2217DCB011A4}"/>
              </c:ext>
            </c:extLst>
          </c:dPt>
          <c:dPt>
            <c:idx val="10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0-330B-4900-A3D2-2217DCB011A4}"/>
              </c:ext>
            </c:extLst>
          </c:dPt>
          <c:dPt>
            <c:idx val="10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1-330B-4900-A3D2-2217DCB011A4}"/>
              </c:ext>
            </c:extLst>
          </c:dPt>
          <c:dPt>
            <c:idx val="10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2-330B-4900-A3D2-2217DCB011A4}"/>
              </c:ext>
            </c:extLst>
          </c:dPt>
          <c:dPt>
            <c:idx val="10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3-330B-4900-A3D2-2217DCB011A4}"/>
              </c:ext>
            </c:extLst>
          </c:dPt>
          <c:dPt>
            <c:idx val="10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4-330B-4900-A3D2-2217DCB011A4}"/>
              </c:ext>
            </c:extLst>
          </c:dPt>
          <c:dPt>
            <c:idx val="10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5-330B-4900-A3D2-2217DCB011A4}"/>
              </c:ext>
            </c:extLst>
          </c:dPt>
          <c:dPt>
            <c:idx val="1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6-330B-4900-A3D2-2217DCB011A4}"/>
              </c:ext>
            </c:extLst>
          </c:dPt>
          <c:dPt>
            <c:idx val="1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7-330B-4900-A3D2-2217DCB011A4}"/>
              </c:ext>
            </c:extLst>
          </c:dPt>
          <c:dPt>
            <c:idx val="1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8-330B-4900-A3D2-2217DCB011A4}"/>
              </c:ext>
            </c:extLst>
          </c:dPt>
          <c:dPt>
            <c:idx val="1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A-330B-4900-A3D2-2217DCB011A4}"/>
              </c:ext>
            </c:extLst>
          </c:dPt>
          <c:dPt>
            <c:idx val="1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9-330B-4900-A3D2-2217DCB011A4}"/>
              </c:ext>
            </c:extLst>
          </c:dPt>
          <c:dPt>
            <c:idx val="1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B-330B-4900-A3D2-2217DCB011A4}"/>
              </c:ext>
            </c:extLst>
          </c:dPt>
          <c:dPt>
            <c:idx val="1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C-330B-4900-A3D2-2217DCB011A4}"/>
              </c:ext>
            </c:extLst>
          </c:dPt>
          <c:dPt>
            <c:idx val="1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D-330B-4900-A3D2-2217DCB011A4}"/>
              </c:ext>
            </c:extLst>
          </c:dPt>
          <c:dPt>
            <c:idx val="1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E-330B-4900-A3D2-2217DCB011A4}"/>
              </c:ext>
            </c:extLst>
          </c:dPt>
          <c:dPt>
            <c:idx val="1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F-330B-4900-A3D2-2217DCB011A4}"/>
              </c:ext>
            </c:extLst>
          </c:dPt>
          <c:cat>
            <c:strRef>
              <c:f>EvoEF2!$A$2:$A$121</c:f>
              <c:strCache>
                <c:ptCount val="120"/>
                <c:pt idx="0">
                  <c:v>E5EQ52</c:v>
                </c:pt>
                <c:pt idx="1">
                  <c:v>G0S1F8</c:v>
                </c:pt>
                <c:pt idx="2">
                  <c:v>A0A1S2ZI97</c:v>
                </c:pt>
                <c:pt idx="3">
                  <c:v>A0A024THB6</c:v>
                </c:pt>
                <c:pt idx="4">
                  <c:v>A0A436ZU18</c:v>
                </c:pt>
                <c:pt idx="5">
                  <c:v>A0A0F4YZ31</c:v>
                </c:pt>
                <c:pt idx="6">
                  <c:v>A0A0D1ZFZ6</c:v>
                </c:pt>
                <c:pt idx="7">
                  <c:v>A0A3B3TIE4</c:v>
                </c:pt>
                <c:pt idx="8">
                  <c:v>P07632</c:v>
                </c:pt>
                <c:pt idx="9">
                  <c:v>A0A1V9YGG7</c:v>
                </c:pt>
                <c:pt idx="10">
                  <c:v>A0A0F4YZ31</c:v>
                </c:pt>
                <c:pt idx="11">
                  <c:v>P07632</c:v>
                </c:pt>
                <c:pt idx="12">
                  <c:v>H9BE65</c:v>
                </c:pt>
                <c:pt idx="13">
                  <c:v>A0A556V719</c:v>
                </c:pt>
                <c:pt idx="14">
                  <c:v>A0A024S7H6</c:v>
                </c:pt>
                <c:pt idx="15">
                  <c:v>A0A2I2UPH5</c:v>
                </c:pt>
                <c:pt idx="16">
                  <c:v>A0A1G4IP31</c:v>
                </c:pt>
                <c:pt idx="17">
                  <c:v>C1C2E3</c:v>
                </c:pt>
                <c:pt idx="18">
                  <c:v>A0A097DAN5</c:v>
                </c:pt>
                <c:pt idx="19">
                  <c:v>A0A7W8I7B3</c:v>
                </c:pt>
                <c:pt idx="20">
                  <c:v>A0A229UXQ6</c:v>
                </c:pt>
                <c:pt idx="21">
                  <c:v>A0A0H5S192</c:v>
                </c:pt>
                <c:pt idx="22">
                  <c:v>A0A1Y1Z3Q5</c:v>
                </c:pt>
                <c:pt idx="23">
                  <c:v>A0A2N0QLY7</c:v>
                </c:pt>
                <c:pt idx="24">
                  <c:v>K1RAH2</c:v>
                </c:pt>
                <c:pt idx="25">
                  <c:v>A0A6A0HF11</c:v>
                </c:pt>
                <c:pt idx="26">
                  <c:v>A0A0D1ZFZ6</c:v>
                </c:pt>
                <c:pt idx="27">
                  <c:v>A0A329KPW8</c:v>
                </c:pt>
                <c:pt idx="28">
                  <c:v>A0A1C9EFZ1</c:v>
                </c:pt>
                <c:pt idx="29">
                  <c:v>A0A0K2A1R8</c:v>
                </c:pt>
                <c:pt idx="30">
                  <c:v>A0A0F4YZ31</c:v>
                </c:pt>
                <c:pt idx="31">
                  <c:v>A0A1Q9GXG8</c:v>
                </c:pt>
                <c:pt idx="32">
                  <c:v>C1L8R5</c:v>
                </c:pt>
                <c:pt idx="33">
                  <c:v>A0A0K0D400</c:v>
                </c:pt>
                <c:pt idx="34">
                  <c:v>A0A097DAN5</c:v>
                </c:pt>
                <c:pt idx="35">
                  <c:v>A0A1I5BK80</c:v>
                </c:pt>
                <c:pt idx="36">
                  <c:v>A0A6L6JJ68</c:v>
                </c:pt>
                <c:pt idx="37">
                  <c:v>A0A2Z4HI79</c:v>
                </c:pt>
                <c:pt idx="38">
                  <c:v>A0A2J7QP34</c:v>
                </c:pt>
                <c:pt idx="39">
                  <c:v>A0A2U9Q3F1</c:v>
                </c:pt>
                <c:pt idx="40">
                  <c:v>A0A2N0QLY7</c:v>
                </c:pt>
                <c:pt idx="41">
                  <c:v>A0A2P0ZKK1</c:v>
                </c:pt>
                <c:pt idx="42">
                  <c:v>A0A0J5P7F7</c:v>
                </c:pt>
                <c:pt idx="43">
                  <c:v>A0A679ENG3</c:v>
                </c:pt>
                <c:pt idx="44">
                  <c:v>A0A2K9VS88</c:v>
                </c:pt>
                <c:pt idx="45">
                  <c:v>A0A6J2TAM9</c:v>
                </c:pt>
                <c:pt idx="46">
                  <c:v>A0A2T9YC16</c:v>
                </c:pt>
                <c:pt idx="47">
                  <c:v>A0A6F9DTG1</c:v>
                </c:pt>
                <c:pt idx="48">
                  <c:v>A0A4R3GTN8</c:v>
                </c:pt>
                <c:pt idx="49">
                  <c:v>A0A5R9QHR6</c:v>
                </c:pt>
                <c:pt idx="50">
                  <c:v>A0A1F9PNA2</c:v>
                </c:pt>
                <c:pt idx="51">
                  <c:v>A0A6J5SND8</c:v>
                </c:pt>
                <c:pt idx="52">
                  <c:v>A0A5C7W8P1</c:v>
                </c:pt>
                <c:pt idx="53">
                  <c:v>A0A0F2PK63</c:v>
                </c:pt>
                <c:pt idx="54">
                  <c:v>A0A093T3V9</c:v>
                </c:pt>
                <c:pt idx="55">
                  <c:v>A0A125SL96</c:v>
                </c:pt>
                <c:pt idx="56">
                  <c:v>Q55GQ5</c:v>
                </c:pt>
                <c:pt idx="57">
                  <c:v>A0A3T1D7W5</c:v>
                </c:pt>
                <c:pt idx="58">
                  <c:v>A0A084TNJ5</c:v>
                </c:pt>
                <c:pt idx="59">
                  <c:v>A0A1U8A6X5</c:v>
                </c:pt>
                <c:pt idx="60">
                  <c:v>A0A0J5VNA6</c:v>
                </c:pt>
                <c:pt idx="61">
                  <c:v>A0A336QQ55</c:v>
                </c:pt>
                <c:pt idx="62">
                  <c:v>A0A6G8DD24</c:v>
                </c:pt>
                <c:pt idx="63">
                  <c:v>A0A6M2DFF9</c:v>
                </c:pt>
                <c:pt idx="64">
                  <c:v>A0A2N0QLY7</c:v>
                </c:pt>
                <c:pt idx="65">
                  <c:v>A0A061Q2Z6</c:v>
                </c:pt>
                <c:pt idx="66">
                  <c:v>A0A1K1Q2X4</c:v>
                </c:pt>
                <c:pt idx="67">
                  <c:v>A0A2K2FN11</c:v>
                </c:pt>
                <c:pt idx="68">
                  <c:v>A0A1D2JIF7</c:v>
                </c:pt>
                <c:pt idx="69">
                  <c:v>A0A7W0NTD3</c:v>
                </c:pt>
                <c:pt idx="70">
                  <c:v>Q38J79</c:v>
                </c:pt>
                <c:pt idx="71">
                  <c:v>A0A6G8DD24</c:v>
                </c:pt>
                <c:pt idx="72">
                  <c:v>A0A409XLJ3</c:v>
                </c:pt>
                <c:pt idx="73">
                  <c:v>A0A1U8A6X5</c:v>
                </c:pt>
                <c:pt idx="74">
                  <c:v>A0A0F8B2F4</c:v>
                </c:pt>
                <c:pt idx="75">
                  <c:v>A0A376BWJ9</c:v>
                </c:pt>
                <c:pt idx="76">
                  <c:v>A0A5A7UXY7</c:v>
                </c:pt>
                <c:pt idx="77">
                  <c:v>A0A2D8G132</c:v>
                </c:pt>
                <c:pt idx="78">
                  <c:v>F8R8R2</c:v>
                </c:pt>
                <c:pt idx="79">
                  <c:v>A0A090IBU1</c:v>
                </c:pt>
                <c:pt idx="80">
                  <c:v>P07632</c:v>
                </c:pt>
                <c:pt idx="81">
                  <c:v>A0A448KGH8</c:v>
                </c:pt>
                <c:pt idx="82">
                  <c:v>A0A5Q0MVS8</c:v>
                </c:pt>
                <c:pt idx="83">
                  <c:v>A0A504YUV4</c:v>
                </c:pt>
                <c:pt idx="84">
                  <c:v>A0A6G8DD24</c:v>
                </c:pt>
                <c:pt idx="85">
                  <c:v>A0A1F8VTY0</c:v>
                </c:pt>
                <c:pt idx="86">
                  <c:v>A0A2E2TK02</c:v>
                </c:pt>
                <c:pt idx="87">
                  <c:v>A0A4R7KBH0</c:v>
                </c:pt>
                <c:pt idx="88">
                  <c:v>A0A1D8GL79</c:v>
                </c:pt>
                <c:pt idx="89">
                  <c:v>A0A3T0I6X6</c:v>
                </c:pt>
                <c:pt idx="90">
                  <c:v>A0A0K0GAI2</c:v>
                </c:pt>
                <c:pt idx="91">
                  <c:v>A0A6C0D8K3</c:v>
                </c:pt>
                <c:pt idx="92">
                  <c:v>A0A0E3WVX4</c:v>
                </c:pt>
                <c:pt idx="93">
                  <c:v>A0A1Z9KYR8</c:v>
                </c:pt>
                <c:pt idx="94">
                  <c:v>A0A2E1XII1</c:v>
                </c:pt>
                <c:pt idx="95">
                  <c:v>A0A7U9SFX6</c:v>
                </c:pt>
                <c:pt idx="96">
                  <c:v>A0A1M5Y3I4</c:v>
                </c:pt>
                <c:pt idx="97">
                  <c:v>A0A2W4QL36</c:v>
                </c:pt>
                <c:pt idx="98">
                  <c:v>A0A1U7M9S2</c:v>
                </c:pt>
                <c:pt idx="99">
                  <c:v>A0A3L6E0F8</c:v>
                </c:pt>
                <c:pt idx="100">
                  <c:v>A0A4R3YAM1</c:v>
                </c:pt>
                <c:pt idx="101">
                  <c:v>A0A4R3YKZ9</c:v>
                </c:pt>
                <c:pt idx="102">
                  <c:v>A0A1F9NS93</c:v>
                </c:pt>
                <c:pt idx="103">
                  <c:v>A0A1I1TMZ2</c:v>
                </c:pt>
                <c:pt idx="104">
                  <c:v>A0A1V2EVI7</c:v>
                </c:pt>
                <c:pt idx="105">
                  <c:v>A0A6L6HHU2</c:v>
                </c:pt>
                <c:pt idx="106">
                  <c:v>A0A1M3PQ68</c:v>
                </c:pt>
                <c:pt idx="107">
                  <c:v>A0A0F0CK70</c:v>
                </c:pt>
                <c:pt idx="108">
                  <c:v>A0A031LV15</c:v>
                </c:pt>
                <c:pt idx="109">
                  <c:v>A0A1H6JXF7</c:v>
                </c:pt>
                <c:pt idx="110">
                  <c:v>A0A1C0A5T0</c:v>
                </c:pt>
                <c:pt idx="111">
                  <c:v>A0A522AI98</c:v>
                </c:pt>
                <c:pt idx="112">
                  <c:v>A0A429B4J0</c:v>
                </c:pt>
                <c:pt idx="113">
                  <c:v>A0A5C5TQ54</c:v>
                </c:pt>
                <c:pt idx="114">
                  <c:v>A0A3B3DJQ8</c:v>
                </c:pt>
                <c:pt idx="115">
                  <c:v>A0A5C5TQ54</c:v>
                </c:pt>
                <c:pt idx="116">
                  <c:v>A0A2K3QGN8</c:v>
                </c:pt>
                <c:pt idx="117">
                  <c:v>B4FCS0</c:v>
                </c:pt>
                <c:pt idx="118">
                  <c:v>A0A7Y2G482</c:v>
                </c:pt>
                <c:pt idx="119">
                  <c:v>A0A7S2HM14</c:v>
                </c:pt>
              </c:strCache>
            </c:strRef>
          </c:cat>
          <c:val>
            <c:numRef>
              <c:f>EvoEF2!$D$2:$D$121</c:f>
              <c:numCache>
                <c:formatCode>General</c:formatCode>
                <c:ptCount val="120"/>
                <c:pt idx="0">
                  <c:v>-717.57</c:v>
                </c:pt>
                <c:pt idx="1">
                  <c:v>-678.67</c:v>
                </c:pt>
                <c:pt idx="2">
                  <c:v>-674.97</c:v>
                </c:pt>
                <c:pt idx="3">
                  <c:v>-671.41</c:v>
                </c:pt>
                <c:pt idx="4">
                  <c:v>-669.01</c:v>
                </c:pt>
                <c:pt idx="5">
                  <c:v>-667.94</c:v>
                </c:pt>
                <c:pt idx="6">
                  <c:v>-667.02</c:v>
                </c:pt>
                <c:pt idx="7">
                  <c:v>-666.95</c:v>
                </c:pt>
                <c:pt idx="8">
                  <c:v>-665.8</c:v>
                </c:pt>
                <c:pt idx="9">
                  <c:v>-664.84</c:v>
                </c:pt>
                <c:pt idx="10">
                  <c:v>-663.91</c:v>
                </c:pt>
                <c:pt idx="11">
                  <c:v>-663.02</c:v>
                </c:pt>
                <c:pt idx="12">
                  <c:v>-661.65</c:v>
                </c:pt>
                <c:pt idx="13">
                  <c:v>-661.54</c:v>
                </c:pt>
                <c:pt idx="14">
                  <c:v>-660.83</c:v>
                </c:pt>
                <c:pt idx="15">
                  <c:v>-660.71</c:v>
                </c:pt>
                <c:pt idx="16">
                  <c:v>-659.1</c:v>
                </c:pt>
                <c:pt idx="17">
                  <c:v>-658.3</c:v>
                </c:pt>
                <c:pt idx="18">
                  <c:v>-657.95</c:v>
                </c:pt>
                <c:pt idx="19">
                  <c:v>-657.42</c:v>
                </c:pt>
                <c:pt idx="20">
                  <c:v>-655.25</c:v>
                </c:pt>
                <c:pt idx="21">
                  <c:v>-654.41999999999996</c:v>
                </c:pt>
                <c:pt idx="22">
                  <c:v>-653.45000000000005</c:v>
                </c:pt>
                <c:pt idx="23">
                  <c:v>-652.98</c:v>
                </c:pt>
                <c:pt idx="24">
                  <c:v>-652.75</c:v>
                </c:pt>
                <c:pt idx="25">
                  <c:v>-652.46</c:v>
                </c:pt>
                <c:pt idx="26">
                  <c:v>-651.80999999999995</c:v>
                </c:pt>
                <c:pt idx="27">
                  <c:v>-651.41</c:v>
                </c:pt>
                <c:pt idx="28">
                  <c:v>-649.66</c:v>
                </c:pt>
                <c:pt idx="29">
                  <c:v>-649.48</c:v>
                </c:pt>
                <c:pt idx="30">
                  <c:v>-648.36</c:v>
                </c:pt>
                <c:pt idx="31">
                  <c:v>-645.69000000000005</c:v>
                </c:pt>
                <c:pt idx="32">
                  <c:v>-645.11</c:v>
                </c:pt>
                <c:pt idx="33">
                  <c:v>-644.85</c:v>
                </c:pt>
                <c:pt idx="34">
                  <c:v>-643.12</c:v>
                </c:pt>
                <c:pt idx="35">
                  <c:v>-642.9</c:v>
                </c:pt>
                <c:pt idx="36">
                  <c:v>-639.89</c:v>
                </c:pt>
                <c:pt idx="37">
                  <c:v>-639.72</c:v>
                </c:pt>
                <c:pt idx="38">
                  <c:v>-639.62</c:v>
                </c:pt>
                <c:pt idx="39">
                  <c:v>-639.29999999999995</c:v>
                </c:pt>
                <c:pt idx="40">
                  <c:v>-637.9</c:v>
                </c:pt>
                <c:pt idx="41">
                  <c:v>-637.85</c:v>
                </c:pt>
                <c:pt idx="42">
                  <c:v>-636.87</c:v>
                </c:pt>
                <c:pt idx="43">
                  <c:v>-635.52</c:v>
                </c:pt>
                <c:pt idx="44">
                  <c:v>-635.37</c:v>
                </c:pt>
                <c:pt idx="45">
                  <c:v>-634.67999999999995</c:v>
                </c:pt>
                <c:pt idx="46">
                  <c:v>-634.63</c:v>
                </c:pt>
                <c:pt idx="47">
                  <c:v>-634.26</c:v>
                </c:pt>
                <c:pt idx="48">
                  <c:v>-633.41999999999996</c:v>
                </c:pt>
                <c:pt idx="49">
                  <c:v>-631.5</c:v>
                </c:pt>
                <c:pt idx="50">
                  <c:v>-630.36</c:v>
                </c:pt>
                <c:pt idx="51">
                  <c:v>-630.30999999999995</c:v>
                </c:pt>
                <c:pt idx="52">
                  <c:v>-629.91</c:v>
                </c:pt>
                <c:pt idx="53">
                  <c:v>-629.91</c:v>
                </c:pt>
                <c:pt idx="54">
                  <c:v>-628.98</c:v>
                </c:pt>
                <c:pt idx="55">
                  <c:v>-628.24</c:v>
                </c:pt>
                <c:pt idx="56">
                  <c:v>-628.21</c:v>
                </c:pt>
                <c:pt idx="57">
                  <c:v>-626.91999999999996</c:v>
                </c:pt>
                <c:pt idx="58">
                  <c:v>-626.86</c:v>
                </c:pt>
                <c:pt idx="59">
                  <c:v>-624.59</c:v>
                </c:pt>
                <c:pt idx="60">
                  <c:v>-624.24</c:v>
                </c:pt>
                <c:pt idx="61">
                  <c:v>-623.54</c:v>
                </c:pt>
                <c:pt idx="62">
                  <c:v>-623.29999999999995</c:v>
                </c:pt>
                <c:pt idx="63">
                  <c:v>-622.26</c:v>
                </c:pt>
                <c:pt idx="64">
                  <c:v>-621.70000000000005</c:v>
                </c:pt>
                <c:pt idx="65">
                  <c:v>-620.84</c:v>
                </c:pt>
                <c:pt idx="66">
                  <c:v>-619.39</c:v>
                </c:pt>
                <c:pt idx="67">
                  <c:v>-619.16</c:v>
                </c:pt>
                <c:pt idx="68">
                  <c:v>-616.46</c:v>
                </c:pt>
                <c:pt idx="69">
                  <c:v>-616.44000000000005</c:v>
                </c:pt>
                <c:pt idx="70">
                  <c:v>-616.29999999999995</c:v>
                </c:pt>
                <c:pt idx="71">
                  <c:v>-615.51</c:v>
                </c:pt>
                <c:pt idx="72">
                  <c:v>-614.78</c:v>
                </c:pt>
                <c:pt idx="73">
                  <c:v>-613.47</c:v>
                </c:pt>
                <c:pt idx="74">
                  <c:v>-611.97</c:v>
                </c:pt>
                <c:pt idx="75">
                  <c:v>-611.59</c:v>
                </c:pt>
                <c:pt idx="76">
                  <c:v>-610.94000000000005</c:v>
                </c:pt>
                <c:pt idx="77">
                  <c:v>-610.28</c:v>
                </c:pt>
                <c:pt idx="78">
                  <c:v>-607.29999999999995</c:v>
                </c:pt>
                <c:pt idx="79">
                  <c:v>-607.1</c:v>
                </c:pt>
                <c:pt idx="80">
                  <c:v>-606.38</c:v>
                </c:pt>
                <c:pt idx="81">
                  <c:v>-606.19000000000005</c:v>
                </c:pt>
                <c:pt idx="82">
                  <c:v>-604.88</c:v>
                </c:pt>
                <c:pt idx="83">
                  <c:v>-602.63</c:v>
                </c:pt>
                <c:pt idx="84">
                  <c:v>-601.89</c:v>
                </c:pt>
                <c:pt idx="85">
                  <c:v>-601.79</c:v>
                </c:pt>
                <c:pt idx="86">
                  <c:v>-601.16</c:v>
                </c:pt>
                <c:pt idx="87">
                  <c:v>-599.95000000000005</c:v>
                </c:pt>
                <c:pt idx="88">
                  <c:v>-599.55999999999995</c:v>
                </c:pt>
                <c:pt idx="89">
                  <c:v>-598.69000000000005</c:v>
                </c:pt>
                <c:pt idx="90">
                  <c:v>-598.32000000000005</c:v>
                </c:pt>
                <c:pt idx="91">
                  <c:v>-597.41</c:v>
                </c:pt>
                <c:pt idx="92">
                  <c:v>-596.91</c:v>
                </c:pt>
                <c:pt idx="93">
                  <c:v>-595.24</c:v>
                </c:pt>
                <c:pt idx="94">
                  <c:v>-593.89</c:v>
                </c:pt>
                <c:pt idx="95">
                  <c:v>-593.46</c:v>
                </c:pt>
                <c:pt idx="96">
                  <c:v>-592.55999999999995</c:v>
                </c:pt>
                <c:pt idx="97">
                  <c:v>-592.28</c:v>
                </c:pt>
                <c:pt idx="98">
                  <c:v>-590.64</c:v>
                </c:pt>
                <c:pt idx="99">
                  <c:v>-588.15</c:v>
                </c:pt>
                <c:pt idx="100">
                  <c:v>-587.74</c:v>
                </c:pt>
                <c:pt idx="101">
                  <c:v>-587.14</c:v>
                </c:pt>
                <c:pt idx="102">
                  <c:v>-586.95000000000005</c:v>
                </c:pt>
                <c:pt idx="103">
                  <c:v>-585.62</c:v>
                </c:pt>
                <c:pt idx="104">
                  <c:v>-573.34</c:v>
                </c:pt>
                <c:pt idx="105">
                  <c:v>-570.85</c:v>
                </c:pt>
                <c:pt idx="106">
                  <c:v>-565.53</c:v>
                </c:pt>
                <c:pt idx="107">
                  <c:v>-557.13</c:v>
                </c:pt>
                <c:pt idx="108">
                  <c:v>-556.55999999999995</c:v>
                </c:pt>
                <c:pt idx="109">
                  <c:v>-546.79999999999995</c:v>
                </c:pt>
                <c:pt idx="110">
                  <c:v>-539.17999999999995</c:v>
                </c:pt>
                <c:pt idx="111">
                  <c:v>-523.82000000000005</c:v>
                </c:pt>
                <c:pt idx="112">
                  <c:v>-513.55999999999995</c:v>
                </c:pt>
                <c:pt idx="113">
                  <c:v>-473.76</c:v>
                </c:pt>
                <c:pt idx="114">
                  <c:v>-470.75</c:v>
                </c:pt>
                <c:pt idx="115">
                  <c:v>-461.01</c:v>
                </c:pt>
                <c:pt idx="116">
                  <c:v>-428.83</c:v>
                </c:pt>
                <c:pt idx="117">
                  <c:v>-411.84</c:v>
                </c:pt>
                <c:pt idx="118">
                  <c:v>-382.64</c:v>
                </c:pt>
                <c:pt idx="119">
                  <c:v>-283.67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B-4900-A3D2-2217DCB0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475135"/>
        <c:axId val="434476095"/>
      </c:barChart>
      <c:catAx>
        <c:axId val="43447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Baltymų</a:t>
                </a:r>
                <a:r>
                  <a:rPr lang="lt-LT" baseline="0"/>
                  <a:t> sekos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796116172654975"/>
              <c:y val="0.92815201589756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6095"/>
        <c:crosses val="autoZero"/>
        <c:auto val="1"/>
        <c:lblAlgn val="ctr"/>
        <c:lblOffset val="100"/>
        <c:noMultiLvlLbl val="0"/>
      </c:catAx>
      <c:valAx>
        <c:axId val="4344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EvoEF2 įvertis, 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72429733002518E-2"/>
              <c:y val="0.39643532848247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2509153611515"/>
          <c:y val="7.0068657384213529E-2"/>
          <c:w val="0.83255488074385708"/>
          <c:h val="0.626494692365135"/>
        </c:manualLayout>
      </c:layout>
      <c:lineChart>
        <c:grouping val="standard"/>
        <c:varyColors val="0"/>
        <c:ser>
          <c:idx val="0"/>
          <c:order val="0"/>
          <c:tx>
            <c:strRef>
              <c:f>NDCG!$H$10</c:f>
              <c:strCache>
                <c:ptCount val="1"/>
                <c:pt idx="0">
                  <c:v>EvoEF2</c:v>
                </c:pt>
              </c:strCache>
            </c:strRef>
          </c:tx>
          <c:spPr>
            <a:ln w="25400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NDCG!$G$11:$G$16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NDCG!$H$11:$H$16</c:f>
              <c:numCache>
                <c:formatCode>0.00</c:formatCode>
                <c:ptCount val="6"/>
                <c:pt idx="0">
                  <c:v>1</c:v>
                </c:pt>
                <c:pt idx="1">
                  <c:v>0.85393165015729355</c:v>
                </c:pt>
                <c:pt idx="2">
                  <c:v>0.82042287531620472</c:v>
                </c:pt>
                <c:pt idx="3">
                  <c:v>0.79871654702291395</c:v>
                </c:pt>
                <c:pt idx="4">
                  <c:v>0.67045237243092415</c:v>
                </c:pt>
                <c:pt idx="5">
                  <c:v>0.68098027264235028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8-4EEA-A3DB-2D103F3F3B5C}"/>
            </c:ext>
          </c:extLst>
        </c:ser>
        <c:ser>
          <c:idx val="1"/>
          <c:order val="1"/>
          <c:tx>
            <c:strRef>
              <c:f>NDCG!$I$10</c:f>
              <c:strCache>
                <c:ptCount val="1"/>
                <c:pt idx="0">
                  <c:v>DynaMut2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NDCG!$G$11:$G$16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NDCG!$I$11:$I$16</c:f>
              <c:numCache>
                <c:formatCode>0.00</c:formatCode>
                <c:ptCount val="6"/>
                <c:pt idx="0">
                  <c:v>0.46927872602275655</c:v>
                </c:pt>
                <c:pt idx="1">
                  <c:v>0.33916020527361618</c:v>
                </c:pt>
                <c:pt idx="2">
                  <c:v>0.30919416469955996</c:v>
                </c:pt>
                <c:pt idx="3">
                  <c:v>0.36613803501349945</c:v>
                </c:pt>
                <c:pt idx="4">
                  <c:v>0.3474732214970162</c:v>
                </c:pt>
                <c:pt idx="5">
                  <c:v>0.39435952298870897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48-4EEA-A3DB-2D103F3F3B5C}"/>
            </c:ext>
          </c:extLst>
        </c:ser>
        <c:ser>
          <c:idx val="2"/>
          <c:order val="2"/>
          <c:tx>
            <c:strRef>
              <c:f>NDCG!$J$10</c:f>
              <c:strCache>
                <c:ptCount val="1"/>
                <c:pt idx="0">
                  <c:v>DLKcat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NDCG!$G$11:$G$16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NDCG!$J$11:$J$16</c:f>
              <c:numCache>
                <c:formatCode>0.00</c:formatCode>
                <c:ptCount val="6"/>
                <c:pt idx="0">
                  <c:v>0.23463936301137828</c:v>
                </c:pt>
                <c:pt idx="1">
                  <c:v>0.31564845247951456</c:v>
                </c:pt>
                <c:pt idx="2">
                  <c:v>0.28950714364062352</c:v>
                </c:pt>
                <c:pt idx="3">
                  <c:v>0.24185535640232722</c:v>
                </c:pt>
                <c:pt idx="4">
                  <c:v>0.27300637909904923</c:v>
                </c:pt>
                <c:pt idx="5">
                  <c:v>0.33512618536509525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8-4EEA-A3DB-2D103F3F3B5C}"/>
            </c:ext>
          </c:extLst>
        </c:ser>
        <c:ser>
          <c:idx val="3"/>
          <c:order val="3"/>
          <c:tx>
            <c:strRef>
              <c:f>NDCG!$K$10</c:f>
              <c:strCache>
                <c:ptCount val="1"/>
                <c:pt idx="0">
                  <c:v>DLKcat_nat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NDCG!$G$11:$G$16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NDCG!$K$11:$K$16</c:f>
              <c:numCache>
                <c:formatCode>0.00</c:formatCode>
                <c:ptCount val="6"/>
                <c:pt idx="0">
                  <c:v>1</c:v>
                </c:pt>
                <c:pt idx="1">
                  <c:v>0.86879492248765822</c:v>
                </c:pt>
                <c:pt idx="2">
                  <c:v>0.76416759337486606</c:v>
                </c:pt>
                <c:pt idx="3">
                  <c:v>0.69145188710640415</c:v>
                </c:pt>
                <c:pt idx="4">
                  <c:v>0.56757838698873242</c:v>
                </c:pt>
                <c:pt idx="5">
                  <c:v>0.58263215921725631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48-4EEA-A3DB-2D103F3F3B5C}"/>
            </c:ext>
          </c:extLst>
        </c:ser>
        <c:ser>
          <c:idx val="4"/>
          <c:order val="4"/>
          <c:tx>
            <c:strRef>
              <c:f>NDCG!$M$10</c:f>
              <c:strCache>
                <c:ptCount val="1"/>
                <c:pt idx="0">
                  <c:v>CatPred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NDCG!$G$11:$G$16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NDCG!$M$11:$M$16</c:f>
              <c:numCache>
                <c:formatCode>0.00</c:formatCode>
                <c:ptCount val="6"/>
                <c:pt idx="0">
                  <c:v>0.53072127397724345</c:v>
                </c:pt>
                <c:pt idx="1">
                  <c:v>0.51477144488367743</c:v>
                </c:pt>
                <c:pt idx="2">
                  <c:v>0.50165241190252574</c:v>
                </c:pt>
                <c:pt idx="3">
                  <c:v>0.53061514483888605</c:v>
                </c:pt>
                <c:pt idx="4">
                  <c:v>0.46071524571897654</c:v>
                </c:pt>
                <c:pt idx="5">
                  <c:v>0.49734617927746744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48-4EEA-A3DB-2D103F3F3B5C}"/>
            </c:ext>
          </c:extLst>
        </c:ser>
        <c:ser>
          <c:idx val="6"/>
          <c:order val="6"/>
          <c:tx>
            <c:strRef>
              <c:f>NDCG!$N$10</c:f>
              <c:strCache>
                <c:ptCount val="1"/>
                <c:pt idx="0">
                  <c:v>Baseline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NDCG!$G$11:$G$16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NDCG!$N$11:$N$16</c:f>
              <c:numCache>
                <c:formatCode>0.00</c:formatCode>
                <c:ptCount val="6"/>
                <c:pt idx="0">
                  <c:v>0.40899999999999997</c:v>
                </c:pt>
                <c:pt idx="1">
                  <c:v>0.42099999999999999</c:v>
                </c:pt>
                <c:pt idx="2">
                  <c:v>0.39300000000000002</c:v>
                </c:pt>
                <c:pt idx="3">
                  <c:v>0.40200000000000002</c:v>
                </c:pt>
                <c:pt idx="4">
                  <c:v>0.38200000000000001</c:v>
                </c:pt>
                <c:pt idx="5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48-4EEA-A3DB-2D103F3F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41263"/>
        <c:axId val="38894462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NDCG!$L$10</c15:sqref>
                        </c15:formulaRef>
                      </c:ext>
                    </c:extLst>
                    <c:strCache>
                      <c:ptCount val="1"/>
                      <c:pt idx="0">
                        <c:v>DLKcat_mut</c:v>
                      </c:pt>
                    </c:strCache>
                  </c:strRef>
                </c:tx>
                <c:spPr>
                  <a:ln w="2540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NDCG!$G$11:$G$16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5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30</c:v>
                      </c:pt>
                      <c:pt idx="5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NDCG!$L$11:$L$16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0.23463936301137828</c:v>
                      </c:pt>
                      <c:pt idx="1">
                        <c:v>0.31564845247951456</c:v>
                      </c:pt>
                      <c:pt idx="2">
                        <c:v>0.21875138291954291</c:v>
                      </c:pt>
                      <c:pt idx="3">
                        <c:v>0.23950590044803943</c:v>
                      </c:pt>
                      <c:pt idx="4">
                        <c:v>0.29490957755223091</c:v>
                      </c:pt>
                      <c:pt idx="5">
                        <c:v>0.40088480050903641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248-4EEA-A3DB-2D103F3F3B5C}"/>
                  </c:ext>
                </c:extLst>
              </c15:ser>
            </c15:filteredLineSeries>
          </c:ext>
        </c:extLst>
      </c:lineChart>
      <c:catAx>
        <c:axId val="38894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 sz="11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1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ąrašo ilg</a:t>
                </a:r>
                <a:r>
                  <a:rPr lang="lt-LT" sz="11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is, K</a:t>
                </a:r>
                <a:endParaRPr lang="lt-LT"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873345184293578"/>
              <c:y val="0.77376682956647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944623"/>
        <c:crosses val="autoZero"/>
        <c:auto val="1"/>
        <c:lblAlgn val="ctr"/>
        <c:lblOffset val="100"/>
        <c:noMultiLvlLbl val="0"/>
      </c:catAx>
      <c:valAx>
        <c:axId val="38894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NDCG įvertis</a:t>
                </a:r>
              </a:p>
            </c:rich>
          </c:tx>
          <c:layout>
            <c:manualLayout>
              <c:xMode val="edge"/>
              <c:yMode val="edge"/>
              <c:x val="2.2204833543416225E-2"/>
              <c:y val="0.29103601633129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9412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850766059086905E-2"/>
          <c:y val="0.8557164598122714"/>
          <c:w val="0.9"/>
          <c:h val="0.1251637662939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493011</xdr:colOff>
      <xdr:row>3</xdr:row>
      <xdr:rowOff>69273</xdr:rowOff>
    </xdr:from>
    <xdr:to>
      <xdr:col>14</xdr:col>
      <xdr:colOff>388266</xdr:colOff>
      <xdr:row>23</xdr:row>
      <xdr:rowOff>163757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A29655D6-42E7-6528-2D48-389D4566A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18</xdr:row>
      <xdr:rowOff>62865</xdr:rowOff>
    </xdr:from>
    <xdr:to>
      <xdr:col>13</xdr:col>
      <xdr:colOff>266700</xdr:colOff>
      <xdr:row>35</xdr:row>
      <xdr:rowOff>0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AE79E320-4497-6BE3-BE77-AF5DCC16A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986C-7550-40DA-B4B5-D10DE3C33281}">
  <dimension ref="A1:O121"/>
  <sheetViews>
    <sheetView topLeftCell="A114" workbookViewId="0">
      <selection activeCell="B71" sqref="B71"/>
    </sheetView>
  </sheetViews>
  <sheetFormatPr defaultRowHeight="14.4" x14ac:dyDescent="0.3"/>
  <cols>
    <col min="1" max="1" width="14.5546875" customWidth="1"/>
    <col min="2" max="2" width="24" customWidth="1"/>
    <col min="6" max="6" width="12.77734375" customWidth="1"/>
  </cols>
  <sheetData>
    <row r="1" spans="1:7" ht="28.8" x14ac:dyDescent="0.3">
      <c r="A1" s="1" t="s">
        <v>308</v>
      </c>
      <c r="B1" s="7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t="s">
        <v>0</v>
      </c>
    </row>
    <row r="2" spans="1:7" x14ac:dyDescent="0.3">
      <c r="A2" s="2" t="s">
        <v>178</v>
      </c>
      <c r="B2">
        <v>187</v>
      </c>
      <c r="C2" s="2" t="s">
        <v>339</v>
      </c>
      <c r="D2" s="2" t="s">
        <v>179</v>
      </c>
      <c r="E2" s="2">
        <v>1</v>
      </c>
      <c r="F2" s="2">
        <v>153</v>
      </c>
      <c r="G2">
        <v>0</v>
      </c>
    </row>
    <row r="3" spans="1:7" x14ac:dyDescent="0.3">
      <c r="A3" s="2" t="s">
        <v>182</v>
      </c>
      <c r="B3">
        <v>196</v>
      </c>
      <c r="C3" s="2" t="s">
        <v>406</v>
      </c>
      <c r="D3" s="2" t="s">
        <v>183</v>
      </c>
      <c r="E3" s="2">
        <v>21</v>
      </c>
      <c r="F3" s="2">
        <v>-1</v>
      </c>
      <c r="G3">
        <v>0</v>
      </c>
    </row>
    <row r="4" spans="1:7" x14ac:dyDescent="0.3">
      <c r="A4" s="2" t="s">
        <v>164</v>
      </c>
      <c r="B4">
        <v>309</v>
      </c>
      <c r="C4" s="3" t="s">
        <v>350</v>
      </c>
      <c r="D4" s="2" t="s">
        <v>165</v>
      </c>
      <c r="E4" s="2">
        <v>45</v>
      </c>
      <c r="F4" s="2">
        <v>-1</v>
      </c>
      <c r="G4">
        <v>0</v>
      </c>
    </row>
    <row r="5" spans="1:7" x14ac:dyDescent="0.3">
      <c r="A5" s="2" t="s">
        <v>166</v>
      </c>
      <c r="B5">
        <v>951</v>
      </c>
      <c r="C5" s="3" t="s">
        <v>348</v>
      </c>
      <c r="D5" s="2" t="s">
        <v>167</v>
      </c>
      <c r="E5" s="2">
        <v>43</v>
      </c>
      <c r="F5" s="2">
        <v>-1</v>
      </c>
      <c r="G5">
        <v>0</v>
      </c>
    </row>
    <row r="6" spans="1:7" x14ac:dyDescent="0.3">
      <c r="A6" s="2" t="s">
        <v>190</v>
      </c>
      <c r="B6">
        <v>959</v>
      </c>
      <c r="C6" s="3" t="s">
        <v>397</v>
      </c>
      <c r="D6" s="2" t="s">
        <v>191</v>
      </c>
      <c r="E6" s="2">
        <v>20</v>
      </c>
      <c r="F6" s="2">
        <v>-1</v>
      </c>
      <c r="G6">
        <v>0</v>
      </c>
    </row>
    <row r="7" spans="1:7" x14ac:dyDescent="0.3">
      <c r="A7" s="2" t="s">
        <v>180</v>
      </c>
      <c r="B7">
        <v>1201</v>
      </c>
      <c r="C7" s="3" t="s">
        <v>346</v>
      </c>
      <c r="D7" s="2" t="s">
        <v>181</v>
      </c>
      <c r="E7" s="2">
        <v>43</v>
      </c>
      <c r="F7" s="2">
        <v>-1</v>
      </c>
      <c r="G7">
        <v>0</v>
      </c>
    </row>
    <row r="8" spans="1:7" x14ac:dyDescent="0.3">
      <c r="A8" s="4" t="s">
        <v>206</v>
      </c>
      <c r="B8">
        <v>1358</v>
      </c>
      <c r="C8" s="3" t="s">
        <v>319</v>
      </c>
      <c r="D8" s="2" t="s">
        <v>207</v>
      </c>
      <c r="E8" s="2">
        <v>14</v>
      </c>
      <c r="F8" s="2">
        <v>-1</v>
      </c>
      <c r="G8">
        <v>0</v>
      </c>
    </row>
    <row r="9" spans="1:7" x14ac:dyDescent="0.3">
      <c r="A9" s="2" t="s">
        <v>196</v>
      </c>
      <c r="B9">
        <v>1419</v>
      </c>
      <c r="C9" s="3" t="s">
        <v>341</v>
      </c>
      <c r="D9" s="2" t="s">
        <v>197</v>
      </c>
      <c r="E9" s="2">
        <v>21</v>
      </c>
      <c r="F9" s="2">
        <v>-1</v>
      </c>
      <c r="G9">
        <v>0</v>
      </c>
    </row>
    <row r="10" spans="1:7" x14ac:dyDescent="0.3">
      <c r="A10" s="2" t="s">
        <v>162</v>
      </c>
      <c r="B10">
        <v>1432</v>
      </c>
      <c r="C10" s="3" t="s">
        <v>325</v>
      </c>
      <c r="D10" s="2" t="s">
        <v>163</v>
      </c>
      <c r="E10" s="2">
        <v>36</v>
      </c>
      <c r="F10" s="2">
        <v>-1</v>
      </c>
      <c r="G10">
        <v>0</v>
      </c>
    </row>
    <row r="11" spans="1:7" x14ac:dyDescent="0.3">
      <c r="A11" s="2" t="s">
        <v>158</v>
      </c>
      <c r="B11">
        <v>1505</v>
      </c>
      <c r="C11" s="3" t="s">
        <v>389</v>
      </c>
      <c r="D11" s="2" t="s">
        <v>159</v>
      </c>
      <c r="E11" s="2">
        <v>37</v>
      </c>
      <c r="F11" s="2">
        <v>-1</v>
      </c>
      <c r="G11">
        <v>0</v>
      </c>
    </row>
    <row r="12" spans="1:7" x14ac:dyDescent="0.3">
      <c r="A12" s="2" t="s">
        <v>172</v>
      </c>
      <c r="B12">
        <v>1949</v>
      </c>
      <c r="C12" s="3" t="s">
        <v>337</v>
      </c>
      <c r="D12" s="2" t="s">
        <v>173</v>
      </c>
      <c r="E12" s="2">
        <v>7</v>
      </c>
      <c r="F12" s="2">
        <v>-1</v>
      </c>
      <c r="G12">
        <v>0</v>
      </c>
    </row>
    <row r="13" spans="1:7" x14ac:dyDescent="0.3">
      <c r="A13" s="2" t="s">
        <v>168</v>
      </c>
      <c r="B13">
        <v>2417</v>
      </c>
      <c r="C13" s="3" t="s">
        <v>376</v>
      </c>
      <c r="D13" s="2" t="s">
        <v>169</v>
      </c>
      <c r="E13" s="2">
        <v>30</v>
      </c>
      <c r="F13" s="2">
        <v>-1</v>
      </c>
      <c r="G13">
        <v>0</v>
      </c>
    </row>
    <row r="14" spans="1:7" x14ac:dyDescent="0.3">
      <c r="A14" s="2" t="s">
        <v>204</v>
      </c>
      <c r="B14">
        <v>2480</v>
      </c>
      <c r="C14" s="3" t="s">
        <v>380</v>
      </c>
      <c r="D14" s="2" t="s">
        <v>205</v>
      </c>
      <c r="E14" s="2">
        <v>1</v>
      </c>
      <c r="F14" s="2">
        <v>153</v>
      </c>
      <c r="G14">
        <v>0</v>
      </c>
    </row>
    <row r="15" spans="1:7" x14ac:dyDescent="0.3">
      <c r="A15" s="2" t="s">
        <v>153</v>
      </c>
      <c r="B15">
        <v>2546</v>
      </c>
      <c r="C15" s="3" t="s">
        <v>388</v>
      </c>
      <c r="D15" s="2" t="s">
        <v>154</v>
      </c>
      <c r="E15" s="2">
        <v>22</v>
      </c>
      <c r="F15" s="2">
        <v>-1</v>
      </c>
      <c r="G15">
        <v>0</v>
      </c>
    </row>
    <row r="16" spans="1:7" x14ac:dyDescent="0.3">
      <c r="A16" s="2" t="s">
        <v>174</v>
      </c>
      <c r="B16">
        <v>2773</v>
      </c>
      <c r="C16" s="3" t="s">
        <v>340</v>
      </c>
      <c r="D16" s="2" t="s">
        <v>175</v>
      </c>
      <c r="E16" s="2">
        <v>6</v>
      </c>
      <c r="F16" s="2">
        <v>160</v>
      </c>
      <c r="G16">
        <v>0</v>
      </c>
    </row>
    <row r="17" spans="1:7" x14ac:dyDescent="0.3">
      <c r="A17" s="2" t="s">
        <v>216</v>
      </c>
      <c r="B17">
        <v>2833</v>
      </c>
      <c r="C17" s="3" t="s">
        <v>320</v>
      </c>
      <c r="D17" s="2" t="s">
        <v>217</v>
      </c>
      <c r="E17" s="2">
        <v>45</v>
      </c>
      <c r="F17" s="2">
        <v>-1</v>
      </c>
      <c r="G17">
        <v>0</v>
      </c>
    </row>
    <row r="18" spans="1:7" x14ac:dyDescent="0.3">
      <c r="A18" s="2" t="s">
        <v>210</v>
      </c>
      <c r="B18">
        <v>2849</v>
      </c>
      <c r="C18" s="3" t="s">
        <v>365</v>
      </c>
      <c r="D18" s="2" t="s">
        <v>211</v>
      </c>
      <c r="E18" s="2">
        <v>14</v>
      </c>
      <c r="F18" s="2">
        <v>-1</v>
      </c>
      <c r="G18">
        <v>0</v>
      </c>
    </row>
    <row r="19" spans="1:7" x14ac:dyDescent="0.3">
      <c r="A19" s="4" t="s">
        <v>151</v>
      </c>
      <c r="B19">
        <v>2931</v>
      </c>
      <c r="C19" s="3" t="s">
        <v>375</v>
      </c>
      <c r="D19" s="2" t="s">
        <v>152</v>
      </c>
      <c r="E19" s="2">
        <v>18</v>
      </c>
      <c r="F19" s="2">
        <v>-1</v>
      </c>
      <c r="G19">
        <v>0</v>
      </c>
    </row>
    <row r="20" spans="1:7" x14ac:dyDescent="0.3">
      <c r="A20" s="2" t="s">
        <v>194</v>
      </c>
      <c r="B20">
        <v>3096</v>
      </c>
      <c r="C20" s="3" t="s">
        <v>334</v>
      </c>
      <c r="D20" s="2" t="s">
        <v>195</v>
      </c>
      <c r="E20" s="2">
        <v>23</v>
      </c>
      <c r="F20" s="2">
        <v>170</v>
      </c>
      <c r="G20">
        <v>0</v>
      </c>
    </row>
    <row r="21" spans="1:7" x14ac:dyDescent="0.3">
      <c r="A21" s="4" t="s">
        <v>176</v>
      </c>
      <c r="B21">
        <v>3209</v>
      </c>
      <c r="C21" s="2" t="s">
        <v>360</v>
      </c>
      <c r="D21" s="2" t="s">
        <v>177</v>
      </c>
      <c r="E21" s="2">
        <v>38</v>
      </c>
      <c r="F21" s="2">
        <v>-1</v>
      </c>
      <c r="G21">
        <v>0</v>
      </c>
    </row>
    <row r="22" spans="1:7" x14ac:dyDescent="0.3">
      <c r="A22" s="2" t="s">
        <v>214</v>
      </c>
      <c r="B22">
        <v>3484</v>
      </c>
      <c r="C22" s="3" t="s">
        <v>355</v>
      </c>
      <c r="D22" s="2" t="s">
        <v>215</v>
      </c>
      <c r="E22" s="2">
        <v>28</v>
      </c>
      <c r="F22" s="2">
        <v>-1</v>
      </c>
      <c r="G22">
        <v>0</v>
      </c>
    </row>
    <row r="23" spans="1:7" x14ac:dyDescent="0.3">
      <c r="A23" s="2" t="s">
        <v>184</v>
      </c>
      <c r="B23">
        <v>4242</v>
      </c>
      <c r="C23" s="3" t="s">
        <v>327</v>
      </c>
      <c r="D23" s="2" t="s">
        <v>185</v>
      </c>
      <c r="E23" s="2">
        <v>1</v>
      </c>
      <c r="F23" s="2">
        <v>-1</v>
      </c>
      <c r="G23">
        <v>0</v>
      </c>
    </row>
    <row r="24" spans="1:7" x14ac:dyDescent="0.3">
      <c r="A24" s="2" t="s">
        <v>160</v>
      </c>
      <c r="B24">
        <v>4671</v>
      </c>
      <c r="C24" s="3" t="s">
        <v>391</v>
      </c>
      <c r="D24" s="2" t="s">
        <v>161</v>
      </c>
      <c r="E24" s="2">
        <v>1</v>
      </c>
      <c r="F24" s="2">
        <v>-1</v>
      </c>
      <c r="G24">
        <v>0</v>
      </c>
    </row>
    <row r="25" spans="1:7" x14ac:dyDescent="0.3">
      <c r="A25" s="2" t="s">
        <v>155</v>
      </c>
      <c r="B25">
        <v>4779</v>
      </c>
      <c r="C25" s="3" t="s">
        <v>394</v>
      </c>
      <c r="D25" s="2" t="s">
        <v>157</v>
      </c>
      <c r="E25" s="2">
        <v>72</v>
      </c>
      <c r="F25" s="2">
        <v>-1</v>
      </c>
      <c r="G25">
        <v>0</v>
      </c>
    </row>
    <row r="26" spans="1:7" x14ac:dyDescent="0.3">
      <c r="A26" s="2" t="s">
        <v>155</v>
      </c>
      <c r="B26">
        <v>4798</v>
      </c>
      <c r="C26" s="3" t="s">
        <v>394</v>
      </c>
      <c r="D26" s="2" t="s">
        <v>156</v>
      </c>
      <c r="E26" s="2">
        <v>72</v>
      </c>
      <c r="F26" s="2">
        <v>-1</v>
      </c>
      <c r="G26">
        <v>0</v>
      </c>
    </row>
    <row r="27" spans="1:7" x14ac:dyDescent="0.3">
      <c r="A27" s="4" t="s">
        <v>170</v>
      </c>
      <c r="B27">
        <v>4803</v>
      </c>
      <c r="C27" s="3" t="s">
        <v>385</v>
      </c>
      <c r="D27" s="2" t="s">
        <v>171</v>
      </c>
      <c r="E27" s="2">
        <v>43</v>
      </c>
      <c r="F27" s="2">
        <v>-1</v>
      </c>
      <c r="G27">
        <v>0</v>
      </c>
    </row>
    <row r="28" spans="1:7" x14ac:dyDescent="0.3">
      <c r="A28" s="2" t="s">
        <v>202</v>
      </c>
      <c r="B28">
        <v>5007</v>
      </c>
      <c r="C28" s="3" t="s">
        <v>396</v>
      </c>
      <c r="D28" s="2" t="s">
        <v>203</v>
      </c>
      <c r="E28" s="2">
        <v>1</v>
      </c>
      <c r="F28" s="2">
        <v>-1</v>
      </c>
      <c r="G28">
        <v>0</v>
      </c>
    </row>
    <row r="29" spans="1:7" x14ac:dyDescent="0.3">
      <c r="A29" s="2" t="s">
        <v>192</v>
      </c>
      <c r="B29">
        <v>5078</v>
      </c>
      <c r="C29" s="3" t="s">
        <v>326</v>
      </c>
      <c r="D29" s="2" t="s">
        <v>193</v>
      </c>
      <c r="E29" s="2">
        <v>1</v>
      </c>
      <c r="F29" s="2">
        <v>-1</v>
      </c>
      <c r="G29">
        <v>0</v>
      </c>
    </row>
    <row r="30" spans="1:7" x14ac:dyDescent="0.3">
      <c r="A30" s="2" t="s">
        <v>73</v>
      </c>
      <c r="B30">
        <v>5114</v>
      </c>
      <c r="C30" s="3" t="s">
        <v>421</v>
      </c>
      <c r="D30" s="2" t="s">
        <v>74</v>
      </c>
      <c r="E30" s="2">
        <v>1</v>
      </c>
      <c r="F30" s="2">
        <v>-1</v>
      </c>
      <c r="G30">
        <v>1</v>
      </c>
    </row>
    <row r="31" spans="1:7" x14ac:dyDescent="0.3">
      <c r="A31" s="2" t="s">
        <v>208</v>
      </c>
      <c r="B31">
        <v>5372</v>
      </c>
      <c r="C31" s="3" t="s">
        <v>381</v>
      </c>
      <c r="D31" s="2" t="s">
        <v>209</v>
      </c>
      <c r="E31" s="2">
        <v>36</v>
      </c>
      <c r="F31" s="2">
        <v>-1</v>
      </c>
      <c r="G31">
        <v>0</v>
      </c>
    </row>
    <row r="32" spans="1:7" x14ac:dyDescent="0.3">
      <c r="A32" s="2" t="s">
        <v>30</v>
      </c>
      <c r="B32">
        <v>5400</v>
      </c>
      <c r="C32" s="3" t="s">
        <v>318</v>
      </c>
      <c r="D32" s="2" t="s">
        <v>31</v>
      </c>
      <c r="E32" s="2">
        <v>38</v>
      </c>
      <c r="F32" s="2">
        <v>-1</v>
      </c>
      <c r="G32">
        <v>1</v>
      </c>
    </row>
    <row r="33" spans="1:7" x14ac:dyDescent="0.3">
      <c r="A33" s="2" t="s">
        <v>200</v>
      </c>
      <c r="B33">
        <v>6318</v>
      </c>
      <c r="C33" s="2" t="s">
        <v>417</v>
      </c>
      <c r="D33" s="2" t="s">
        <v>201</v>
      </c>
      <c r="E33" s="2">
        <v>1</v>
      </c>
      <c r="F33" s="2">
        <v>-1</v>
      </c>
      <c r="G33">
        <v>0</v>
      </c>
    </row>
    <row r="34" spans="1:7" x14ac:dyDescent="0.3">
      <c r="A34" s="2" t="s">
        <v>28</v>
      </c>
      <c r="B34">
        <v>6481</v>
      </c>
      <c r="C34" s="3" t="s">
        <v>372</v>
      </c>
      <c r="D34" s="2" t="s">
        <v>29</v>
      </c>
      <c r="E34" s="2">
        <v>23</v>
      </c>
      <c r="F34" s="2">
        <v>-1</v>
      </c>
      <c r="G34">
        <v>1</v>
      </c>
    </row>
    <row r="35" spans="1:7" x14ac:dyDescent="0.3">
      <c r="A35" s="2" t="s">
        <v>280</v>
      </c>
      <c r="B35">
        <v>6567</v>
      </c>
      <c r="C35" s="3" t="s">
        <v>330</v>
      </c>
      <c r="D35" s="2" t="s">
        <v>281</v>
      </c>
      <c r="E35" s="2">
        <v>1</v>
      </c>
      <c r="F35" s="2">
        <v>-1</v>
      </c>
      <c r="G35">
        <v>0</v>
      </c>
    </row>
    <row r="36" spans="1:7" x14ac:dyDescent="0.3">
      <c r="A36" s="4" t="s">
        <v>275</v>
      </c>
      <c r="B36">
        <v>7017</v>
      </c>
      <c r="C36" s="3" t="s">
        <v>398</v>
      </c>
      <c r="D36" s="2" t="s">
        <v>276</v>
      </c>
      <c r="E36" s="2">
        <v>1</v>
      </c>
      <c r="F36" s="2">
        <v>-1</v>
      </c>
      <c r="G36">
        <v>0</v>
      </c>
    </row>
    <row r="37" spans="1:7" x14ac:dyDescent="0.3">
      <c r="A37" s="2" t="s">
        <v>198</v>
      </c>
      <c r="B37">
        <v>7081</v>
      </c>
      <c r="C37" s="3" t="s">
        <v>329</v>
      </c>
      <c r="D37" s="2" t="s">
        <v>199</v>
      </c>
      <c r="E37" s="2">
        <v>1</v>
      </c>
      <c r="F37" s="2">
        <v>-1</v>
      </c>
      <c r="G37">
        <v>0</v>
      </c>
    </row>
    <row r="38" spans="1:7" x14ac:dyDescent="0.3">
      <c r="A38" s="2" t="s">
        <v>188</v>
      </c>
      <c r="B38">
        <v>7843</v>
      </c>
      <c r="C38" s="3" t="s">
        <v>322</v>
      </c>
      <c r="D38" s="2" t="s">
        <v>189</v>
      </c>
      <c r="E38" s="2">
        <v>19</v>
      </c>
      <c r="F38" s="2">
        <v>-1</v>
      </c>
      <c r="G38">
        <v>0</v>
      </c>
    </row>
    <row r="39" spans="1:7" x14ac:dyDescent="0.3">
      <c r="A39" s="4" t="s">
        <v>186</v>
      </c>
      <c r="B39">
        <v>8777</v>
      </c>
      <c r="C39" s="3" t="s">
        <v>367</v>
      </c>
      <c r="D39" s="2" t="s">
        <v>187</v>
      </c>
      <c r="E39" s="2">
        <v>1</v>
      </c>
      <c r="F39" s="2">
        <v>150</v>
      </c>
      <c r="G39">
        <v>0</v>
      </c>
    </row>
    <row r="40" spans="1:7" x14ac:dyDescent="0.3">
      <c r="A40" s="2" t="s">
        <v>212</v>
      </c>
      <c r="B40">
        <v>9076</v>
      </c>
      <c r="C40" s="3" t="s">
        <v>400</v>
      </c>
      <c r="D40" s="2" t="s">
        <v>213</v>
      </c>
      <c r="E40" s="2">
        <v>1</v>
      </c>
      <c r="F40" s="2">
        <v>-1</v>
      </c>
      <c r="G40">
        <v>0</v>
      </c>
    </row>
    <row r="41" spans="1:7" x14ac:dyDescent="0.3">
      <c r="A41" s="2" t="s">
        <v>45</v>
      </c>
      <c r="B41">
        <v>9694</v>
      </c>
      <c r="C41" s="3" t="s">
        <v>354</v>
      </c>
      <c r="D41" s="2" t="s">
        <v>277</v>
      </c>
      <c r="E41" s="2">
        <v>1</v>
      </c>
      <c r="F41" s="2">
        <v>-1</v>
      </c>
      <c r="G41">
        <v>0</v>
      </c>
    </row>
    <row r="42" spans="1:7" x14ac:dyDescent="0.3">
      <c r="A42" s="2" t="s">
        <v>273</v>
      </c>
      <c r="B42" t="s">
        <v>272</v>
      </c>
      <c r="C42" s="3" t="s">
        <v>333</v>
      </c>
      <c r="D42" s="2" t="s">
        <v>274</v>
      </c>
      <c r="E42" s="2">
        <v>1</v>
      </c>
      <c r="F42" s="2">
        <v>-1</v>
      </c>
      <c r="G42">
        <v>0</v>
      </c>
    </row>
    <row r="43" spans="1:7" x14ac:dyDescent="0.3">
      <c r="A43" s="2" t="s">
        <v>105</v>
      </c>
      <c r="B43" t="s">
        <v>104</v>
      </c>
      <c r="C43" s="3" t="s">
        <v>336</v>
      </c>
      <c r="D43" s="2" t="s">
        <v>106</v>
      </c>
      <c r="E43" s="2">
        <v>1</v>
      </c>
      <c r="F43" s="2">
        <v>-1</v>
      </c>
      <c r="G43">
        <v>1</v>
      </c>
    </row>
    <row r="44" spans="1:7" x14ac:dyDescent="0.3">
      <c r="A44" s="2" t="s">
        <v>68</v>
      </c>
      <c r="B44" t="s">
        <v>67</v>
      </c>
      <c r="C44" s="3" t="s">
        <v>390</v>
      </c>
      <c r="D44" s="2" t="s">
        <v>69</v>
      </c>
      <c r="E44" s="2">
        <v>1</v>
      </c>
      <c r="F44" s="2">
        <v>-1</v>
      </c>
      <c r="G44">
        <v>1</v>
      </c>
    </row>
    <row r="45" spans="1:7" x14ac:dyDescent="0.3">
      <c r="A45" s="2" t="s">
        <v>108</v>
      </c>
      <c r="B45" t="s">
        <v>107</v>
      </c>
      <c r="C45" s="3" t="s">
        <v>418</v>
      </c>
      <c r="D45" s="2" t="s">
        <v>109</v>
      </c>
      <c r="E45" s="2">
        <v>1</v>
      </c>
      <c r="F45" s="2">
        <v>-1</v>
      </c>
      <c r="G45">
        <v>1</v>
      </c>
    </row>
    <row r="46" spans="1:7" x14ac:dyDescent="0.3">
      <c r="A46" s="2" t="s">
        <v>71</v>
      </c>
      <c r="B46" t="s">
        <v>70</v>
      </c>
      <c r="C46" s="3" t="s">
        <v>344</v>
      </c>
      <c r="D46" s="2" t="s">
        <v>72</v>
      </c>
      <c r="E46" s="2">
        <v>1</v>
      </c>
      <c r="F46" s="2">
        <v>-1</v>
      </c>
      <c r="G46">
        <v>1</v>
      </c>
    </row>
    <row r="47" spans="1:7" x14ac:dyDescent="0.3">
      <c r="A47" s="2" t="s">
        <v>63</v>
      </c>
      <c r="B47" t="s">
        <v>62</v>
      </c>
      <c r="C47" s="3" t="s">
        <v>422</v>
      </c>
      <c r="D47" s="2" t="s">
        <v>64</v>
      </c>
      <c r="E47" s="2">
        <v>1</v>
      </c>
      <c r="F47" s="2">
        <v>-1</v>
      </c>
      <c r="G47">
        <v>1</v>
      </c>
    </row>
    <row r="48" spans="1:7" x14ac:dyDescent="0.3">
      <c r="A48" s="4" t="s">
        <v>33</v>
      </c>
      <c r="B48" t="s">
        <v>65</v>
      </c>
      <c r="C48" s="3" t="s">
        <v>323</v>
      </c>
      <c r="D48" s="2" t="s">
        <v>66</v>
      </c>
      <c r="E48" s="2">
        <v>1</v>
      </c>
      <c r="F48" s="2">
        <v>-1</v>
      </c>
      <c r="G48">
        <v>1</v>
      </c>
    </row>
    <row r="49" spans="1:7" x14ac:dyDescent="0.3">
      <c r="A49" s="2" t="s">
        <v>102</v>
      </c>
      <c r="B49" t="s">
        <v>101</v>
      </c>
      <c r="C49" s="3" t="s">
        <v>335</v>
      </c>
      <c r="D49" s="2" t="s">
        <v>103</v>
      </c>
      <c r="E49" s="2">
        <v>1</v>
      </c>
      <c r="F49" s="2">
        <v>-1</v>
      </c>
      <c r="G49">
        <v>1</v>
      </c>
    </row>
    <row r="50" spans="1:7" x14ac:dyDescent="0.3">
      <c r="A50" s="2" t="s">
        <v>291</v>
      </c>
      <c r="B50" t="s">
        <v>290</v>
      </c>
      <c r="C50" s="3" t="s">
        <v>413</v>
      </c>
      <c r="D50" s="2" t="s">
        <v>292</v>
      </c>
      <c r="E50" s="2">
        <v>1</v>
      </c>
      <c r="F50" s="2">
        <v>127</v>
      </c>
      <c r="G50">
        <v>0</v>
      </c>
    </row>
    <row r="51" spans="1:7" x14ac:dyDescent="0.3">
      <c r="A51" s="2" t="s">
        <v>299</v>
      </c>
      <c r="B51" t="s">
        <v>298</v>
      </c>
      <c r="C51" s="2" t="s">
        <v>363</v>
      </c>
      <c r="D51" s="2" t="s">
        <v>300</v>
      </c>
      <c r="E51" s="2">
        <v>1</v>
      </c>
      <c r="F51" s="2">
        <v>-1</v>
      </c>
      <c r="G51">
        <v>0</v>
      </c>
    </row>
    <row r="52" spans="1:7" x14ac:dyDescent="0.3">
      <c r="A52" s="2" t="s">
        <v>73</v>
      </c>
      <c r="B52" t="s">
        <v>115</v>
      </c>
      <c r="C52" s="3" t="s">
        <v>421</v>
      </c>
      <c r="D52" s="2" t="s">
        <v>116</v>
      </c>
      <c r="E52" s="2">
        <v>1</v>
      </c>
      <c r="F52" s="2">
        <v>-1</v>
      </c>
      <c r="G52">
        <v>1</v>
      </c>
    </row>
    <row r="53" spans="1:7" x14ac:dyDescent="0.3">
      <c r="A53" s="2" t="s">
        <v>302</v>
      </c>
      <c r="B53" t="s">
        <v>304</v>
      </c>
      <c r="C53" s="3" t="s">
        <v>324</v>
      </c>
      <c r="D53" s="2" t="s">
        <v>305</v>
      </c>
      <c r="E53" s="2">
        <v>1</v>
      </c>
      <c r="F53" s="2">
        <v>-1</v>
      </c>
      <c r="G53">
        <v>0</v>
      </c>
    </row>
    <row r="54" spans="1:7" x14ac:dyDescent="0.3">
      <c r="A54" s="2" t="s">
        <v>73</v>
      </c>
      <c r="B54" t="s">
        <v>113</v>
      </c>
      <c r="C54" s="3" t="s">
        <v>421</v>
      </c>
      <c r="D54" s="2" t="s">
        <v>114</v>
      </c>
      <c r="E54" s="2">
        <v>1</v>
      </c>
      <c r="F54" s="2">
        <v>-1</v>
      </c>
      <c r="G54">
        <v>1</v>
      </c>
    </row>
    <row r="55" spans="1:7" x14ac:dyDescent="0.3">
      <c r="A55" s="2" t="s">
        <v>294</v>
      </c>
      <c r="B55" t="s">
        <v>293</v>
      </c>
      <c r="C55" s="3" t="s">
        <v>408</v>
      </c>
      <c r="D55" s="2" t="s">
        <v>295</v>
      </c>
      <c r="E55" s="2">
        <v>1</v>
      </c>
      <c r="F55" s="2">
        <v>-1</v>
      </c>
      <c r="G55">
        <v>0</v>
      </c>
    </row>
    <row r="56" spans="1:7" x14ac:dyDescent="0.3">
      <c r="A56" s="2" t="s">
        <v>96</v>
      </c>
      <c r="B56" t="s">
        <v>95</v>
      </c>
      <c r="C56" s="3" t="s">
        <v>414</v>
      </c>
      <c r="D56" s="2" t="s">
        <v>97</v>
      </c>
      <c r="E56" s="2">
        <v>1</v>
      </c>
      <c r="F56" s="2">
        <v>-1</v>
      </c>
      <c r="G56">
        <v>1</v>
      </c>
    </row>
    <row r="57" spans="1:7" x14ac:dyDescent="0.3">
      <c r="A57" s="2" t="s">
        <v>118</v>
      </c>
      <c r="B57" t="s">
        <v>296</v>
      </c>
      <c r="C57" s="3" t="s">
        <v>328</v>
      </c>
      <c r="D57" s="2" t="s">
        <v>297</v>
      </c>
      <c r="E57" s="2">
        <v>1</v>
      </c>
      <c r="F57" s="2">
        <v>-1</v>
      </c>
      <c r="G57">
        <v>0</v>
      </c>
    </row>
    <row r="58" spans="1:7" x14ac:dyDescent="0.3">
      <c r="A58" s="2" t="s">
        <v>111</v>
      </c>
      <c r="B58" t="s">
        <v>110</v>
      </c>
      <c r="C58" s="3" t="s">
        <v>392</v>
      </c>
      <c r="D58" s="2" t="s">
        <v>112</v>
      </c>
      <c r="E58" s="2">
        <v>1</v>
      </c>
      <c r="F58" s="2">
        <v>-1</v>
      </c>
      <c r="G58">
        <v>1</v>
      </c>
    </row>
    <row r="59" spans="1:7" x14ac:dyDescent="0.3">
      <c r="A59" s="2" t="s">
        <v>99</v>
      </c>
      <c r="B59" t="s">
        <v>98</v>
      </c>
      <c r="C59" s="3" t="s">
        <v>357</v>
      </c>
      <c r="D59" s="2" t="s">
        <v>100</v>
      </c>
      <c r="E59" s="2">
        <v>1</v>
      </c>
      <c r="F59" s="2">
        <v>-1</v>
      </c>
      <c r="G59">
        <v>1</v>
      </c>
    </row>
    <row r="60" spans="1:7" x14ac:dyDescent="0.3">
      <c r="A60" s="2" t="s">
        <v>93</v>
      </c>
      <c r="B60" t="s">
        <v>92</v>
      </c>
      <c r="C60" s="3" t="s">
        <v>399</v>
      </c>
      <c r="D60" s="2" t="s">
        <v>94</v>
      </c>
      <c r="E60" s="2">
        <v>1</v>
      </c>
      <c r="F60" s="2">
        <v>-1</v>
      </c>
      <c r="G60">
        <v>1</v>
      </c>
    </row>
    <row r="61" spans="1:7" x14ac:dyDescent="0.3">
      <c r="A61" s="2" t="s">
        <v>124</v>
      </c>
      <c r="B61" t="s">
        <v>123</v>
      </c>
      <c r="C61" s="3" t="s">
        <v>378</v>
      </c>
      <c r="D61" s="2" t="s">
        <v>125</v>
      </c>
      <c r="E61" s="2">
        <v>1</v>
      </c>
      <c r="F61" s="2">
        <v>-1</v>
      </c>
      <c r="G61">
        <v>1</v>
      </c>
    </row>
    <row r="62" spans="1:7" x14ac:dyDescent="0.3">
      <c r="A62" s="2" t="s">
        <v>118</v>
      </c>
      <c r="B62" t="s">
        <v>306</v>
      </c>
      <c r="C62" s="3" t="s">
        <v>328</v>
      </c>
      <c r="D62" s="2" t="s">
        <v>307</v>
      </c>
      <c r="E62" s="2">
        <v>1</v>
      </c>
      <c r="F62" s="2">
        <v>-1</v>
      </c>
      <c r="G62">
        <v>0</v>
      </c>
    </row>
    <row r="63" spans="1:7" x14ac:dyDescent="0.3">
      <c r="A63" s="2" t="s">
        <v>121</v>
      </c>
      <c r="B63" t="s">
        <v>120</v>
      </c>
      <c r="C63" s="3" t="s">
        <v>352</v>
      </c>
      <c r="D63" s="2" t="s">
        <v>122</v>
      </c>
      <c r="E63" s="2">
        <v>1</v>
      </c>
      <c r="F63" s="2">
        <v>-1</v>
      </c>
      <c r="G63">
        <v>1</v>
      </c>
    </row>
    <row r="64" spans="1:7" x14ac:dyDescent="0.3">
      <c r="A64" s="2" t="s">
        <v>302</v>
      </c>
      <c r="B64" t="s">
        <v>301</v>
      </c>
      <c r="C64" s="3" t="s">
        <v>324</v>
      </c>
      <c r="D64" s="2" t="s">
        <v>303</v>
      </c>
      <c r="E64" s="2">
        <v>1</v>
      </c>
      <c r="F64" s="2">
        <v>-1</v>
      </c>
      <c r="G64">
        <v>0</v>
      </c>
    </row>
    <row r="65" spans="1:15" x14ac:dyDescent="0.3">
      <c r="A65" s="2" t="s">
        <v>118</v>
      </c>
      <c r="B65" t="s">
        <v>117</v>
      </c>
      <c r="C65" s="3" t="s">
        <v>328</v>
      </c>
      <c r="D65" s="2" t="s">
        <v>119</v>
      </c>
      <c r="E65" s="2">
        <v>1</v>
      </c>
      <c r="F65" s="2">
        <v>-1</v>
      </c>
      <c r="G65">
        <v>1</v>
      </c>
    </row>
    <row r="66" spans="1:15" x14ac:dyDescent="0.3">
      <c r="A66" s="2" t="s">
        <v>237</v>
      </c>
      <c r="B66" t="s">
        <v>236</v>
      </c>
      <c r="C66" s="3" t="s">
        <v>382</v>
      </c>
      <c r="D66" s="2" t="s">
        <v>238</v>
      </c>
      <c r="E66" s="2">
        <v>37</v>
      </c>
      <c r="F66" s="2">
        <v>-1</v>
      </c>
      <c r="G66">
        <v>0</v>
      </c>
    </row>
    <row r="67" spans="1:15" x14ac:dyDescent="0.3">
      <c r="A67" s="2" t="s">
        <v>222</v>
      </c>
      <c r="B67" t="s">
        <v>221</v>
      </c>
      <c r="C67" s="3" t="s">
        <v>411</v>
      </c>
      <c r="D67" s="2" t="s">
        <v>223</v>
      </c>
      <c r="E67" s="2">
        <v>36</v>
      </c>
      <c r="F67" s="2">
        <v>-1</v>
      </c>
      <c r="G67">
        <v>0</v>
      </c>
    </row>
    <row r="68" spans="1:15" x14ac:dyDescent="0.3">
      <c r="A68" s="2" t="s">
        <v>243</v>
      </c>
      <c r="B68" t="s">
        <v>242</v>
      </c>
      <c r="C68" s="3" t="s">
        <v>342</v>
      </c>
      <c r="D68" s="2" t="s">
        <v>244</v>
      </c>
      <c r="E68" s="2">
        <v>27</v>
      </c>
      <c r="F68" s="2">
        <v>-1</v>
      </c>
      <c r="G68">
        <v>0</v>
      </c>
      <c r="I68" s="15"/>
      <c r="J68" s="19"/>
      <c r="K68" s="15"/>
      <c r="L68" s="15"/>
      <c r="M68" s="15"/>
      <c r="N68" s="15"/>
      <c r="O68" s="19"/>
    </row>
    <row r="69" spans="1:15" x14ac:dyDescent="0.3">
      <c r="A69" s="4" t="s">
        <v>219</v>
      </c>
      <c r="B69" t="s">
        <v>218</v>
      </c>
      <c r="C69" s="3" t="s">
        <v>358</v>
      </c>
      <c r="D69" s="2" t="s">
        <v>220</v>
      </c>
      <c r="E69" s="2">
        <v>20</v>
      </c>
      <c r="F69" s="2">
        <v>-1</v>
      </c>
      <c r="G69">
        <v>0</v>
      </c>
    </row>
    <row r="70" spans="1:15" x14ac:dyDescent="0.3">
      <c r="A70" s="2" t="s">
        <v>79</v>
      </c>
      <c r="B70" t="s">
        <v>282</v>
      </c>
      <c r="C70" s="3" t="s">
        <v>368</v>
      </c>
      <c r="D70" s="2" t="s">
        <v>283</v>
      </c>
      <c r="E70" s="2">
        <v>1</v>
      </c>
      <c r="F70" s="2">
        <v>-1</v>
      </c>
      <c r="G70">
        <v>0</v>
      </c>
    </row>
    <row r="71" spans="1:15" x14ac:dyDescent="0.3">
      <c r="A71" s="2" t="s">
        <v>84</v>
      </c>
      <c r="B71" t="s">
        <v>83</v>
      </c>
      <c r="C71" s="3" t="s">
        <v>415</v>
      </c>
      <c r="D71" s="2" t="s">
        <v>85</v>
      </c>
      <c r="E71" s="2">
        <v>1</v>
      </c>
      <c r="F71" s="2">
        <v>-1</v>
      </c>
      <c r="G71">
        <v>1</v>
      </c>
    </row>
    <row r="72" spans="1:15" x14ac:dyDescent="0.3">
      <c r="A72" s="2" t="s">
        <v>267</v>
      </c>
      <c r="B72" t="s">
        <v>266</v>
      </c>
      <c r="C72" s="3" t="s">
        <v>419</v>
      </c>
      <c r="D72" s="2" t="s">
        <v>268</v>
      </c>
      <c r="E72" s="2">
        <v>22</v>
      </c>
      <c r="F72" s="2">
        <v>178</v>
      </c>
      <c r="G72">
        <v>0</v>
      </c>
    </row>
    <row r="73" spans="1:15" x14ac:dyDescent="0.3">
      <c r="A73" s="2" t="s">
        <v>252</v>
      </c>
      <c r="B73" t="s">
        <v>251</v>
      </c>
      <c r="C73" s="3" t="s">
        <v>407</v>
      </c>
      <c r="D73" s="2" t="s">
        <v>253</v>
      </c>
      <c r="E73" s="2">
        <v>1</v>
      </c>
      <c r="F73" s="2">
        <v>-1</v>
      </c>
      <c r="G73">
        <v>0</v>
      </c>
    </row>
    <row r="74" spans="1:15" x14ac:dyDescent="0.3">
      <c r="A74" s="2" t="s">
        <v>231</v>
      </c>
      <c r="B74" t="s">
        <v>230</v>
      </c>
      <c r="C74" s="3" t="s">
        <v>383</v>
      </c>
      <c r="D74" s="2" t="s">
        <v>232</v>
      </c>
      <c r="E74" s="2">
        <v>33</v>
      </c>
      <c r="F74" s="2">
        <v>-1</v>
      </c>
      <c r="G74">
        <v>0</v>
      </c>
    </row>
    <row r="75" spans="1:15" x14ac:dyDescent="0.3">
      <c r="A75" s="2" t="s">
        <v>225</v>
      </c>
      <c r="B75" t="s">
        <v>224</v>
      </c>
      <c r="C75" s="3" t="s">
        <v>420</v>
      </c>
      <c r="D75" s="2" t="s">
        <v>226</v>
      </c>
      <c r="E75" s="2">
        <v>173</v>
      </c>
      <c r="F75" s="2">
        <v>353</v>
      </c>
      <c r="G75">
        <v>0</v>
      </c>
    </row>
    <row r="76" spans="1:15" x14ac:dyDescent="0.3">
      <c r="A76" s="2" t="s">
        <v>79</v>
      </c>
      <c r="B76" t="s">
        <v>81</v>
      </c>
      <c r="C76" s="3" t="s">
        <v>368</v>
      </c>
      <c r="D76" s="2" t="s">
        <v>82</v>
      </c>
      <c r="E76" s="2">
        <v>1</v>
      </c>
      <c r="F76" s="2">
        <v>-1</v>
      </c>
      <c r="G76">
        <v>1</v>
      </c>
    </row>
    <row r="77" spans="1:15" x14ac:dyDescent="0.3">
      <c r="A77" s="2" t="s">
        <v>79</v>
      </c>
      <c r="B77" t="s">
        <v>78</v>
      </c>
      <c r="C77" s="3" t="s">
        <v>368</v>
      </c>
      <c r="D77" s="2" t="s">
        <v>80</v>
      </c>
      <c r="E77" s="2">
        <v>1</v>
      </c>
      <c r="F77" s="2">
        <v>-1</v>
      </c>
      <c r="G77">
        <v>1</v>
      </c>
    </row>
    <row r="78" spans="1:15" x14ac:dyDescent="0.3">
      <c r="A78" s="2" t="s">
        <v>249</v>
      </c>
      <c r="B78" t="s">
        <v>248</v>
      </c>
      <c r="C78" s="3" t="s">
        <v>387</v>
      </c>
      <c r="D78" s="2" t="s">
        <v>250</v>
      </c>
      <c r="E78" s="2">
        <v>22</v>
      </c>
      <c r="F78" s="2">
        <v>-1</v>
      </c>
      <c r="G78">
        <v>0</v>
      </c>
    </row>
    <row r="79" spans="1:15" x14ac:dyDescent="0.3">
      <c r="A79" s="4" t="s">
        <v>285</v>
      </c>
      <c r="B79" t="s">
        <v>284</v>
      </c>
      <c r="C79" s="3" t="s">
        <v>404</v>
      </c>
      <c r="D79" s="2" t="s">
        <v>286</v>
      </c>
      <c r="E79" s="2">
        <v>1</v>
      </c>
      <c r="F79" s="2">
        <v>-1</v>
      </c>
      <c r="G79">
        <v>0</v>
      </c>
    </row>
    <row r="80" spans="1:15" x14ac:dyDescent="0.3">
      <c r="A80" s="2" t="s">
        <v>258</v>
      </c>
      <c r="B80" t="s">
        <v>257</v>
      </c>
      <c r="C80" s="3" t="s">
        <v>412</v>
      </c>
      <c r="D80" s="2" t="s">
        <v>259</v>
      </c>
      <c r="E80" s="2">
        <v>38</v>
      </c>
      <c r="F80" s="2">
        <v>-1</v>
      </c>
      <c r="G80">
        <v>0</v>
      </c>
    </row>
    <row r="81" spans="1:7" x14ac:dyDescent="0.3">
      <c r="A81" s="2" t="s">
        <v>255</v>
      </c>
      <c r="B81" t="s">
        <v>254</v>
      </c>
      <c r="C81" s="3" t="s">
        <v>377</v>
      </c>
      <c r="D81" s="2" t="s">
        <v>256</v>
      </c>
      <c r="E81" s="2">
        <v>1</v>
      </c>
      <c r="F81" s="2">
        <v>-1</v>
      </c>
      <c r="G81">
        <v>0</v>
      </c>
    </row>
    <row r="82" spans="1:7" x14ac:dyDescent="0.3">
      <c r="A82" s="2" t="s">
        <v>234</v>
      </c>
      <c r="B82" t="s">
        <v>233</v>
      </c>
      <c r="C82" s="3" t="s">
        <v>331</v>
      </c>
      <c r="D82" s="2" t="s">
        <v>235</v>
      </c>
      <c r="E82" s="2">
        <v>26</v>
      </c>
      <c r="F82" s="2">
        <v>-1</v>
      </c>
      <c r="G82">
        <v>0</v>
      </c>
    </row>
    <row r="83" spans="1:7" x14ac:dyDescent="0.3">
      <c r="A83" s="2" t="s">
        <v>261</v>
      </c>
      <c r="B83" t="s">
        <v>260</v>
      </c>
      <c r="C83" s="3" t="s">
        <v>386</v>
      </c>
      <c r="D83" s="2" t="s">
        <v>262</v>
      </c>
      <c r="E83" s="2">
        <v>24</v>
      </c>
      <c r="F83" s="2">
        <v>-1</v>
      </c>
      <c r="G83">
        <v>0</v>
      </c>
    </row>
    <row r="84" spans="1:7" x14ac:dyDescent="0.3">
      <c r="A84" s="2" t="s">
        <v>228</v>
      </c>
      <c r="B84" t="s">
        <v>227</v>
      </c>
      <c r="C84" s="3" t="s">
        <v>347</v>
      </c>
      <c r="D84" s="2" t="s">
        <v>229</v>
      </c>
      <c r="E84" s="2">
        <v>50</v>
      </c>
      <c r="F84" s="2">
        <v>-1</v>
      </c>
      <c r="G84">
        <v>0</v>
      </c>
    </row>
    <row r="85" spans="1:7" x14ac:dyDescent="0.3">
      <c r="A85" s="4" t="s">
        <v>76</v>
      </c>
      <c r="B85" t="s">
        <v>75</v>
      </c>
      <c r="C85" s="3" t="s">
        <v>416</v>
      </c>
      <c r="D85" s="2" t="s">
        <v>77</v>
      </c>
      <c r="E85" s="2">
        <v>1</v>
      </c>
      <c r="F85" s="2">
        <v>-1</v>
      </c>
      <c r="G85">
        <v>1</v>
      </c>
    </row>
    <row r="86" spans="1:7" x14ac:dyDescent="0.3">
      <c r="A86" s="2" t="s">
        <v>288</v>
      </c>
      <c r="B86" t="s">
        <v>287</v>
      </c>
      <c r="C86" s="3" t="s">
        <v>317</v>
      </c>
      <c r="D86" s="2" t="s">
        <v>289</v>
      </c>
      <c r="E86" s="2">
        <v>1</v>
      </c>
      <c r="F86" s="2">
        <v>-1</v>
      </c>
      <c r="G86">
        <v>0</v>
      </c>
    </row>
    <row r="87" spans="1:7" x14ac:dyDescent="0.3">
      <c r="A87" s="2" t="s">
        <v>246</v>
      </c>
      <c r="B87" t="s">
        <v>245</v>
      </c>
      <c r="C87" s="3" t="s">
        <v>345</v>
      </c>
      <c r="D87" s="2" t="s">
        <v>247</v>
      </c>
      <c r="E87" s="2">
        <v>39</v>
      </c>
      <c r="F87" s="2">
        <v>179</v>
      </c>
      <c r="G87">
        <v>0</v>
      </c>
    </row>
    <row r="88" spans="1:7" x14ac:dyDescent="0.3">
      <c r="A88" s="2" t="s">
        <v>264</v>
      </c>
      <c r="B88" t="s">
        <v>263</v>
      </c>
      <c r="C88" s="3" t="s">
        <v>409</v>
      </c>
      <c r="D88" s="2" t="s">
        <v>265</v>
      </c>
      <c r="E88" s="2">
        <v>1</v>
      </c>
      <c r="F88" s="2">
        <v>-1</v>
      </c>
      <c r="G88">
        <v>0</v>
      </c>
    </row>
    <row r="89" spans="1:7" x14ac:dyDescent="0.3">
      <c r="A89" s="2" t="s">
        <v>240</v>
      </c>
      <c r="B89" t="s">
        <v>239</v>
      </c>
      <c r="C89" s="3" t="s">
        <v>366</v>
      </c>
      <c r="D89" s="2" t="s">
        <v>241</v>
      </c>
      <c r="E89" s="2">
        <v>11</v>
      </c>
      <c r="F89" s="2">
        <v>195</v>
      </c>
      <c r="G89">
        <v>0</v>
      </c>
    </row>
    <row r="90" spans="1:7" x14ac:dyDescent="0.3">
      <c r="A90" s="2" t="s">
        <v>87</v>
      </c>
      <c r="B90" t="s">
        <v>86</v>
      </c>
      <c r="C90" s="3" t="s">
        <v>369</v>
      </c>
      <c r="D90" s="2" t="s">
        <v>88</v>
      </c>
      <c r="E90" s="2">
        <v>1</v>
      </c>
      <c r="F90" s="2">
        <v>-1</v>
      </c>
      <c r="G90">
        <v>1</v>
      </c>
    </row>
    <row r="91" spans="1:7" x14ac:dyDescent="0.3">
      <c r="A91" s="2" t="s">
        <v>90</v>
      </c>
      <c r="B91" t="s">
        <v>89</v>
      </c>
      <c r="C91" s="3" t="s">
        <v>403</v>
      </c>
      <c r="D91" s="2" t="s">
        <v>91</v>
      </c>
      <c r="E91" s="2">
        <v>1</v>
      </c>
      <c r="F91" s="2">
        <v>-1</v>
      </c>
      <c r="G91">
        <v>1</v>
      </c>
    </row>
    <row r="92" spans="1:7" x14ac:dyDescent="0.3">
      <c r="A92" s="4" t="s">
        <v>20</v>
      </c>
      <c r="B92" t="s">
        <v>19</v>
      </c>
      <c r="C92" s="5" t="s">
        <v>353</v>
      </c>
      <c r="D92" s="2" t="s">
        <v>21</v>
      </c>
      <c r="E92" s="2">
        <v>3</v>
      </c>
      <c r="F92" s="2">
        <v>156</v>
      </c>
      <c r="G92">
        <v>1</v>
      </c>
    </row>
    <row r="93" spans="1:7" x14ac:dyDescent="0.3">
      <c r="A93" s="2" t="s">
        <v>17</v>
      </c>
      <c r="B93" t="s">
        <v>16</v>
      </c>
      <c r="C93" s="3" t="s">
        <v>395</v>
      </c>
      <c r="D93" s="2" t="s">
        <v>18</v>
      </c>
      <c r="E93" s="2">
        <v>54</v>
      </c>
      <c r="F93" s="2">
        <v>-1</v>
      </c>
      <c r="G93">
        <v>1</v>
      </c>
    </row>
    <row r="94" spans="1:7" x14ac:dyDescent="0.3">
      <c r="A94" s="2" t="s">
        <v>60</v>
      </c>
      <c r="B94" t="s">
        <v>59</v>
      </c>
      <c r="C94" s="3" t="s">
        <v>371</v>
      </c>
      <c r="D94" s="2" t="s">
        <v>61</v>
      </c>
      <c r="E94" s="2">
        <v>1</v>
      </c>
      <c r="F94" s="2">
        <v>-1</v>
      </c>
      <c r="G94">
        <v>1</v>
      </c>
    </row>
    <row r="95" spans="1:7" x14ac:dyDescent="0.3">
      <c r="A95" s="2" t="s">
        <v>14</v>
      </c>
      <c r="B95" t="s">
        <v>13</v>
      </c>
      <c r="C95" s="3" t="s">
        <v>393</v>
      </c>
      <c r="D95" s="2" t="s">
        <v>15</v>
      </c>
      <c r="E95" s="2">
        <v>153</v>
      </c>
      <c r="F95" s="2">
        <v>-1</v>
      </c>
      <c r="G95">
        <v>1</v>
      </c>
    </row>
    <row r="96" spans="1:7" x14ac:dyDescent="0.3">
      <c r="A96" s="2" t="s">
        <v>5</v>
      </c>
      <c r="B96" t="s">
        <v>126</v>
      </c>
      <c r="C96" s="3" t="s">
        <v>402</v>
      </c>
      <c r="D96" s="2" t="s">
        <v>127</v>
      </c>
      <c r="E96" s="2">
        <v>27</v>
      </c>
      <c r="F96" s="2">
        <v>-1</v>
      </c>
      <c r="G96">
        <v>0</v>
      </c>
    </row>
    <row r="97" spans="1:7" x14ac:dyDescent="0.3">
      <c r="A97" s="2" t="s">
        <v>143</v>
      </c>
      <c r="B97" t="s">
        <v>142</v>
      </c>
      <c r="C97" s="3" t="s">
        <v>364</v>
      </c>
      <c r="D97" s="2" t="s">
        <v>144</v>
      </c>
      <c r="E97" s="2">
        <v>20</v>
      </c>
      <c r="F97" s="2">
        <v>178</v>
      </c>
      <c r="G97">
        <v>0</v>
      </c>
    </row>
    <row r="98" spans="1:7" x14ac:dyDescent="0.3">
      <c r="A98" s="2" t="s">
        <v>51</v>
      </c>
      <c r="B98" t="s">
        <v>50</v>
      </c>
      <c r="C98" s="3" t="s">
        <v>370</v>
      </c>
      <c r="D98" s="2" t="s">
        <v>52</v>
      </c>
      <c r="E98" s="2">
        <v>1</v>
      </c>
      <c r="F98" s="2">
        <v>-1</v>
      </c>
      <c r="G98">
        <v>1</v>
      </c>
    </row>
    <row r="99" spans="1:7" x14ac:dyDescent="0.3">
      <c r="A99" s="2" t="s">
        <v>146</v>
      </c>
      <c r="B99" t="s">
        <v>145</v>
      </c>
      <c r="C99" s="3" t="s">
        <v>410</v>
      </c>
      <c r="D99" s="2" t="s">
        <v>147</v>
      </c>
      <c r="E99" s="2">
        <v>29</v>
      </c>
      <c r="F99" s="2">
        <v>-1</v>
      </c>
      <c r="G99">
        <v>0</v>
      </c>
    </row>
    <row r="100" spans="1:7" x14ac:dyDescent="0.3">
      <c r="A100" s="2" t="s">
        <v>45</v>
      </c>
      <c r="B100" t="s">
        <v>44</v>
      </c>
      <c r="C100" s="3" t="s">
        <v>354</v>
      </c>
      <c r="D100" s="2" t="s">
        <v>46</v>
      </c>
      <c r="E100" s="2">
        <v>5</v>
      </c>
      <c r="F100" s="2">
        <v>-1</v>
      </c>
      <c r="G100">
        <v>1</v>
      </c>
    </row>
    <row r="101" spans="1:7" x14ac:dyDescent="0.3">
      <c r="A101" s="2" t="s">
        <v>129</v>
      </c>
      <c r="B101" t="s">
        <v>128</v>
      </c>
      <c r="C101" s="3" t="s">
        <v>361</v>
      </c>
      <c r="D101" s="2" t="s">
        <v>130</v>
      </c>
      <c r="E101" s="2">
        <v>30</v>
      </c>
      <c r="F101" s="2">
        <v>-1</v>
      </c>
      <c r="G101">
        <v>0</v>
      </c>
    </row>
    <row r="102" spans="1:7" x14ac:dyDescent="0.3">
      <c r="A102" s="2" t="s">
        <v>138</v>
      </c>
      <c r="B102" t="s">
        <v>137</v>
      </c>
      <c r="C102" s="3" t="s">
        <v>405</v>
      </c>
      <c r="D102" s="2" t="s">
        <v>139</v>
      </c>
      <c r="E102" s="2">
        <v>8</v>
      </c>
      <c r="F102" s="2">
        <v>-1</v>
      </c>
      <c r="G102">
        <v>0</v>
      </c>
    </row>
    <row r="103" spans="1:7" x14ac:dyDescent="0.3">
      <c r="A103" s="2" t="s">
        <v>36</v>
      </c>
      <c r="B103" t="s">
        <v>35</v>
      </c>
      <c r="C103" s="3" t="s">
        <v>423</v>
      </c>
      <c r="D103" s="2" t="s">
        <v>37</v>
      </c>
      <c r="E103" s="2">
        <v>1</v>
      </c>
      <c r="F103" s="2">
        <v>-1</v>
      </c>
      <c r="G103">
        <v>1</v>
      </c>
    </row>
    <row r="104" spans="1:7" x14ac:dyDescent="0.3">
      <c r="A104" s="2" t="s">
        <v>5</v>
      </c>
      <c r="B104" t="s">
        <v>4</v>
      </c>
      <c r="C104" s="3" t="s">
        <v>402</v>
      </c>
      <c r="D104" s="2" t="s">
        <v>6</v>
      </c>
      <c r="E104" s="2">
        <v>27</v>
      </c>
      <c r="F104" s="2">
        <v>-1</v>
      </c>
      <c r="G104">
        <v>1</v>
      </c>
    </row>
    <row r="105" spans="1:7" x14ac:dyDescent="0.3">
      <c r="A105" s="2" t="s">
        <v>135</v>
      </c>
      <c r="B105" t="s">
        <v>134</v>
      </c>
      <c r="C105" s="3" t="s">
        <v>349</v>
      </c>
      <c r="D105" s="2" t="s">
        <v>136</v>
      </c>
      <c r="E105" s="2">
        <v>59</v>
      </c>
      <c r="F105" s="2">
        <v>-1</v>
      </c>
      <c r="G105">
        <v>0</v>
      </c>
    </row>
    <row r="106" spans="1:7" x14ac:dyDescent="0.3">
      <c r="A106" s="2" t="s">
        <v>57</v>
      </c>
      <c r="B106" t="s">
        <v>56</v>
      </c>
      <c r="C106" s="3" t="s">
        <v>379</v>
      </c>
      <c r="D106" s="2" t="s">
        <v>58</v>
      </c>
      <c r="E106" s="2">
        <v>1</v>
      </c>
      <c r="F106" s="2">
        <v>-1</v>
      </c>
      <c r="G106">
        <v>1</v>
      </c>
    </row>
    <row r="107" spans="1:7" x14ac:dyDescent="0.3">
      <c r="A107" s="2" t="s">
        <v>2</v>
      </c>
      <c r="B107" t="s">
        <v>1</v>
      </c>
      <c r="C107" s="3" t="s">
        <v>374</v>
      </c>
      <c r="D107" s="2" t="s">
        <v>3</v>
      </c>
      <c r="E107" s="2">
        <v>33</v>
      </c>
      <c r="F107" s="2">
        <v>-1</v>
      </c>
      <c r="G107">
        <v>1</v>
      </c>
    </row>
    <row r="108" spans="1:7" x14ac:dyDescent="0.3">
      <c r="A108" s="2" t="s">
        <v>132</v>
      </c>
      <c r="B108" t="s">
        <v>131</v>
      </c>
      <c r="C108" s="3" t="s">
        <v>362</v>
      </c>
      <c r="D108" s="2" t="s">
        <v>133</v>
      </c>
      <c r="E108" s="2">
        <v>18</v>
      </c>
      <c r="F108" s="2">
        <v>-1</v>
      </c>
      <c r="G108">
        <v>0</v>
      </c>
    </row>
    <row r="109" spans="1:7" x14ac:dyDescent="0.3">
      <c r="A109" s="2" t="s">
        <v>11</v>
      </c>
      <c r="B109" t="s">
        <v>10</v>
      </c>
      <c r="C109" s="3" t="s">
        <v>359</v>
      </c>
      <c r="D109" s="2" t="s">
        <v>12</v>
      </c>
      <c r="E109" s="2">
        <v>42</v>
      </c>
      <c r="F109" s="2">
        <v>-1</v>
      </c>
      <c r="G109">
        <v>1</v>
      </c>
    </row>
    <row r="110" spans="1:7" x14ac:dyDescent="0.3">
      <c r="A110" s="4" t="s">
        <v>23</v>
      </c>
      <c r="B110" t="s">
        <v>22</v>
      </c>
      <c r="C110" s="2" t="s">
        <v>332</v>
      </c>
      <c r="D110" s="2" t="s">
        <v>24</v>
      </c>
      <c r="E110" s="2">
        <v>18</v>
      </c>
      <c r="F110" s="2">
        <v>171</v>
      </c>
      <c r="G110">
        <v>1</v>
      </c>
    </row>
    <row r="111" spans="1:7" x14ac:dyDescent="0.3">
      <c r="A111" s="2" t="s">
        <v>48</v>
      </c>
      <c r="B111" t="s">
        <v>47</v>
      </c>
      <c r="C111" s="3" t="s">
        <v>401</v>
      </c>
      <c r="D111" s="2" t="s">
        <v>49</v>
      </c>
      <c r="E111" s="2">
        <v>1</v>
      </c>
      <c r="F111" s="2">
        <v>-1</v>
      </c>
      <c r="G111">
        <v>1</v>
      </c>
    </row>
    <row r="112" spans="1:7" x14ac:dyDescent="0.3">
      <c r="A112" s="4" t="s">
        <v>270</v>
      </c>
      <c r="B112" t="s">
        <v>269</v>
      </c>
      <c r="C112" s="3" t="s">
        <v>373</v>
      </c>
      <c r="D112" s="2" t="s">
        <v>271</v>
      </c>
      <c r="E112" s="2">
        <v>1</v>
      </c>
      <c r="F112" s="2">
        <v>154</v>
      </c>
      <c r="G112">
        <v>0</v>
      </c>
    </row>
    <row r="113" spans="1:7" x14ac:dyDescent="0.3">
      <c r="A113" s="4" t="s">
        <v>33</v>
      </c>
      <c r="B113" t="s">
        <v>32</v>
      </c>
      <c r="C113" s="3" t="s">
        <v>323</v>
      </c>
      <c r="D113" s="2" t="s">
        <v>34</v>
      </c>
      <c r="E113" s="2">
        <v>1</v>
      </c>
      <c r="F113" s="2">
        <v>-1</v>
      </c>
      <c r="G113">
        <v>1</v>
      </c>
    </row>
    <row r="114" spans="1:7" x14ac:dyDescent="0.3">
      <c r="A114" s="2" t="s">
        <v>42</v>
      </c>
      <c r="B114" t="s">
        <v>41</v>
      </c>
      <c r="C114" s="3" t="s">
        <v>356</v>
      </c>
      <c r="D114" s="2" t="s">
        <v>43</v>
      </c>
      <c r="E114" s="2">
        <v>1</v>
      </c>
      <c r="F114" s="2">
        <v>-1</v>
      </c>
      <c r="G114">
        <v>1</v>
      </c>
    </row>
    <row r="115" spans="1:7" x14ac:dyDescent="0.3">
      <c r="A115" s="2" t="s">
        <v>8</v>
      </c>
      <c r="B115" t="s">
        <v>7</v>
      </c>
      <c r="C115" s="3" t="s">
        <v>343</v>
      </c>
      <c r="D115" s="2" t="s">
        <v>9</v>
      </c>
      <c r="E115" s="2">
        <v>26</v>
      </c>
      <c r="F115" s="2">
        <v>-1</v>
      </c>
      <c r="G115">
        <v>1</v>
      </c>
    </row>
    <row r="116" spans="1:7" x14ac:dyDescent="0.3">
      <c r="A116" s="2" t="s">
        <v>149</v>
      </c>
      <c r="B116" t="s">
        <v>148</v>
      </c>
      <c r="C116" s="3" t="s">
        <v>321</v>
      </c>
      <c r="D116" s="2" t="s">
        <v>150</v>
      </c>
      <c r="E116" s="2">
        <v>20</v>
      </c>
      <c r="F116" s="2">
        <v>-1</v>
      </c>
      <c r="G116">
        <v>0</v>
      </c>
    </row>
    <row r="117" spans="1:7" x14ac:dyDescent="0.3">
      <c r="A117" s="2" t="s">
        <v>26</v>
      </c>
      <c r="B117" t="s">
        <v>25</v>
      </c>
      <c r="C117" s="3" t="s">
        <v>351</v>
      </c>
      <c r="D117" s="2" t="s">
        <v>27</v>
      </c>
      <c r="E117" s="2">
        <v>21</v>
      </c>
      <c r="F117" s="2">
        <v>-1</v>
      </c>
      <c r="G117">
        <v>1</v>
      </c>
    </row>
    <row r="118" spans="1:7" x14ac:dyDescent="0.3">
      <c r="A118" s="2" t="s">
        <v>54</v>
      </c>
      <c r="B118" t="s">
        <v>53</v>
      </c>
      <c r="C118" s="3" t="s">
        <v>384</v>
      </c>
      <c r="D118" s="2" t="s">
        <v>55</v>
      </c>
      <c r="E118" s="2">
        <v>1</v>
      </c>
      <c r="F118" s="2">
        <v>-1</v>
      </c>
      <c r="G118">
        <v>1</v>
      </c>
    </row>
    <row r="119" spans="1:7" x14ac:dyDescent="0.3">
      <c r="A119" s="2" t="s">
        <v>39</v>
      </c>
      <c r="B119" t="s">
        <v>38</v>
      </c>
      <c r="C119" s="3" t="s">
        <v>338</v>
      </c>
      <c r="D119" s="2" t="s">
        <v>40</v>
      </c>
      <c r="E119" s="2">
        <v>1</v>
      </c>
      <c r="F119" s="2">
        <v>-1</v>
      </c>
      <c r="G119">
        <v>1</v>
      </c>
    </row>
    <row r="120" spans="1:7" x14ac:dyDescent="0.3">
      <c r="A120" s="2" t="s">
        <v>5</v>
      </c>
      <c r="B120" t="s">
        <v>140</v>
      </c>
      <c r="C120" s="3" t="s">
        <v>402</v>
      </c>
      <c r="D120" s="2" t="s">
        <v>141</v>
      </c>
      <c r="E120" s="2">
        <v>27</v>
      </c>
      <c r="F120" s="2">
        <v>-1</v>
      </c>
      <c r="G120">
        <v>0</v>
      </c>
    </row>
    <row r="121" spans="1:7" x14ac:dyDescent="0.3">
      <c r="A121" s="2" t="s">
        <v>278</v>
      </c>
      <c r="B121" t="s">
        <v>315</v>
      </c>
      <c r="C121" s="2" t="s">
        <v>316</v>
      </c>
      <c r="D121" s="2" t="s">
        <v>279</v>
      </c>
      <c r="E121" s="2">
        <v>1</v>
      </c>
      <c r="F121" s="2">
        <v>-1</v>
      </c>
      <c r="G121">
        <v>0</v>
      </c>
    </row>
  </sheetData>
  <sortState xmlns:xlrd2="http://schemas.microsoft.com/office/spreadsheetml/2017/richdata2" ref="A2:G122">
    <sortCondition ref="B2:B1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BFCB-0C82-4683-AD92-F1CC9CFC950E}">
  <dimension ref="A1:L121"/>
  <sheetViews>
    <sheetView topLeftCell="A108" zoomScale="110" zoomScaleNormal="110" workbookViewId="0">
      <selection activeCell="D2" sqref="D2"/>
    </sheetView>
  </sheetViews>
  <sheetFormatPr defaultRowHeight="14.4" x14ac:dyDescent="0.3"/>
  <cols>
    <col min="1" max="1" width="15" customWidth="1"/>
    <col min="2" max="2" width="14.44140625" style="12" customWidth="1"/>
    <col min="4" max="4" width="8.6640625" style="6" customWidth="1"/>
  </cols>
  <sheetData>
    <row r="1" spans="1:12" ht="15.6" x14ac:dyDescent="0.3">
      <c r="A1" s="1" t="s">
        <v>308</v>
      </c>
      <c r="B1" s="11" t="s">
        <v>309</v>
      </c>
      <c r="C1" t="s">
        <v>0</v>
      </c>
      <c r="D1" s="75" t="s">
        <v>443</v>
      </c>
    </row>
    <row r="2" spans="1:12" x14ac:dyDescent="0.3">
      <c r="A2" s="17" t="s">
        <v>76</v>
      </c>
      <c r="B2" s="18" t="s">
        <v>75</v>
      </c>
      <c r="C2">
        <v>1</v>
      </c>
      <c r="D2" s="6">
        <v>-717.57</v>
      </c>
    </row>
    <row r="3" spans="1:12" x14ac:dyDescent="0.3">
      <c r="A3" s="17" t="s">
        <v>108</v>
      </c>
      <c r="B3" s="18" t="s">
        <v>107</v>
      </c>
      <c r="C3">
        <v>1</v>
      </c>
      <c r="D3" s="6">
        <v>-678.67</v>
      </c>
      <c r="F3" s="21" t="s">
        <v>429</v>
      </c>
      <c r="G3">
        <v>3</v>
      </c>
      <c r="H3">
        <v>5</v>
      </c>
      <c r="I3">
        <v>9</v>
      </c>
      <c r="J3">
        <v>12</v>
      </c>
      <c r="K3">
        <v>30</v>
      </c>
      <c r="L3">
        <v>50</v>
      </c>
    </row>
    <row r="4" spans="1:12" x14ac:dyDescent="0.3">
      <c r="A4" s="17" t="s">
        <v>121</v>
      </c>
      <c r="B4" s="18" t="s">
        <v>120</v>
      </c>
      <c r="C4">
        <v>1</v>
      </c>
      <c r="D4" s="6">
        <v>-674.97</v>
      </c>
      <c r="F4" s="21" t="s">
        <v>430</v>
      </c>
      <c r="G4">
        <f>SUM(C2:C4)</f>
        <v>3</v>
      </c>
      <c r="H4">
        <f>SUM(C2:C6)</f>
        <v>4</v>
      </c>
      <c r="I4">
        <f>SUM(C2:C10)</f>
        <v>7</v>
      </c>
      <c r="J4">
        <f>SUM(C2:C13)</f>
        <v>9</v>
      </c>
      <c r="K4">
        <f>SUM(C2:C31)</f>
        <v>19</v>
      </c>
      <c r="L4">
        <f>SUM(C2:C51)</f>
        <v>28</v>
      </c>
    </row>
    <row r="5" spans="1:12" x14ac:dyDescent="0.3">
      <c r="A5" s="15" t="s">
        <v>288</v>
      </c>
      <c r="B5" s="16" t="s">
        <v>287</v>
      </c>
      <c r="C5">
        <v>0</v>
      </c>
      <c r="D5" s="6">
        <v>-671.41</v>
      </c>
      <c r="F5" s="21" t="s">
        <v>431</v>
      </c>
      <c r="G5">
        <f>$C2/LOG(2,2)+$C3/LOG(3,2)+$C4/LOG(4,2)</f>
        <v>2.1309297535714573</v>
      </c>
      <c r="H5">
        <f>$C2/LOG(2,2)+$C3/LOG(3,2)+$C4/LOG(4,2)+$C5/LOG(5,2)+$C6/LOG(6,2)</f>
        <v>2.5177825608059989</v>
      </c>
      <c r="I5">
        <f>$C2/LOG(2,2)+$C3/LOG(3,2)+$C4/LOG(4,2)+$C5/LOG(5,2)+$C6/LOG(6,2)+C7/LOG(7,2)+$C8/LOG(8,2)+$C9/LOG(9,2)+$C10/LOG(10,2)</f>
        <v>3.4904846203637314</v>
      </c>
      <c r="J5">
        <f>$C2/LOG(2,2)+$C3/LOG(3,2)+$C4/LOG(4,2)+$C5/LOG(5,2)+$C6/LOG(6,2)+$C7/LOG(7,2)+$C9/LOG(8,2)+$C8/LOG(9,2)+$C10/LOG(10,2)+$C11/LOG(11,2)+$C12/LOG(12,2)+$C13/LOG(13,2)</f>
        <v>4.067656057656543</v>
      </c>
      <c r="K5">
        <f>$C2/LOG(2,2)+$C3/LOG(3,2)+$C4/LOG(4,2)+$C5/LOG(5,2)+$C6/LOG(6,2)+$C7/LOG(7,2)+$C8/LOG(8,2)+$C9/LOG(9,2)+$C10/LOG(10,2)+$C11/LOG(11,2)+$C12/LOG(12,2)+$C13/LOG(13,2)+$C14/LOG(14,2)+$C15/LOG(15,2)+$C16/LOG(16,2)+$C17/LOG(17,2)+$C18/LOG(18,2)+$C19/LOG(19,2)+$C20/LOG(20,2)+$C21/LOG(21,2)+$C22/LOG(22,2)+$C23/LOG(23,2)+$C24/LOG(24,2)+$C25/LOG(25,2)+$C26/LOG(26,2)+$C27/LOG(27,2)+$C28/LOG(28,2)+$C29/LOG(29,2)+$C30/LOG(30,2)+$C31/LOG(31,2)</f>
        <v>6.2764942192065822</v>
      </c>
      <c r="L5">
        <f>$C2/LOG(2,2)+$C3/LOG(3,2)+$C4/LOG(4,2)+$C5/LOG(5,2)+$C6/LOG(6,2)+$C7/LOG(7,2)+$C8/LOG(8,2)+$C9/LOG(9,2)+$C10/LOG(10,2)+$C11/LOG(11,2)+$C12/LOG(12,2)+$C13/LOG(13,2)+$C14/LOG(14,2)+$C15/LOG(15,2)+$C16/LOG(16,2)+$C17/LOG(17,2)+$C18/LOG(18,2)+$C19/LOG(19,2)+$C20/LOG(20,2)+$C21/LOG(21,2)+$C22/LOG(22,2)+$C24/LOG(23,2)+$C23/LOG(24,2)+$C25/LOG(25,2)+$C26/LOG(26,2)+$C27/LOG(27,2)+$C28/LOG(28,2)+$C29/LOG(29,2)+$C30/LOG(30,2)+$C31/LOG(31,2)+$C32/LOG(32,2)+$C31/LOG(30,2)+$C32/LOG(31,2)+$C33/LOG(32,2)+$C34/LOG(33,2)+$C35/LOG(34,2)+$C36/LOG(35,2)+$C37/LOG(36,2)+$C38/LOG(37,2)+$C39/LOG(38,2)+$C40/LOG(39,2)+$C41/LOG(40,2)+$C42/LOG(41,2)+$C43/LOG(42,2)+$C44/LOG(43,2)+$C45/LOG(44,2)+$C46/LOG(45,2)+$C47/LOG(46,2)+$C48/LOG(47,2)+$C49/LOG(48,2)+$C50/LOG(49,2)+$C51/LOG(50,2)</f>
        <v>8.1765780033846003</v>
      </c>
    </row>
    <row r="6" spans="1:12" x14ac:dyDescent="0.3">
      <c r="A6" s="17" t="s">
        <v>54</v>
      </c>
      <c r="B6" s="18" t="s">
        <v>53</v>
      </c>
      <c r="C6">
        <v>1</v>
      </c>
      <c r="D6" s="6">
        <v>-669.01</v>
      </c>
      <c r="F6" s="21" t="s">
        <v>432</v>
      </c>
      <c r="G6">
        <f>1/LOG(2,2)+1/LOG(3,2)+1/LOG(4,2)</f>
        <v>2.1309297535714573</v>
      </c>
      <c r="H6">
        <f>1/LOG(2,2)+1/LOG(3,2)+1/LOG(4,2)+1/LOG(5,2)+1/LOG(6,2)</f>
        <v>2.9484591188793918</v>
      </c>
      <c r="I6">
        <f>1/LOG(2,2)+1/LOG(3,2)+1/LOG(4,2)+1/LOG(5,2)+1/LOG(6,2)+1/LOG(7,2)+1/LOG(8,2)+1/LOG(9,2)+1/LOG(10,2)</f>
        <v>4.2544945117704573</v>
      </c>
      <c r="J6">
        <f>1/LOG(2,2)+1/LOG(3,2)+1/LOG(4,2)+1/LOG(5,2)+1/LOG(6,2)+1/LOG(7,2)+1/LOG(8,2)+1/LOG(9,2)+1/LOG(10,2)+1/LOG(11,2)+1/LOG(12,2)+1/LOG(13,2)</f>
        <v>5.0927404381667944</v>
      </c>
      <c r="K6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</f>
        <v>9.361581041840882</v>
      </c>
      <c r="L6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+1/LOG(33,2)+1/LOG(34,2)+1/LOG(35,2)+1/LOG(36,2)+1/LOG(37,2)+1/LOG(38,2)+1/LOG(39,2)+1/LOG(40,2)+1/LOG(41,2)+1/LOG(42,2)+1/LOG(43,2)+1/LOG(44,2)+1/LOG(45,2)+1/LOG(46,2)+0+0+0+0+0+0+0</f>
        <v>12.007070295381267</v>
      </c>
    </row>
    <row r="7" spans="1:12" x14ac:dyDescent="0.3">
      <c r="A7" s="17" t="s">
        <v>118</v>
      </c>
      <c r="B7" s="18" t="s">
        <v>117</v>
      </c>
      <c r="C7">
        <v>1</v>
      </c>
      <c r="D7" s="6">
        <v>-667.94</v>
      </c>
      <c r="F7" s="21" t="s">
        <v>433</v>
      </c>
      <c r="G7">
        <f t="shared" ref="G7:L7" si="0">G5/G6</f>
        <v>1</v>
      </c>
      <c r="H7">
        <f t="shared" si="0"/>
        <v>0.85393165015729355</v>
      </c>
      <c r="I7">
        <f t="shared" si="0"/>
        <v>0.82042287531620472</v>
      </c>
      <c r="J7">
        <f t="shared" si="0"/>
        <v>0.79871654702291384</v>
      </c>
      <c r="K7">
        <f t="shared" si="0"/>
        <v>0.67045237243092415</v>
      </c>
      <c r="L7">
        <f t="shared" si="0"/>
        <v>0.68098027264235028</v>
      </c>
    </row>
    <row r="8" spans="1:12" x14ac:dyDescent="0.3">
      <c r="A8" s="15" t="s">
        <v>302</v>
      </c>
      <c r="B8" s="16" t="s">
        <v>301</v>
      </c>
      <c r="C8">
        <v>0</v>
      </c>
      <c r="D8" s="6">
        <v>-667.02</v>
      </c>
    </row>
    <row r="9" spans="1:12" x14ac:dyDescent="0.3">
      <c r="A9" s="17" t="s">
        <v>124</v>
      </c>
      <c r="B9" s="18" t="s">
        <v>123</v>
      </c>
      <c r="C9">
        <v>1</v>
      </c>
      <c r="D9" s="6">
        <v>-666.95</v>
      </c>
    </row>
    <row r="10" spans="1:12" x14ac:dyDescent="0.3">
      <c r="A10" s="17" t="s">
        <v>73</v>
      </c>
      <c r="B10" s="18" t="s">
        <v>115</v>
      </c>
      <c r="C10">
        <v>1</v>
      </c>
      <c r="D10" s="6">
        <v>-665.8</v>
      </c>
    </row>
    <row r="11" spans="1:12" x14ac:dyDescent="0.3">
      <c r="A11" s="17" t="s">
        <v>42</v>
      </c>
      <c r="B11" s="18" t="s">
        <v>41</v>
      </c>
      <c r="C11">
        <v>1</v>
      </c>
      <c r="D11" s="6">
        <v>-664.84</v>
      </c>
    </row>
    <row r="12" spans="1:12" x14ac:dyDescent="0.3">
      <c r="A12" s="15" t="s">
        <v>118</v>
      </c>
      <c r="B12" s="16" t="s">
        <v>306</v>
      </c>
      <c r="C12">
        <v>0</v>
      </c>
      <c r="D12" s="6">
        <v>-663.91</v>
      </c>
    </row>
    <row r="13" spans="1:12" x14ac:dyDescent="0.3">
      <c r="A13" s="17" t="s">
        <v>73</v>
      </c>
      <c r="B13" s="18" t="s">
        <v>113</v>
      </c>
      <c r="C13">
        <v>1</v>
      </c>
      <c r="D13" s="6">
        <v>-663.02</v>
      </c>
    </row>
    <row r="14" spans="1:12" x14ac:dyDescent="0.3">
      <c r="A14" s="15" t="s">
        <v>267</v>
      </c>
      <c r="B14" s="16" t="s">
        <v>266</v>
      </c>
      <c r="C14">
        <v>0</v>
      </c>
      <c r="D14" s="6">
        <v>-661.65</v>
      </c>
    </row>
    <row r="15" spans="1:12" x14ac:dyDescent="0.3">
      <c r="A15" s="17" t="s">
        <v>111</v>
      </c>
      <c r="B15" s="18" t="s">
        <v>110</v>
      </c>
      <c r="C15">
        <v>1</v>
      </c>
      <c r="D15" s="6">
        <v>-661.54</v>
      </c>
    </row>
    <row r="16" spans="1:12" x14ac:dyDescent="0.3">
      <c r="A16" s="15" t="s">
        <v>278</v>
      </c>
      <c r="B16" s="16" t="s">
        <v>315</v>
      </c>
      <c r="C16">
        <v>0</v>
      </c>
      <c r="D16" s="6">
        <v>-660.83</v>
      </c>
    </row>
    <row r="17" spans="1:4" x14ac:dyDescent="0.3">
      <c r="A17" s="15" t="s">
        <v>299</v>
      </c>
      <c r="B17" s="16" t="s">
        <v>298</v>
      </c>
      <c r="C17">
        <v>0</v>
      </c>
      <c r="D17" s="6">
        <v>-660.71</v>
      </c>
    </row>
    <row r="18" spans="1:4" x14ac:dyDescent="0.3">
      <c r="A18" s="17" t="s">
        <v>71</v>
      </c>
      <c r="B18" s="18" t="s">
        <v>70</v>
      </c>
      <c r="C18">
        <v>1</v>
      </c>
      <c r="D18" s="6">
        <v>-659.1</v>
      </c>
    </row>
    <row r="19" spans="1:4" x14ac:dyDescent="0.3">
      <c r="A19" s="17" t="s">
        <v>96</v>
      </c>
      <c r="B19" s="18" t="s">
        <v>95</v>
      </c>
      <c r="C19">
        <v>1</v>
      </c>
      <c r="D19" s="6">
        <v>-658.3</v>
      </c>
    </row>
    <row r="20" spans="1:4" x14ac:dyDescent="0.3">
      <c r="A20" s="17" t="s">
        <v>33</v>
      </c>
      <c r="B20" s="18" t="s">
        <v>32</v>
      </c>
      <c r="C20">
        <v>1</v>
      </c>
      <c r="D20" s="6">
        <v>-657.95</v>
      </c>
    </row>
    <row r="21" spans="1:4" x14ac:dyDescent="0.3">
      <c r="A21" s="15" t="s">
        <v>222</v>
      </c>
      <c r="B21" s="16" t="s">
        <v>221</v>
      </c>
      <c r="C21">
        <v>0</v>
      </c>
      <c r="D21" s="6">
        <v>-657.42</v>
      </c>
    </row>
    <row r="22" spans="1:4" x14ac:dyDescent="0.3">
      <c r="A22" s="17" t="s">
        <v>11</v>
      </c>
      <c r="B22" s="18" t="s">
        <v>10</v>
      </c>
      <c r="C22">
        <v>1</v>
      </c>
      <c r="D22" s="6">
        <v>-655.25</v>
      </c>
    </row>
    <row r="23" spans="1:4" x14ac:dyDescent="0.3">
      <c r="A23" s="15" t="s">
        <v>280</v>
      </c>
      <c r="B23" s="16">
        <v>6567</v>
      </c>
      <c r="C23">
        <v>0</v>
      </c>
      <c r="D23" s="6">
        <v>-654.41999999999996</v>
      </c>
    </row>
    <row r="24" spans="1:4" x14ac:dyDescent="0.3">
      <c r="A24" s="17" t="s">
        <v>99</v>
      </c>
      <c r="B24" s="18" t="s">
        <v>98</v>
      </c>
      <c r="C24">
        <v>1</v>
      </c>
      <c r="D24" s="6">
        <v>-653.45000000000005</v>
      </c>
    </row>
    <row r="25" spans="1:4" x14ac:dyDescent="0.3">
      <c r="A25" s="15" t="s">
        <v>79</v>
      </c>
      <c r="B25" s="16" t="s">
        <v>282</v>
      </c>
      <c r="C25">
        <v>0</v>
      </c>
      <c r="D25" s="6">
        <v>-652.98</v>
      </c>
    </row>
    <row r="26" spans="1:4" x14ac:dyDescent="0.3">
      <c r="A26" s="15" t="s">
        <v>225</v>
      </c>
      <c r="B26" s="16" t="s">
        <v>224</v>
      </c>
      <c r="C26">
        <v>0</v>
      </c>
      <c r="D26" s="6">
        <v>-652.75</v>
      </c>
    </row>
    <row r="27" spans="1:4" x14ac:dyDescent="0.3">
      <c r="A27" s="17" t="s">
        <v>93</v>
      </c>
      <c r="B27" s="18" t="s">
        <v>92</v>
      </c>
      <c r="C27">
        <v>1</v>
      </c>
      <c r="D27" s="6">
        <v>-652.46</v>
      </c>
    </row>
    <row r="28" spans="1:4" x14ac:dyDescent="0.3">
      <c r="A28" s="15" t="s">
        <v>302</v>
      </c>
      <c r="B28" s="16" t="s">
        <v>304</v>
      </c>
      <c r="C28">
        <v>0</v>
      </c>
      <c r="D28" s="6">
        <v>-651.80999999999995</v>
      </c>
    </row>
    <row r="29" spans="1:4" x14ac:dyDescent="0.3">
      <c r="A29" s="17" t="s">
        <v>2</v>
      </c>
      <c r="B29" s="18" t="s">
        <v>1</v>
      </c>
      <c r="C29">
        <v>1</v>
      </c>
      <c r="D29" s="6">
        <v>-651.41</v>
      </c>
    </row>
    <row r="30" spans="1:4" x14ac:dyDescent="0.3">
      <c r="A30" s="17" t="s">
        <v>39</v>
      </c>
      <c r="B30" s="18" t="s">
        <v>38</v>
      </c>
      <c r="C30">
        <v>1</v>
      </c>
      <c r="D30" s="6">
        <v>-649.66</v>
      </c>
    </row>
    <row r="31" spans="1:4" x14ac:dyDescent="0.3">
      <c r="A31" s="17" t="s">
        <v>102</v>
      </c>
      <c r="B31" s="18" t="s">
        <v>101</v>
      </c>
      <c r="C31">
        <v>1</v>
      </c>
      <c r="D31" s="6">
        <v>-649.48</v>
      </c>
    </row>
    <row r="32" spans="1:4" x14ac:dyDescent="0.3">
      <c r="A32" s="15" t="s">
        <v>118</v>
      </c>
      <c r="B32" s="16" t="s">
        <v>296</v>
      </c>
      <c r="C32">
        <v>0</v>
      </c>
      <c r="D32" s="6">
        <v>-648.36</v>
      </c>
    </row>
    <row r="33" spans="1:4" x14ac:dyDescent="0.3">
      <c r="A33" s="17" t="s">
        <v>26</v>
      </c>
      <c r="B33" s="18" t="s">
        <v>25</v>
      </c>
      <c r="C33">
        <v>1</v>
      </c>
      <c r="D33" s="6">
        <v>-645.69000000000005</v>
      </c>
    </row>
    <row r="34" spans="1:4" x14ac:dyDescent="0.3">
      <c r="A34" s="17" t="s">
        <v>84</v>
      </c>
      <c r="B34" s="18" t="s">
        <v>83</v>
      </c>
      <c r="C34">
        <v>1</v>
      </c>
      <c r="D34" s="6">
        <v>-645.11</v>
      </c>
    </row>
    <row r="35" spans="1:4" x14ac:dyDescent="0.3">
      <c r="A35" s="15" t="s">
        <v>273</v>
      </c>
      <c r="B35" s="16" t="s">
        <v>272</v>
      </c>
      <c r="C35">
        <v>0</v>
      </c>
      <c r="D35" s="6">
        <v>-644.85</v>
      </c>
    </row>
    <row r="36" spans="1:4" x14ac:dyDescent="0.3">
      <c r="A36" s="17" t="s">
        <v>33</v>
      </c>
      <c r="B36" s="18" t="s">
        <v>65</v>
      </c>
      <c r="C36">
        <v>1</v>
      </c>
      <c r="D36" s="6">
        <v>-643.12</v>
      </c>
    </row>
    <row r="37" spans="1:4" x14ac:dyDescent="0.3">
      <c r="A37" s="15" t="s">
        <v>228</v>
      </c>
      <c r="B37" s="16" t="s">
        <v>227</v>
      </c>
      <c r="C37">
        <v>0</v>
      </c>
      <c r="D37" s="6">
        <v>-642.9</v>
      </c>
    </row>
    <row r="38" spans="1:4" x14ac:dyDescent="0.3">
      <c r="A38" s="15" t="s">
        <v>182</v>
      </c>
      <c r="B38" s="16">
        <v>196</v>
      </c>
      <c r="C38">
        <v>0</v>
      </c>
      <c r="D38" s="6">
        <v>-639.89</v>
      </c>
    </row>
    <row r="39" spans="1:4" x14ac:dyDescent="0.3">
      <c r="A39" s="15" t="s">
        <v>270</v>
      </c>
      <c r="B39" s="16" t="s">
        <v>269</v>
      </c>
      <c r="C39">
        <v>0</v>
      </c>
      <c r="D39" s="6">
        <v>-639.72</v>
      </c>
    </row>
    <row r="40" spans="1:4" x14ac:dyDescent="0.3">
      <c r="A40" s="15" t="s">
        <v>143</v>
      </c>
      <c r="B40" s="16" t="s">
        <v>142</v>
      </c>
      <c r="C40">
        <v>0</v>
      </c>
      <c r="D40" s="6">
        <v>-639.62</v>
      </c>
    </row>
    <row r="41" spans="1:4" x14ac:dyDescent="0.3">
      <c r="A41" s="17" t="s">
        <v>60</v>
      </c>
      <c r="B41" s="18" t="s">
        <v>59</v>
      </c>
      <c r="C41">
        <v>1</v>
      </c>
      <c r="D41" s="6">
        <v>-639.29999999999995</v>
      </c>
    </row>
    <row r="42" spans="1:4" x14ac:dyDescent="0.3">
      <c r="A42" s="17" t="s">
        <v>79</v>
      </c>
      <c r="B42" s="18" t="s">
        <v>78</v>
      </c>
      <c r="C42">
        <v>1</v>
      </c>
      <c r="D42" s="6">
        <v>-637.9</v>
      </c>
    </row>
    <row r="43" spans="1:4" x14ac:dyDescent="0.3">
      <c r="A43" s="17" t="s">
        <v>87</v>
      </c>
      <c r="B43" s="18" t="s">
        <v>86</v>
      </c>
      <c r="C43">
        <v>1</v>
      </c>
      <c r="D43" s="14">
        <v>-637.85</v>
      </c>
    </row>
    <row r="44" spans="1:4" x14ac:dyDescent="0.3">
      <c r="A44" s="15" t="s">
        <v>234</v>
      </c>
      <c r="B44" s="16" t="s">
        <v>233</v>
      </c>
      <c r="C44">
        <v>0</v>
      </c>
      <c r="D44" s="6">
        <v>-636.87</v>
      </c>
    </row>
    <row r="45" spans="1:4" x14ac:dyDescent="0.3">
      <c r="A45" s="15" t="s">
        <v>275</v>
      </c>
      <c r="B45" s="16">
        <v>7017</v>
      </c>
      <c r="C45">
        <v>0</v>
      </c>
      <c r="D45" s="6">
        <v>-635.52</v>
      </c>
    </row>
    <row r="46" spans="1:4" x14ac:dyDescent="0.3">
      <c r="A46" s="15" t="s">
        <v>186</v>
      </c>
      <c r="B46" s="16">
        <v>8777</v>
      </c>
      <c r="C46">
        <v>0</v>
      </c>
      <c r="D46" s="6">
        <v>-635.37</v>
      </c>
    </row>
    <row r="47" spans="1:4" x14ac:dyDescent="0.3">
      <c r="A47" s="17" t="s">
        <v>90</v>
      </c>
      <c r="B47" s="18" t="s">
        <v>89</v>
      </c>
      <c r="C47">
        <v>1</v>
      </c>
      <c r="D47" s="6">
        <v>-634.67999999999995</v>
      </c>
    </row>
    <row r="48" spans="1:4" x14ac:dyDescent="0.3">
      <c r="A48" s="17" t="s">
        <v>51</v>
      </c>
      <c r="B48" s="18" t="s">
        <v>50</v>
      </c>
      <c r="C48">
        <v>1</v>
      </c>
      <c r="D48" s="6">
        <v>-634.63</v>
      </c>
    </row>
    <row r="49" spans="1:4" x14ac:dyDescent="0.3">
      <c r="A49" s="17" t="s">
        <v>48</v>
      </c>
      <c r="B49" s="18" t="s">
        <v>47</v>
      </c>
      <c r="C49">
        <v>1</v>
      </c>
      <c r="D49" s="6">
        <v>-634.26</v>
      </c>
    </row>
    <row r="50" spans="1:4" x14ac:dyDescent="0.3">
      <c r="A50" s="15" t="s">
        <v>261</v>
      </c>
      <c r="B50" s="16" t="s">
        <v>260</v>
      </c>
      <c r="C50">
        <v>0</v>
      </c>
      <c r="D50" s="6">
        <v>-633.41999999999996</v>
      </c>
    </row>
    <row r="51" spans="1:4" x14ac:dyDescent="0.3">
      <c r="A51" s="15" t="s">
        <v>190</v>
      </c>
      <c r="B51" s="16">
        <v>959</v>
      </c>
      <c r="C51">
        <v>0</v>
      </c>
      <c r="D51" s="6">
        <v>-631.5</v>
      </c>
    </row>
    <row r="52" spans="1:4" x14ac:dyDescent="0.3">
      <c r="A52" s="17" t="s">
        <v>8</v>
      </c>
      <c r="B52" s="18" t="s">
        <v>7</v>
      </c>
      <c r="C52">
        <v>1</v>
      </c>
      <c r="D52" s="6">
        <v>-630.36</v>
      </c>
    </row>
    <row r="53" spans="1:4" x14ac:dyDescent="0.3">
      <c r="A53" s="15" t="s">
        <v>285</v>
      </c>
      <c r="B53" s="16" t="s">
        <v>284</v>
      </c>
      <c r="C53">
        <v>0</v>
      </c>
      <c r="D53" s="6">
        <v>-630.30999999999995</v>
      </c>
    </row>
    <row r="54" spans="1:4" x14ac:dyDescent="0.3">
      <c r="A54" s="17" t="s">
        <v>17</v>
      </c>
      <c r="B54" s="18" t="s">
        <v>16</v>
      </c>
      <c r="C54">
        <v>1</v>
      </c>
      <c r="D54" s="6">
        <v>-629.91</v>
      </c>
    </row>
    <row r="55" spans="1:4" x14ac:dyDescent="0.3">
      <c r="A55" s="15" t="s">
        <v>184</v>
      </c>
      <c r="B55" s="16">
        <v>4242</v>
      </c>
      <c r="C55">
        <v>0</v>
      </c>
      <c r="D55" s="6">
        <v>-629.91</v>
      </c>
    </row>
    <row r="56" spans="1:4" x14ac:dyDescent="0.3">
      <c r="A56" s="15" t="s">
        <v>188</v>
      </c>
      <c r="B56" s="16">
        <v>7843</v>
      </c>
      <c r="C56">
        <v>0</v>
      </c>
      <c r="D56" s="6">
        <v>-628.98</v>
      </c>
    </row>
    <row r="57" spans="1:4" x14ac:dyDescent="0.3">
      <c r="A57" s="17" t="s">
        <v>105</v>
      </c>
      <c r="B57" s="18" t="s">
        <v>104</v>
      </c>
      <c r="C57">
        <v>1</v>
      </c>
      <c r="D57" s="6">
        <v>-628.24</v>
      </c>
    </row>
    <row r="58" spans="1:4" x14ac:dyDescent="0.3">
      <c r="A58" s="17" t="s">
        <v>36</v>
      </c>
      <c r="B58" s="18" t="s">
        <v>35</v>
      </c>
      <c r="C58">
        <v>1</v>
      </c>
      <c r="D58" s="6">
        <v>-628.21</v>
      </c>
    </row>
    <row r="59" spans="1:4" x14ac:dyDescent="0.3">
      <c r="A59" s="15" t="s">
        <v>208</v>
      </c>
      <c r="B59" s="16">
        <v>5372</v>
      </c>
      <c r="C59">
        <v>0</v>
      </c>
      <c r="D59" s="6">
        <v>-626.91999999999996</v>
      </c>
    </row>
    <row r="60" spans="1:4" x14ac:dyDescent="0.3">
      <c r="A60" s="15" t="s">
        <v>216</v>
      </c>
      <c r="B60" s="16">
        <v>2833</v>
      </c>
      <c r="C60">
        <v>0</v>
      </c>
      <c r="D60" s="6">
        <v>-626.86</v>
      </c>
    </row>
    <row r="61" spans="1:4" x14ac:dyDescent="0.3">
      <c r="A61" s="17" t="s">
        <v>45</v>
      </c>
      <c r="B61" s="18" t="s">
        <v>44</v>
      </c>
      <c r="C61">
        <v>1</v>
      </c>
      <c r="D61" s="6">
        <v>-624.59</v>
      </c>
    </row>
    <row r="62" spans="1:4" x14ac:dyDescent="0.3">
      <c r="A62" s="17" t="s">
        <v>23</v>
      </c>
      <c r="B62" s="18" t="s">
        <v>22</v>
      </c>
      <c r="C62">
        <v>1</v>
      </c>
      <c r="D62" s="6">
        <v>-624.24</v>
      </c>
    </row>
    <row r="63" spans="1:4" x14ac:dyDescent="0.3">
      <c r="A63" s="15" t="s">
        <v>151</v>
      </c>
      <c r="B63" s="16">
        <v>2931</v>
      </c>
      <c r="C63">
        <v>0</v>
      </c>
      <c r="D63" s="6">
        <v>-623.54</v>
      </c>
    </row>
    <row r="64" spans="1:4" x14ac:dyDescent="0.3">
      <c r="A64" s="17" t="s">
        <v>5</v>
      </c>
      <c r="B64" s="18" t="s">
        <v>4</v>
      </c>
      <c r="C64">
        <v>1</v>
      </c>
      <c r="D64" s="6">
        <v>-623.29999999999995</v>
      </c>
    </row>
    <row r="65" spans="1:4" x14ac:dyDescent="0.3">
      <c r="A65" s="15" t="s">
        <v>252</v>
      </c>
      <c r="B65" s="16" t="s">
        <v>251</v>
      </c>
      <c r="C65">
        <v>0</v>
      </c>
      <c r="D65" s="6">
        <v>-622.26</v>
      </c>
    </row>
    <row r="66" spans="1:4" x14ac:dyDescent="0.3">
      <c r="A66" s="17" t="s">
        <v>79</v>
      </c>
      <c r="B66" s="18" t="s">
        <v>81</v>
      </c>
      <c r="C66">
        <v>1</v>
      </c>
      <c r="D66" s="6">
        <v>-621.70000000000005</v>
      </c>
    </row>
    <row r="67" spans="1:4" x14ac:dyDescent="0.3">
      <c r="A67" s="15" t="s">
        <v>206</v>
      </c>
      <c r="B67" s="16">
        <v>1358</v>
      </c>
      <c r="C67">
        <v>0</v>
      </c>
      <c r="D67" s="6">
        <v>-620.84</v>
      </c>
    </row>
    <row r="68" spans="1:4" x14ac:dyDescent="0.3">
      <c r="A68" s="15" t="s">
        <v>166</v>
      </c>
      <c r="B68" s="16">
        <v>951</v>
      </c>
      <c r="C68">
        <v>0</v>
      </c>
      <c r="D68" s="6">
        <v>-619.39</v>
      </c>
    </row>
    <row r="69" spans="1:4" x14ac:dyDescent="0.3">
      <c r="A69" s="15" t="s">
        <v>210</v>
      </c>
      <c r="B69" s="16">
        <v>2849</v>
      </c>
      <c r="C69">
        <v>0</v>
      </c>
      <c r="D69" s="6">
        <v>-619.16</v>
      </c>
    </row>
    <row r="70" spans="1:4" x14ac:dyDescent="0.3">
      <c r="A70" s="15" t="s">
        <v>178</v>
      </c>
      <c r="B70" s="16">
        <v>187</v>
      </c>
      <c r="C70">
        <v>0</v>
      </c>
      <c r="D70" s="6">
        <v>-616.46</v>
      </c>
    </row>
    <row r="71" spans="1:4" x14ac:dyDescent="0.3">
      <c r="A71" s="15" t="s">
        <v>146</v>
      </c>
      <c r="B71" s="16" t="s">
        <v>145</v>
      </c>
      <c r="C71">
        <v>0</v>
      </c>
      <c r="D71" s="6">
        <v>-616.44000000000005</v>
      </c>
    </row>
    <row r="72" spans="1:4" x14ac:dyDescent="0.3">
      <c r="A72" s="17" t="s">
        <v>63</v>
      </c>
      <c r="B72" s="18" t="s">
        <v>62</v>
      </c>
      <c r="C72">
        <v>1</v>
      </c>
      <c r="D72" s="6">
        <v>-616.29999999999995</v>
      </c>
    </row>
    <row r="73" spans="1:4" x14ac:dyDescent="0.3">
      <c r="A73" s="15" t="s">
        <v>5</v>
      </c>
      <c r="B73" s="16" t="s">
        <v>126</v>
      </c>
      <c r="C73">
        <v>0</v>
      </c>
      <c r="D73" s="6">
        <v>-615.51</v>
      </c>
    </row>
    <row r="74" spans="1:4" x14ac:dyDescent="0.3">
      <c r="A74" s="15" t="s">
        <v>237</v>
      </c>
      <c r="B74" s="16" t="s">
        <v>236</v>
      </c>
      <c r="C74">
        <v>0</v>
      </c>
      <c r="D74" s="6">
        <v>-614.78</v>
      </c>
    </row>
    <row r="75" spans="1:4" x14ac:dyDescent="0.3">
      <c r="A75" s="15" t="s">
        <v>45</v>
      </c>
      <c r="B75" s="16">
        <v>9694</v>
      </c>
      <c r="C75">
        <v>0</v>
      </c>
      <c r="D75" s="6">
        <v>-613.47</v>
      </c>
    </row>
    <row r="76" spans="1:4" x14ac:dyDescent="0.3">
      <c r="A76" s="15" t="s">
        <v>198</v>
      </c>
      <c r="B76" s="16">
        <v>7081</v>
      </c>
      <c r="C76">
        <v>0</v>
      </c>
      <c r="D76" s="6">
        <v>-611.97</v>
      </c>
    </row>
    <row r="77" spans="1:4" x14ac:dyDescent="0.3">
      <c r="A77" s="15" t="s">
        <v>168</v>
      </c>
      <c r="B77" s="16">
        <v>2417</v>
      </c>
      <c r="C77">
        <v>0</v>
      </c>
      <c r="D77" s="6">
        <v>-611.59</v>
      </c>
    </row>
    <row r="78" spans="1:4" x14ac:dyDescent="0.3">
      <c r="A78" s="17" t="s">
        <v>14</v>
      </c>
      <c r="B78" s="18" t="s">
        <v>13</v>
      </c>
      <c r="C78">
        <v>1</v>
      </c>
      <c r="D78" s="6">
        <v>-610.94000000000005</v>
      </c>
    </row>
    <row r="79" spans="1:4" x14ac:dyDescent="0.3">
      <c r="A79" s="15" t="s">
        <v>176</v>
      </c>
      <c r="B79" s="16">
        <v>3209</v>
      </c>
      <c r="C79">
        <v>0</v>
      </c>
      <c r="D79" s="6">
        <v>-610.28</v>
      </c>
    </row>
    <row r="80" spans="1:4" x14ac:dyDescent="0.3">
      <c r="A80" s="15" t="s">
        <v>200</v>
      </c>
      <c r="B80" s="16">
        <v>6318</v>
      </c>
      <c r="C80">
        <v>0</v>
      </c>
      <c r="D80" s="6">
        <v>-607.29999999999995</v>
      </c>
    </row>
    <row r="81" spans="1:4" x14ac:dyDescent="0.3">
      <c r="A81" s="15" t="s">
        <v>149</v>
      </c>
      <c r="B81" s="16" t="s">
        <v>148</v>
      </c>
      <c r="C81">
        <v>0</v>
      </c>
      <c r="D81" s="6">
        <v>-607.1</v>
      </c>
    </row>
    <row r="82" spans="1:4" x14ac:dyDescent="0.3">
      <c r="A82" s="17" t="s">
        <v>73</v>
      </c>
      <c r="B82" s="18">
        <v>5114</v>
      </c>
      <c r="C82">
        <v>1</v>
      </c>
      <c r="D82" s="6">
        <v>-606.38</v>
      </c>
    </row>
    <row r="83" spans="1:4" x14ac:dyDescent="0.3">
      <c r="A83" s="15" t="s">
        <v>170</v>
      </c>
      <c r="B83" s="16">
        <v>4803</v>
      </c>
      <c r="C83">
        <v>0</v>
      </c>
      <c r="D83" s="6">
        <v>-606.19000000000005</v>
      </c>
    </row>
    <row r="84" spans="1:4" x14ac:dyDescent="0.3">
      <c r="A84" s="15" t="s">
        <v>202</v>
      </c>
      <c r="B84" s="16">
        <v>5007</v>
      </c>
      <c r="C84">
        <v>0</v>
      </c>
      <c r="D84" s="6">
        <v>-604.88</v>
      </c>
    </row>
    <row r="85" spans="1:4" x14ac:dyDescent="0.3">
      <c r="A85" s="17" t="s">
        <v>68</v>
      </c>
      <c r="B85" s="18" t="s">
        <v>67</v>
      </c>
      <c r="C85">
        <v>1</v>
      </c>
      <c r="D85" s="6">
        <v>-602.63</v>
      </c>
    </row>
    <row r="86" spans="1:4" x14ac:dyDescent="0.3">
      <c r="A86" s="15" t="s">
        <v>5</v>
      </c>
      <c r="B86" s="16" t="s">
        <v>140</v>
      </c>
      <c r="C86">
        <v>0</v>
      </c>
      <c r="D86" s="6">
        <v>-601.89</v>
      </c>
    </row>
    <row r="87" spans="1:4" x14ac:dyDescent="0.3">
      <c r="A87" s="15" t="s">
        <v>196</v>
      </c>
      <c r="B87" s="16">
        <v>1419</v>
      </c>
      <c r="C87">
        <v>0</v>
      </c>
      <c r="D87" s="6">
        <v>-601.79</v>
      </c>
    </row>
    <row r="88" spans="1:4" x14ac:dyDescent="0.3">
      <c r="A88" s="15" t="s">
        <v>132</v>
      </c>
      <c r="B88" s="16" t="s">
        <v>131</v>
      </c>
      <c r="C88">
        <v>0</v>
      </c>
      <c r="D88" s="6">
        <v>-601.16</v>
      </c>
    </row>
    <row r="89" spans="1:4" x14ac:dyDescent="0.3">
      <c r="A89" s="15" t="s">
        <v>158</v>
      </c>
      <c r="B89" s="16">
        <v>1505</v>
      </c>
      <c r="C89">
        <v>0</v>
      </c>
      <c r="D89" s="6">
        <v>-599.95000000000005</v>
      </c>
    </row>
    <row r="90" spans="1:4" x14ac:dyDescent="0.3">
      <c r="A90" s="15" t="s">
        <v>174</v>
      </c>
      <c r="B90" s="16">
        <v>2773</v>
      </c>
      <c r="C90">
        <v>0</v>
      </c>
      <c r="D90" s="6">
        <v>-599.55999999999995</v>
      </c>
    </row>
    <row r="91" spans="1:4" x14ac:dyDescent="0.3">
      <c r="A91" s="15" t="s">
        <v>204</v>
      </c>
      <c r="B91" s="16">
        <v>2480</v>
      </c>
      <c r="C91">
        <v>0</v>
      </c>
      <c r="D91" s="6">
        <v>-598.69000000000005</v>
      </c>
    </row>
    <row r="92" spans="1:4" x14ac:dyDescent="0.3">
      <c r="A92" s="15" t="s">
        <v>194</v>
      </c>
      <c r="B92" s="16">
        <v>3096</v>
      </c>
      <c r="C92">
        <v>0</v>
      </c>
      <c r="D92" s="6">
        <v>-598.32000000000005</v>
      </c>
    </row>
    <row r="93" spans="1:4" x14ac:dyDescent="0.3">
      <c r="A93" s="15" t="s">
        <v>212</v>
      </c>
      <c r="B93" s="16">
        <v>9076</v>
      </c>
      <c r="C93">
        <v>0</v>
      </c>
      <c r="D93" s="6">
        <v>-597.41</v>
      </c>
    </row>
    <row r="94" spans="1:4" x14ac:dyDescent="0.3">
      <c r="A94" s="15" t="s">
        <v>162</v>
      </c>
      <c r="B94" s="16">
        <v>1432</v>
      </c>
      <c r="C94">
        <v>0</v>
      </c>
      <c r="D94" s="6">
        <v>-596.91</v>
      </c>
    </row>
    <row r="95" spans="1:4" x14ac:dyDescent="0.3">
      <c r="A95" s="15" t="s">
        <v>219</v>
      </c>
      <c r="B95" s="16" t="s">
        <v>218</v>
      </c>
      <c r="C95">
        <v>0</v>
      </c>
      <c r="D95" s="6">
        <v>-595.24</v>
      </c>
    </row>
    <row r="96" spans="1:4" x14ac:dyDescent="0.3">
      <c r="A96" s="15" t="s">
        <v>129</v>
      </c>
      <c r="B96" s="16" t="s">
        <v>128</v>
      </c>
      <c r="C96">
        <v>0</v>
      </c>
      <c r="D96" s="6">
        <v>-593.89</v>
      </c>
    </row>
    <row r="97" spans="1:4" x14ac:dyDescent="0.3">
      <c r="A97" s="15" t="s">
        <v>264</v>
      </c>
      <c r="B97" s="16" t="s">
        <v>263</v>
      </c>
      <c r="C97">
        <v>0</v>
      </c>
      <c r="D97" s="6">
        <v>-593.46</v>
      </c>
    </row>
    <row r="98" spans="1:4" x14ac:dyDescent="0.3">
      <c r="A98" s="15" t="s">
        <v>164</v>
      </c>
      <c r="B98" s="16">
        <v>309</v>
      </c>
      <c r="C98">
        <v>0</v>
      </c>
      <c r="D98" s="6">
        <v>-592.55999999999995</v>
      </c>
    </row>
    <row r="99" spans="1:4" x14ac:dyDescent="0.3">
      <c r="A99" s="17" t="s">
        <v>28</v>
      </c>
      <c r="B99" s="18">
        <v>6481</v>
      </c>
      <c r="C99">
        <v>1</v>
      </c>
      <c r="D99" s="6">
        <v>-592.28</v>
      </c>
    </row>
    <row r="100" spans="1:4" x14ac:dyDescent="0.3">
      <c r="A100" s="17" t="s">
        <v>20</v>
      </c>
      <c r="B100" s="18" t="s">
        <v>19</v>
      </c>
      <c r="C100">
        <v>1</v>
      </c>
      <c r="D100" s="6">
        <v>-590.64</v>
      </c>
    </row>
    <row r="101" spans="1:4" x14ac:dyDescent="0.3">
      <c r="A101" s="17" t="s">
        <v>57</v>
      </c>
      <c r="B101" s="18" t="s">
        <v>56</v>
      </c>
      <c r="C101">
        <v>1</v>
      </c>
      <c r="D101" s="6">
        <v>-588.15</v>
      </c>
    </row>
    <row r="102" spans="1:4" x14ac:dyDescent="0.3">
      <c r="A102" s="15" t="s">
        <v>249</v>
      </c>
      <c r="B102" s="16" t="s">
        <v>248</v>
      </c>
      <c r="C102">
        <v>0</v>
      </c>
      <c r="D102" s="6">
        <v>-587.74</v>
      </c>
    </row>
    <row r="103" spans="1:4" x14ac:dyDescent="0.3">
      <c r="A103" s="15" t="s">
        <v>153</v>
      </c>
      <c r="B103" s="16">
        <v>2546</v>
      </c>
      <c r="C103">
        <v>0</v>
      </c>
      <c r="D103" s="6">
        <v>-587.14</v>
      </c>
    </row>
    <row r="104" spans="1:4" x14ac:dyDescent="0.3">
      <c r="A104" s="15" t="s">
        <v>243</v>
      </c>
      <c r="B104" s="16" t="s">
        <v>242</v>
      </c>
      <c r="C104">
        <v>0</v>
      </c>
      <c r="D104" s="6">
        <v>-586.95000000000005</v>
      </c>
    </row>
    <row r="105" spans="1:4" x14ac:dyDescent="0.3">
      <c r="A105" s="15" t="s">
        <v>180</v>
      </c>
      <c r="B105" s="16">
        <v>1201</v>
      </c>
      <c r="C105">
        <v>0</v>
      </c>
      <c r="D105" s="6">
        <v>-585.62</v>
      </c>
    </row>
    <row r="106" spans="1:4" x14ac:dyDescent="0.3">
      <c r="A106" s="15" t="s">
        <v>214</v>
      </c>
      <c r="B106" s="16">
        <v>3484</v>
      </c>
      <c r="C106">
        <v>0</v>
      </c>
      <c r="D106" s="6">
        <v>-573.34</v>
      </c>
    </row>
    <row r="107" spans="1:4" x14ac:dyDescent="0.3">
      <c r="A107" s="15" t="s">
        <v>138</v>
      </c>
      <c r="B107" s="16" t="s">
        <v>137</v>
      </c>
      <c r="C107">
        <v>0</v>
      </c>
      <c r="D107" s="6">
        <v>-570.85</v>
      </c>
    </row>
    <row r="108" spans="1:4" x14ac:dyDescent="0.3">
      <c r="A108" s="15" t="s">
        <v>135</v>
      </c>
      <c r="B108" s="16" t="s">
        <v>134</v>
      </c>
      <c r="C108">
        <v>0</v>
      </c>
      <c r="D108" s="6">
        <v>-565.53</v>
      </c>
    </row>
    <row r="109" spans="1:4" x14ac:dyDescent="0.3">
      <c r="A109" s="15" t="s">
        <v>192</v>
      </c>
      <c r="B109" s="16">
        <v>5078</v>
      </c>
      <c r="C109">
        <v>0</v>
      </c>
      <c r="D109" s="6">
        <v>-557.13</v>
      </c>
    </row>
    <row r="110" spans="1:4" x14ac:dyDescent="0.3">
      <c r="A110" s="17" t="s">
        <v>30</v>
      </c>
      <c r="B110" s="18">
        <v>5400</v>
      </c>
      <c r="C110">
        <v>1</v>
      </c>
      <c r="D110" s="6">
        <v>-556.55999999999995</v>
      </c>
    </row>
    <row r="111" spans="1:4" x14ac:dyDescent="0.3">
      <c r="A111" s="15" t="s">
        <v>246</v>
      </c>
      <c r="B111" s="16" t="s">
        <v>245</v>
      </c>
      <c r="C111">
        <v>0</v>
      </c>
      <c r="D111" s="6">
        <v>-546.79999999999995</v>
      </c>
    </row>
    <row r="112" spans="1:4" x14ac:dyDescent="0.3">
      <c r="A112" s="15" t="s">
        <v>172</v>
      </c>
      <c r="B112" s="16">
        <v>1949</v>
      </c>
      <c r="C112">
        <v>0</v>
      </c>
      <c r="D112" s="6">
        <v>-539.17999999999995</v>
      </c>
    </row>
    <row r="113" spans="1:4" x14ac:dyDescent="0.3">
      <c r="A113" s="15" t="s">
        <v>160</v>
      </c>
      <c r="B113" s="16">
        <v>4671</v>
      </c>
      <c r="C113">
        <v>0</v>
      </c>
      <c r="D113" s="6">
        <v>-523.82000000000005</v>
      </c>
    </row>
    <row r="114" spans="1:4" x14ac:dyDescent="0.3">
      <c r="A114" s="15" t="s">
        <v>231</v>
      </c>
      <c r="B114" s="16" t="s">
        <v>230</v>
      </c>
      <c r="C114">
        <v>0</v>
      </c>
      <c r="D114" s="6">
        <v>-513.55999999999995</v>
      </c>
    </row>
    <row r="115" spans="1:4" x14ac:dyDescent="0.3">
      <c r="A115" s="15" t="s">
        <v>155</v>
      </c>
      <c r="B115" s="16">
        <v>4779</v>
      </c>
      <c r="C115">
        <v>0</v>
      </c>
      <c r="D115" s="6">
        <v>-473.76</v>
      </c>
    </row>
    <row r="116" spans="1:4" x14ac:dyDescent="0.3">
      <c r="A116" s="15" t="s">
        <v>255</v>
      </c>
      <c r="B116" s="16" t="s">
        <v>254</v>
      </c>
      <c r="C116">
        <v>0</v>
      </c>
      <c r="D116" s="6">
        <v>-470.75</v>
      </c>
    </row>
    <row r="117" spans="1:4" x14ac:dyDescent="0.3">
      <c r="A117" s="15" t="s">
        <v>155</v>
      </c>
      <c r="B117" s="16">
        <v>4798</v>
      </c>
      <c r="C117">
        <v>0</v>
      </c>
      <c r="D117" s="6">
        <v>-461.01</v>
      </c>
    </row>
    <row r="118" spans="1:4" x14ac:dyDescent="0.3">
      <c r="A118" s="15" t="s">
        <v>240</v>
      </c>
      <c r="B118" s="16" t="s">
        <v>239</v>
      </c>
      <c r="C118">
        <v>0</v>
      </c>
      <c r="D118" s="6">
        <v>-428.83</v>
      </c>
    </row>
    <row r="119" spans="1:4" x14ac:dyDescent="0.3">
      <c r="A119" s="15" t="s">
        <v>291</v>
      </c>
      <c r="B119" s="16" t="s">
        <v>290</v>
      </c>
      <c r="C119">
        <v>0</v>
      </c>
      <c r="D119" s="6">
        <v>-411.84</v>
      </c>
    </row>
    <row r="120" spans="1:4" x14ac:dyDescent="0.3">
      <c r="A120" s="15" t="s">
        <v>258</v>
      </c>
      <c r="B120" s="16" t="s">
        <v>257</v>
      </c>
      <c r="C120">
        <v>0</v>
      </c>
      <c r="D120" s="6">
        <v>-382.64</v>
      </c>
    </row>
    <row r="121" spans="1:4" x14ac:dyDescent="0.3">
      <c r="A121" s="15" t="s">
        <v>294</v>
      </c>
      <c r="B121" s="16" t="s">
        <v>293</v>
      </c>
      <c r="C121">
        <v>0</v>
      </c>
      <c r="D121" s="6">
        <v>-283.67</v>
      </c>
    </row>
  </sheetData>
  <sortState xmlns:xlrd2="http://schemas.microsoft.com/office/spreadsheetml/2017/richdata2" ref="A2:D121">
    <sortCondition ref="D2:D12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B7BB-D447-49C7-B23A-6CC9589C3847}">
  <dimension ref="A1:L121"/>
  <sheetViews>
    <sheetView topLeftCell="A90" workbookViewId="0">
      <selection activeCell="F21" sqref="F21"/>
    </sheetView>
  </sheetViews>
  <sheetFormatPr defaultRowHeight="14.4" x14ac:dyDescent="0.3"/>
  <cols>
    <col min="1" max="1" width="15" customWidth="1"/>
    <col min="2" max="2" width="14.44140625" style="12" customWidth="1"/>
    <col min="4" max="4" width="11.6640625" style="9" customWidth="1"/>
    <col min="6" max="6" width="11.33203125" customWidth="1"/>
  </cols>
  <sheetData>
    <row r="1" spans="1:12" ht="15.6" customHeight="1" x14ac:dyDescent="0.3">
      <c r="A1" s="1" t="s">
        <v>308</v>
      </c>
      <c r="B1" s="11" t="s">
        <v>309</v>
      </c>
      <c r="C1" t="s">
        <v>0</v>
      </c>
      <c r="D1" s="8" t="s">
        <v>314</v>
      </c>
      <c r="F1" s="1"/>
    </row>
    <row r="2" spans="1:12" x14ac:dyDescent="0.3">
      <c r="A2" s="17" t="s">
        <v>60</v>
      </c>
      <c r="B2" s="18" t="s">
        <v>59</v>
      </c>
      <c r="C2">
        <v>1</v>
      </c>
      <c r="D2" s="27">
        <v>1.17</v>
      </c>
      <c r="F2" s="21" t="s">
        <v>429</v>
      </c>
      <c r="G2">
        <v>3</v>
      </c>
      <c r="H2">
        <v>5</v>
      </c>
      <c r="I2">
        <v>9</v>
      </c>
      <c r="J2">
        <v>12</v>
      </c>
      <c r="K2">
        <v>30</v>
      </c>
      <c r="L2">
        <v>50</v>
      </c>
    </row>
    <row r="3" spans="1:12" x14ac:dyDescent="0.3">
      <c r="A3" s="15" t="s">
        <v>143</v>
      </c>
      <c r="B3" s="16" t="s">
        <v>142</v>
      </c>
      <c r="C3">
        <v>0</v>
      </c>
      <c r="D3" s="9">
        <v>1.1299999999999999</v>
      </c>
      <c r="F3" s="21" t="s">
        <v>430</v>
      </c>
      <c r="G3">
        <f>SUM(C2:C4)</f>
        <v>1</v>
      </c>
      <c r="H3">
        <f>SUM(C2:C6)</f>
        <v>1</v>
      </c>
      <c r="I3">
        <f>SUM(C2:C10)</f>
        <v>2</v>
      </c>
      <c r="J3">
        <f>SUM(C2:C13)</f>
        <v>4</v>
      </c>
      <c r="K3">
        <f>SUM(C2:C31)</f>
        <v>10</v>
      </c>
      <c r="L3">
        <f>SUM(C2:C51)</f>
        <v>17</v>
      </c>
    </row>
    <row r="4" spans="1:12" x14ac:dyDescent="0.3">
      <c r="A4" s="15" t="s">
        <v>172</v>
      </c>
      <c r="B4" s="16">
        <v>1949</v>
      </c>
      <c r="C4">
        <v>0</v>
      </c>
      <c r="D4" s="9">
        <v>0.95</v>
      </c>
      <c r="F4" s="21" t="s">
        <v>431</v>
      </c>
      <c r="G4">
        <f>$C2/LOG(2,2)+$C3/LOG(3,2)+$C4/LOG(4,2)</f>
        <v>1</v>
      </c>
      <c r="H4">
        <f>$C2/LOG(2,2)+$C3/LOG(3,2)+$C4/LOG(4,2)+$C5/LOG(5,2)+$C6/LOG(6,2)</f>
        <v>1</v>
      </c>
      <c r="I4">
        <f>$C2/LOG(2,2)+$C3/LOG(3,2)+$C4/LOG(4,2)+$C5/LOG(5,2)+$C6/LOG(6,2)+C7/LOG(7,2)+$C8/LOG(8,2)+$C9/LOG(9,2)+$C10/LOG(10,2)</f>
        <v>1.3154648767857287</v>
      </c>
      <c r="J4">
        <f>$C2/LOG(2,2)+$C3/LOG(3,2)+$C4/LOG(4,2)+$C5/LOG(5,2)+$C6/LOG(6,2)+$C7/LOG(7,2)+$C8/LOG(8,2)+$C9/LOG(9,2)+$C10/LOG(10,2)+$C11/LOG(11,2)+$C12/LOG(12,2)+$C13/LOG(13,2)</f>
        <v>1.8646459768641783</v>
      </c>
      <c r="K4">
        <f>$C2/LOG(2,2)+$C3/LOG(3,2)+$C4/LOG(4,2)+$C5/LOG(5,2)+$C6/LOG(6,2)+$C7/LOG(7,2)+$C8/LOG(8,2)+$C9/LOG(9,2)+$C10/LOG(10,2)+$C11/LOG(11,2)+$C12/LOG(12,2)+$C13/LOG(13,2)+$C14/LOG(14,2)+$C15/LOG(15,2)+$C16/LOG(16,2)+$C17/LOG(17,2)+$C18/LOG(18,2)+$C19/LOG(19,2)+$C20/LOG(20,2)+$C21/LOG(21,2)+$C22/LOG(22,2)+$C23/LOG(23,2)+$C24/LOG(24,2)+$C25/LOG(25,2)+$C26/LOG(26,2)+$C27/LOG(27,2)+$C28/LOG(28,2)+$C29/LOG(29,2)+$C30/LOG(30,2)+$C31/LOG(31,2)+$C32/LOG(32,2)</f>
        <v>3.2528987229138444</v>
      </c>
      <c r="L4">
        <f>$C2/LOG(2,2)+$C3/LOG(3,2)+$C4/LOG(4,2)+$C5/LOG(5,2)+$C6/LOG(6,2)+$C7/LOG(7,2)+$C8/LOG(8,2)+$C9/LOG(9,2)+$C10/LOG(10,2)+$C11/LOG(11,2)+$C12/LOG(12,2)+$C13/LOG(13,2)+$C14/LOG(14,2)+$C15/LOG(15,2)+$C16/LOG(16,2)+$C17/LOG(17,2)+$C18/LOG(18,2)+$C19/LOG(19,2)+$C20/LOG(20,2)+$C21/LOG(21,2)+$C22/LOG(22,2)+$C23/LOG(23,2)+$C24/LOG(24,2)+$C25/LOG(25,2)+$C26/LOG(26,2)+$C27/LOG(27,2)+$C28/LOG(28,2)+$C29/LOG(29,2)+$C30/LOG(30,2)+$C31/LOG(31,2)+$C32/LOG(32,2)+$C33/LOG(33,2)+$C34/LOG(34,2)+$C35/LOG(35,2)+$C36/LOG(36,2)+$C37/LOG(37,2)+$C38/LOG(38,2)+$C39/LOG(39,2)+$C40/LOG(40,2)+$C41/LOG(41,2)+$C42/LOG(42,2)+$C43/LOG(43,2)+$C44/LOG(44,2)+$C45/LOG(45,2)+$C46/LOG(46,2)+$C47/LOG(47,2)+$C48/LOG(48,2)+$C49/LOG(49,2)+$C50/LOG(50,2)+$C51/LOG(51,2)+$C52/LOG(52,2)</f>
        <v>4.7351025141784531</v>
      </c>
    </row>
    <row r="5" spans="1:12" x14ac:dyDescent="0.3">
      <c r="A5" s="15" t="s">
        <v>261</v>
      </c>
      <c r="B5" s="16" t="s">
        <v>260</v>
      </c>
      <c r="C5">
        <v>0</v>
      </c>
      <c r="D5" s="9">
        <v>0.82</v>
      </c>
      <c r="F5" s="21" t="s">
        <v>432</v>
      </c>
      <c r="G5">
        <f>1/LOG(2,2)+1/LOG(3,2)+1/LOG(4,2)</f>
        <v>2.1309297535714573</v>
      </c>
      <c r="H5">
        <f>1/LOG(2,2)+1/LOG(3,2)+1/LOG(4,2)+1/LOG(5,2)+1/LOG(6,2)</f>
        <v>2.9484591188793918</v>
      </c>
      <c r="I5">
        <f>1/LOG(2,2)+1/LOG(3,2)+1/LOG(4,2)+1/LOG(5,2)+1/LOG(6,2)+1/LOG(7,2)+1/LOG(8,2)+1/LOG(9,2)+1/LOG(10,2)</f>
        <v>4.2544945117704573</v>
      </c>
      <c r="J5">
        <f>1/LOG(2,2)+1/LOG(3,2)+1/LOG(4,2)+1/LOG(5,2)+1/LOG(6,2)+1/LOG(7,2)+1/LOG(8,2)+1/LOG(9,2)+1/LOG(10,2)+1/LOG(11,2)+1/LOG(12,2)+1/LOG(13,2)</f>
        <v>5.0927404381667944</v>
      </c>
      <c r="K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</f>
        <v>9.361581041840882</v>
      </c>
      <c r="L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+1/LOG(33,2)+1/LOG(34,2)+1/LOG(35,2)+1/LOG(36,2)+1/LOG(37,2)+1/LOG(38,2)+1/LOG(39,2)+1/LOG(40,2)+1/LOG(41,2)+1/LOG(42,2)+1/LOG(43,2)+1/LOG(44,2)+1/LOG(45,2)+1/LOG(46,2)+0+0+0+0+0+0+0</f>
        <v>12.007070295381267</v>
      </c>
    </row>
    <row r="6" spans="1:12" x14ac:dyDescent="0.3">
      <c r="A6" s="15" t="s">
        <v>153</v>
      </c>
      <c r="B6" s="16">
        <v>2546</v>
      </c>
      <c r="C6">
        <v>0</v>
      </c>
      <c r="D6" s="9">
        <v>0.78</v>
      </c>
      <c r="F6" s="21" t="s">
        <v>433</v>
      </c>
      <c r="G6">
        <f t="shared" ref="G6:L6" si="0">G4/G5</f>
        <v>0.46927872602275655</v>
      </c>
      <c r="H6">
        <f t="shared" si="0"/>
        <v>0.33916020527361618</v>
      </c>
      <c r="I6">
        <f t="shared" si="0"/>
        <v>0.30919416469955996</v>
      </c>
      <c r="J6">
        <f t="shared" si="0"/>
        <v>0.36613803501349945</v>
      </c>
      <c r="K6">
        <f t="shared" si="0"/>
        <v>0.3474732214970162</v>
      </c>
      <c r="L6">
        <f t="shared" si="0"/>
        <v>0.39435952298870897</v>
      </c>
    </row>
    <row r="7" spans="1:12" x14ac:dyDescent="0.3">
      <c r="A7" s="15" t="s">
        <v>180</v>
      </c>
      <c r="B7" s="16">
        <v>1201</v>
      </c>
      <c r="C7">
        <v>0</v>
      </c>
      <c r="D7" s="9">
        <v>0.77</v>
      </c>
      <c r="F7" s="2"/>
    </row>
    <row r="8" spans="1:12" x14ac:dyDescent="0.3">
      <c r="A8" s="15" t="s">
        <v>275</v>
      </c>
      <c r="B8" s="16">
        <v>7017</v>
      </c>
      <c r="C8">
        <v>0</v>
      </c>
      <c r="D8" s="9">
        <v>0.7</v>
      </c>
      <c r="F8" s="2"/>
    </row>
    <row r="9" spans="1:12" x14ac:dyDescent="0.3">
      <c r="A9" s="17" t="s">
        <v>54</v>
      </c>
      <c r="B9" s="18" t="s">
        <v>53</v>
      </c>
      <c r="C9">
        <v>1</v>
      </c>
      <c r="D9" s="9">
        <v>0.65</v>
      </c>
      <c r="F9" s="2"/>
    </row>
    <row r="10" spans="1:12" x14ac:dyDescent="0.3">
      <c r="A10" s="15" t="s">
        <v>204</v>
      </c>
      <c r="B10" s="16">
        <v>2480</v>
      </c>
      <c r="C10">
        <v>0</v>
      </c>
      <c r="D10" s="9">
        <v>0.64</v>
      </c>
      <c r="F10" s="2"/>
    </row>
    <row r="11" spans="1:12" x14ac:dyDescent="0.3">
      <c r="A11" s="15" t="s">
        <v>194</v>
      </c>
      <c r="B11" s="16">
        <v>3096</v>
      </c>
      <c r="C11">
        <v>0</v>
      </c>
      <c r="D11" s="9">
        <v>0.53</v>
      </c>
      <c r="F11" s="2"/>
    </row>
    <row r="12" spans="1:12" x14ac:dyDescent="0.3">
      <c r="A12" s="17" t="s">
        <v>23</v>
      </c>
      <c r="B12" s="18" t="s">
        <v>22</v>
      </c>
      <c r="C12">
        <v>1</v>
      </c>
      <c r="D12" s="10">
        <v>0.51</v>
      </c>
      <c r="F12" s="2"/>
    </row>
    <row r="13" spans="1:12" x14ac:dyDescent="0.3">
      <c r="A13" s="17" t="s">
        <v>93</v>
      </c>
      <c r="B13" s="18" t="s">
        <v>92</v>
      </c>
      <c r="C13">
        <v>1</v>
      </c>
      <c r="D13" s="9">
        <v>0.48</v>
      </c>
      <c r="F13" s="2"/>
    </row>
    <row r="14" spans="1:12" x14ac:dyDescent="0.3">
      <c r="A14" s="15" t="s">
        <v>208</v>
      </c>
      <c r="B14" s="16">
        <v>5372</v>
      </c>
      <c r="C14">
        <v>0</v>
      </c>
      <c r="D14" s="9">
        <v>0.47</v>
      </c>
      <c r="F14" s="2"/>
    </row>
    <row r="15" spans="1:12" ht="16.8" x14ac:dyDescent="0.3">
      <c r="A15" s="15" t="s">
        <v>278</v>
      </c>
      <c r="B15" s="16" t="s">
        <v>315</v>
      </c>
      <c r="C15">
        <v>0</v>
      </c>
      <c r="D15" s="26">
        <v>0.42</v>
      </c>
      <c r="F15" s="2"/>
    </row>
    <row r="16" spans="1:12" x14ac:dyDescent="0.3">
      <c r="A16" s="17" t="s">
        <v>87</v>
      </c>
      <c r="B16" s="18" t="s">
        <v>86</v>
      </c>
      <c r="C16">
        <v>1</v>
      </c>
      <c r="D16" s="9">
        <v>0.39</v>
      </c>
      <c r="F16" s="2"/>
    </row>
    <row r="17" spans="1:6" x14ac:dyDescent="0.3">
      <c r="A17" s="17" t="s">
        <v>124</v>
      </c>
      <c r="B17" s="18" t="s">
        <v>123</v>
      </c>
      <c r="C17">
        <v>1</v>
      </c>
      <c r="D17" s="9">
        <v>0.37</v>
      </c>
      <c r="F17" s="2"/>
    </row>
    <row r="18" spans="1:6" x14ac:dyDescent="0.3">
      <c r="A18" s="15" t="s">
        <v>190</v>
      </c>
      <c r="B18" s="16">
        <v>959</v>
      </c>
      <c r="C18">
        <v>0</v>
      </c>
      <c r="D18" s="9">
        <v>0.35</v>
      </c>
      <c r="F18" s="2"/>
    </row>
    <row r="19" spans="1:6" x14ac:dyDescent="0.3">
      <c r="A19" s="15" t="s">
        <v>267</v>
      </c>
      <c r="B19" s="16" t="s">
        <v>266</v>
      </c>
      <c r="C19">
        <v>0</v>
      </c>
      <c r="D19" s="9">
        <v>0.32</v>
      </c>
      <c r="F19" s="2"/>
    </row>
    <row r="20" spans="1:6" x14ac:dyDescent="0.3">
      <c r="A20" s="17" t="s">
        <v>36</v>
      </c>
      <c r="B20" s="18" t="s">
        <v>35</v>
      </c>
      <c r="C20">
        <v>1</v>
      </c>
      <c r="D20" s="9">
        <v>0.31</v>
      </c>
      <c r="F20" s="2"/>
    </row>
    <row r="21" spans="1:6" x14ac:dyDescent="0.3">
      <c r="A21" s="17" t="s">
        <v>111</v>
      </c>
      <c r="B21" s="18" t="s">
        <v>110</v>
      </c>
      <c r="C21">
        <v>1</v>
      </c>
      <c r="D21" s="9">
        <v>0.28999999999999998</v>
      </c>
      <c r="F21" s="2"/>
    </row>
    <row r="22" spans="1:6" x14ac:dyDescent="0.3">
      <c r="A22" s="17" t="s">
        <v>11</v>
      </c>
      <c r="B22" s="18" t="s">
        <v>10</v>
      </c>
      <c r="C22">
        <v>1</v>
      </c>
      <c r="D22" s="9">
        <v>0.25</v>
      </c>
      <c r="F22" s="2"/>
    </row>
    <row r="23" spans="1:6" x14ac:dyDescent="0.3">
      <c r="A23" s="15" t="s">
        <v>151</v>
      </c>
      <c r="B23" s="16">
        <v>2931</v>
      </c>
      <c r="C23">
        <v>0</v>
      </c>
      <c r="D23" s="6">
        <v>0.23</v>
      </c>
      <c r="F23" s="2"/>
    </row>
    <row r="24" spans="1:6" x14ac:dyDescent="0.3">
      <c r="A24" s="15" t="s">
        <v>234</v>
      </c>
      <c r="B24" s="16" t="s">
        <v>233</v>
      </c>
      <c r="C24">
        <v>0</v>
      </c>
      <c r="D24" s="9">
        <v>0.21</v>
      </c>
      <c r="F24" s="2"/>
    </row>
    <row r="25" spans="1:6" x14ac:dyDescent="0.3">
      <c r="A25" s="15" t="s">
        <v>280</v>
      </c>
      <c r="B25" s="16">
        <v>6567</v>
      </c>
      <c r="C25">
        <v>0</v>
      </c>
      <c r="D25" s="9">
        <v>0.19</v>
      </c>
      <c r="F25" s="2"/>
    </row>
    <row r="26" spans="1:6" x14ac:dyDescent="0.3">
      <c r="A26" s="15" t="s">
        <v>132</v>
      </c>
      <c r="B26" s="16" t="s">
        <v>131</v>
      </c>
      <c r="C26">
        <v>0</v>
      </c>
      <c r="D26" s="9">
        <v>0.05</v>
      </c>
      <c r="F26" s="2"/>
    </row>
    <row r="27" spans="1:6" x14ac:dyDescent="0.3">
      <c r="A27" s="17" t="s">
        <v>17</v>
      </c>
      <c r="B27" s="18" t="s">
        <v>16</v>
      </c>
      <c r="C27">
        <v>1</v>
      </c>
      <c r="D27" s="9">
        <v>0.04</v>
      </c>
      <c r="F27" s="2"/>
    </row>
    <row r="28" spans="1:6" x14ac:dyDescent="0.3">
      <c r="A28" s="15" t="s">
        <v>146</v>
      </c>
      <c r="B28" s="16" t="s">
        <v>145</v>
      </c>
      <c r="C28">
        <v>0</v>
      </c>
      <c r="D28" s="9">
        <v>-0.04</v>
      </c>
      <c r="F28" s="2"/>
    </row>
    <row r="29" spans="1:6" x14ac:dyDescent="0.3">
      <c r="A29" s="15" t="s">
        <v>129</v>
      </c>
      <c r="B29" s="16" t="s">
        <v>128</v>
      </c>
      <c r="C29">
        <v>0</v>
      </c>
      <c r="D29" s="9">
        <v>-0.11</v>
      </c>
      <c r="F29" s="2"/>
    </row>
    <row r="30" spans="1:6" x14ac:dyDescent="0.3">
      <c r="A30" s="15" t="s">
        <v>176</v>
      </c>
      <c r="B30" s="16">
        <v>3209</v>
      </c>
      <c r="C30">
        <v>0</v>
      </c>
      <c r="D30" s="6">
        <v>-0.12</v>
      </c>
      <c r="F30" s="2"/>
    </row>
    <row r="31" spans="1:6" x14ac:dyDescent="0.3">
      <c r="A31" s="15" t="s">
        <v>178</v>
      </c>
      <c r="B31" s="16">
        <v>187</v>
      </c>
      <c r="C31">
        <v>0</v>
      </c>
      <c r="D31" s="9">
        <v>-0.13</v>
      </c>
      <c r="F31" s="2"/>
    </row>
    <row r="32" spans="1:6" x14ac:dyDescent="0.3">
      <c r="A32" s="15" t="s">
        <v>168</v>
      </c>
      <c r="B32" s="16">
        <v>2417</v>
      </c>
      <c r="C32">
        <v>0</v>
      </c>
      <c r="D32" s="9">
        <v>-0.13</v>
      </c>
      <c r="F32" s="2"/>
    </row>
    <row r="33" spans="1:6" x14ac:dyDescent="0.3">
      <c r="A33" s="15" t="s">
        <v>243</v>
      </c>
      <c r="B33" s="16" t="s">
        <v>242</v>
      </c>
      <c r="C33">
        <v>0</v>
      </c>
      <c r="D33" s="9">
        <v>-0.13</v>
      </c>
      <c r="F33" s="2"/>
    </row>
    <row r="34" spans="1:6" x14ac:dyDescent="0.3">
      <c r="A34" s="17" t="s">
        <v>48</v>
      </c>
      <c r="B34" s="18" t="s">
        <v>47</v>
      </c>
      <c r="C34">
        <v>1</v>
      </c>
      <c r="D34" s="9">
        <v>-0.13</v>
      </c>
      <c r="F34" s="2"/>
    </row>
    <row r="35" spans="1:6" x14ac:dyDescent="0.3">
      <c r="A35" s="17" t="s">
        <v>63</v>
      </c>
      <c r="B35" s="18" t="s">
        <v>62</v>
      </c>
      <c r="C35">
        <v>1</v>
      </c>
      <c r="D35" s="9">
        <v>-0.15</v>
      </c>
      <c r="F35" s="2"/>
    </row>
    <row r="36" spans="1:6" x14ac:dyDescent="0.3">
      <c r="A36" s="15" t="s">
        <v>160</v>
      </c>
      <c r="B36" s="16">
        <v>4671</v>
      </c>
      <c r="C36">
        <v>0</v>
      </c>
      <c r="D36" s="9">
        <v>-0.17</v>
      </c>
      <c r="F36" s="2"/>
    </row>
    <row r="37" spans="1:6" x14ac:dyDescent="0.3">
      <c r="A37" s="15" t="s">
        <v>302</v>
      </c>
      <c r="B37" s="16" t="s">
        <v>301</v>
      </c>
      <c r="C37">
        <v>0</v>
      </c>
      <c r="D37" s="28">
        <v>-0.2</v>
      </c>
      <c r="F37" s="2"/>
    </row>
    <row r="38" spans="1:6" x14ac:dyDescent="0.3">
      <c r="A38" s="15" t="s">
        <v>222</v>
      </c>
      <c r="B38" s="16" t="s">
        <v>221</v>
      </c>
      <c r="C38">
        <v>0</v>
      </c>
      <c r="D38" s="9">
        <v>-0.22</v>
      </c>
      <c r="F38" s="2"/>
    </row>
    <row r="39" spans="1:6" x14ac:dyDescent="0.3">
      <c r="A39" s="17" t="s">
        <v>96</v>
      </c>
      <c r="B39" s="18" t="s">
        <v>95</v>
      </c>
      <c r="C39">
        <v>1</v>
      </c>
      <c r="D39" s="9">
        <v>-0.27</v>
      </c>
      <c r="F39" s="2"/>
    </row>
    <row r="40" spans="1:6" x14ac:dyDescent="0.3">
      <c r="A40" s="15" t="s">
        <v>214</v>
      </c>
      <c r="B40" s="16">
        <v>3484</v>
      </c>
      <c r="C40">
        <v>0</v>
      </c>
      <c r="D40" s="9">
        <v>-0.32</v>
      </c>
      <c r="F40" s="2"/>
    </row>
    <row r="41" spans="1:6" x14ac:dyDescent="0.3">
      <c r="A41" s="17" t="s">
        <v>90</v>
      </c>
      <c r="B41" s="18" t="s">
        <v>89</v>
      </c>
      <c r="C41">
        <v>1</v>
      </c>
      <c r="D41" s="9">
        <v>-0.41</v>
      </c>
      <c r="F41" s="2"/>
    </row>
    <row r="42" spans="1:6" x14ac:dyDescent="0.3">
      <c r="A42" s="15" t="s">
        <v>188</v>
      </c>
      <c r="B42" s="16">
        <v>7843</v>
      </c>
      <c r="C42">
        <v>0</v>
      </c>
      <c r="D42" s="9">
        <v>-0.43</v>
      </c>
      <c r="F42" s="2"/>
    </row>
    <row r="43" spans="1:6" x14ac:dyDescent="0.3">
      <c r="A43" s="15" t="s">
        <v>164</v>
      </c>
      <c r="B43" s="16">
        <v>309</v>
      </c>
      <c r="C43">
        <v>0</v>
      </c>
      <c r="D43" s="9">
        <v>-0.59</v>
      </c>
      <c r="F43" s="2"/>
    </row>
    <row r="44" spans="1:6" x14ac:dyDescent="0.3">
      <c r="A44" s="17" t="s">
        <v>45</v>
      </c>
      <c r="B44" s="18" t="s">
        <v>44</v>
      </c>
      <c r="C44">
        <v>1</v>
      </c>
      <c r="D44" s="28">
        <v>-0.61</v>
      </c>
      <c r="F44" s="2"/>
    </row>
    <row r="45" spans="1:6" x14ac:dyDescent="0.3">
      <c r="A45" s="15" t="s">
        <v>246</v>
      </c>
      <c r="B45" s="16" t="s">
        <v>245</v>
      </c>
      <c r="C45">
        <v>0</v>
      </c>
      <c r="D45" s="9">
        <v>-0.7</v>
      </c>
      <c r="F45" s="2"/>
    </row>
    <row r="46" spans="1:6" x14ac:dyDescent="0.3">
      <c r="A46" s="15" t="s">
        <v>196</v>
      </c>
      <c r="B46" s="16">
        <v>1419</v>
      </c>
      <c r="C46">
        <v>0</v>
      </c>
      <c r="D46" s="9">
        <v>-0.72</v>
      </c>
      <c r="F46" s="2"/>
    </row>
    <row r="47" spans="1:6" x14ac:dyDescent="0.3">
      <c r="A47" s="15" t="s">
        <v>174</v>
      </c>
      <c r="B47" s="16">
        <v>2773</v>
      </c>
      <c r="C47">
        <v>0</v>
      </c>
      <c r="D47" s="9">
        <v>-0.74</v>
      </c>
      <c r="F47" s="2"/>
    </row>
    <row r="48" spans="1:6" x14ac:dyDescent="0.3">
      <c r="A48" s="17" t="s">
        <v>14</v>
      </c>
      <c r="B48" s="18" t="s">
        <v>13</v>
      </c>
      <c r="C48">
        <v>1</v>
      </c>
      <c r="D48" s="9">
        <v>-0.74</v>
      </c>
      <c r="F48" s="2"/>
    </row>
    <row r="49" spans="1:6" x14ac:dyDescent="0.3">
      <c r="A49" s="15" t="s">
        <v>206</v>
      </c>
      <c r="B49" s="16">
        <v>1358</v>
      </c>
      <c r="C49">
        <v>0</v>
      </c>
      <c r="D49" s="10">
        <v>-0.76</v>
      </c>
      <c r="F49" s="2"/>
    </row>
    <row r="50" spans="1:6" x14ac:dyDescent="0.3">
      <c r="A50" s="17" t="s">
        <v>20</v>
      </c>
      <c r="B50" s="18" t="s">
        <v>19</v>
      </c>
      <c r="C50">
        <v>1</v>
      </c>
      <c r="D50" s="6">
        <v>-0.76</v>
      </c>
      <c r="F50" s="2"/>
    </row>
    <row r="51" spans="1:6" x14ac:dyDescent="0.3">
      <c r="A51" s="15" t="s">
        <v>270</v>
      </c>
      <c r="B51" s="16" t="s">
        <v>269</v>
      </c>
      <c r="C51">
        <v>0</v>
      </c>
      <c r="D51" s="27">
        <v>-0.78</v>
      </c>
      <c r="F51" s="2"/>
    </row>
    <row r="52" spans="1:6" x14ac:dyDescent="0.3">
      <c r="A52" s="17" t="s">
        <v>73</v>
      </c>
      <c r="B52" s="18" t="s">
        <v>113</v>
      </c>
      <c r="C52">
        <v>1</v>
      </c>
      <c r="D52" s="29">
        <v>-0.79</v>
      </c>
      <c r="F52" s="2"/>
    </row>
    <row r="53" spans="1:6" ht="16.8" x14ac:dyDescent="0.3">
      <c r="A53" s="17" t="s">
        <v>33</v>
      </c>
      <c r="B53" s="18" t="s">
        <v>32</v>
      </c>
      <c r="C53">
        <v>1</v>
      </c>
      <c r="D53" s="26">
        <v>-0.82</v>
      </c>
      <c r="F53" s="2"/>
    </row>
    <row r="54" spans="1:6" x14ac:dyDescent="0.3">
      <c r="A54" s="17" t="s">
        <v>57</v>
      </c>
      <c r="B54" s="18" t="s">
        <v>56</v>
      </c>
      <c r="C54">
        <v>1</v>
      </c>
      <c r="D54" s="30">
        <v>-0.83</v>
      </c>
      <c r="F54" s="2"/>
    </row>
    <row r="55" spans="1:6" x14ac:dyDescent="0.3">
      <c r="A55" s="15" t="s">
        <v>186</v>
      </c>
      <c r="B55" s="16">
        <v>8777</v>
      </c>
      <c r="C55">
        <v>0</v>
      </c>
      <c r="D55" s="9">
        <v>-0.86</v>
      </c>
      <c r="F55" s="2"/>
    </row>
    <row r="56" spans="1:6" x14ac:dyDescent="0.3">
      <c r="A56" s="17" t="s">
        <v>39</v>
      </c>
      <c r="B56" s="18" t="s">
        <v>38</v>
      </c>
      <c r="C56">
        <v>1</v>
      </c>
      <c r="D56" s="9">
        <v>-0.86</v>
      </c>
      <c r="F56" s="2"/>
    </row>
    <row r="57" spans="1:6" x14ac:dyDescent="0.3">
      <c r="A57" s="15" t="s">
        <v>135</v>
      </c>
      <c r="B57" s="16" t="s">
        <v>134</v>
      </c>
      <c r="C57">
        <v>0</v>
      </c>
      <c r="D57" s="9">
        <v>-0.87</v>
      </c>
      <c r="F57" s="2"/>
    </row>
    <row r="58" spans="1:6" x14ac:dyDescent="0.3">
      <c r="A58" s="17" t="s">
        <v>121</v>
      </c>
      <c r="B58" s="18" t="s">
        <v>120</v>
      </c>
      <c r="C58">
        <v>1</v>
      </c>
      <c r="D58" s="9">
        <v>-0.9</v>
      </c>
      <c r="F58" s="2"/>
    </row>
    <row r="59" spans="1:6" x14ac:dyDescent="0.3">
      <c r="A59" s="15" t="s">
        <v>237</v>
      </c>
      <c r="B59" s="16" t="s">
        <v>236</v>
      </c>
      <c r="C59">
        <v>0</v>
      </c>
      <c r="D59" s="9">
        <v>-0.91</v>
      </c>
      <c r="F59" s="2"/>
    </row>
    <row r="60" spans="1:6" x14ac:dyDescent="0.3">
      <c r="A60" s="15" t="s">
        <v>231</v>
      </c>
      <c r="B60" s="16" t="s">
        <v>230</v>
      </c>
      <c r="C60">
        <v>0</v>
      </c>
      <c r="D60" s="9">
        <v>-0.92</v>
      </c>
      <c r="F60" s="2"/>
    </row>
    <row r="61" spans="1:6" x14ac:dyDescent="0.3">
      <c r="A61" s="17" t="s">
        <v>42</v>
      </c>
      <c r="B61" s="18" t="s">
        <v>41</v>
      </c>
      <c r="C61">
        <v>1</v>
      </c>
      <c r="D61" s="9">
        <v>-0.92</v>
      </c>
      <c r="F61" s="2"/>
    </row>
    <row r="62" spans="1:6" x14ac:dyDescent="0.3">
      <c r="A62" s="15" t="s">
        <v>166</v>
      </c>
      <c r="B62" s="16">
        <v>951</v>
      </c>
      <c r="C62">
        <v>0</v>
      </c>
      <c r="D62" s="9">
        <v>-0.93</v>
      </c>
      <c r="F62" s="2"/>
    </row>
    <row r="63" spans="1:6" x14ac:dyDescent="0.3">
      <c r="A63" s="17" t="s">
        <v>68</v>
      </c>
      <c r="B63" s="18" t="s">
        <v>67</v>
      </c>
      <c r="C63">
        <v>1</v>
      </c>
      <c r="D63" s="9">
        <v>-0.93</v>
      </c>
      <c r="F63" s="2"/>
    </row>
    <row r="64" spans="1:6" x14ac:dyDescent="0.3">
      <c r="A64" s="15" t="s">
        <v>118</v>
      </c>
      <c r="B64" s="16" t="s">
        <v>296</v>
      </c>
      <c r="C64">
        <v>0</v>
      </c>
      <c r="D64" s="9">
        <v>-0.93</v>
      </c>
      <c r="F64" s="2"/>
    </row>
    <row r="65" spans="1:6" x14ac:dyDescent="0.3">
      <c r="A65" s="15" t="s">
        <v>258</v>
      </c>
      <c r="B65" s="16" t="s">
        <v>257</v>
      </c>
      <c r="C65">
        <v>0</v>
      </c>
      <c r="D65" s="9">
        <v>-0.95</v>
      </c>
      <c r="F65" s="2"/>
    </row>
    <row r="66" spans="1:6" x14ac:dyDescent="0.3">
      <c r="A66" s="15" t="s">
        <v>149</v>
      </c>
      <c r="B66" s="16" t="s">
        <v>148</v>
      </c>
      <c r="C66">
        <v>0</v>
      </c>
      <c r="D66" s="9">
        <v>-0.95</v>
      </c>
      <c r="F66" s="2"/>
    </row>
    <row r="67" spans="1:6" x14ac:dyDescent="0.3">
      <c r="A67" s="17" t="s">
        <v>26</v>
      </c>
      <c r="B67" s="18" t="s">
        <v>25</v>
      </c>
      <c r="C67">
        <v>1</v>
      </c>
      <c r="D67" s="9">
        <v>-0.95</v>
      </c>
      <c r="F67" s="2"/>
    </row>
    <row r="68" spans="1:6" x14ac:dyDescent="0.3">
      <c r="A68" s="15" t="s">
        <v>225</v>
      </c>
      <c r="B68" s="16" t="s">
        <v>224</v>
      </c>
      <c r="C68">
        <v>0</v>
      </c>
      <c r="D68" s="9">
        <v>-0.97</v>
      </c>
      <c r="F68" s="2"/>
    </row>
    <row r="69" spans="1:6" x14ac:dyDescent="0.3">
      <c r="A69" s="15" t="s">
        <v>228</v>
      </c>
      <c r="B69" s="16" t="s">
        <v>227</v>
      </c>
      <c r="C69">
        <v>0</v>
      </c>
      <c r="D69" s="9">
        <v>-1</v>
      </c>
      <c r="F69" s="2"/>
    </row>
    <row r="70" spans="1:6" x14ac:dyDescent="0.3">
      <c r="A70" s="15" t="s">
        <v>288</v>
      </c>
      <c r="B70" s="16" t="s">
        <v>287</v>
      </c>
      <c r="C70">
        <v>0</v>
      </c>
      <c r="D70" s="9">
        <v>-1.04</v>
      </c>
      <c r="F70" s="2"/>
    </row>
    <row r="71" spans="1:6" x14ac:dyDescent="0.3">
      <c r="A71" s="15" t="s">
        <v>5</v>
      </c>
      <c r="B71" s="16" t="s">
        <v>126</v>
      </c>
      <c r="C71">
        <v>0</v>
      </c>
      <c r="D71" s="9">
        <v>-1.04</v>
      </c>
      <c r="F71" s="2"/>
    </row>
    <row r="72" spans="1:6" x14ac:dyDescent="0.3">
      <c r="A72" s="17" t="s">
        <v>99</v>
      </c>
      <c r="B72" s="18" t="s">
        <v>98</v>
      </c>
      <c r="C72">
        <v>1</v>
      </c>
      <c r="D72" s="9">
        <v>-1.05</v>
      </c>
      <c r="F72" s="2"/>
    </row>
    <row r="73" spans="1:6" x14ac:dyDescent="0.3">
      <c r="A73" s="17" t="s">
        <v>84</v>
      </c>
      <c r="B73" s="18" t="s">
        <v>83</v>
      </c>
      <c r="C73">
        <v>1</v>
      </c>
      <c r="D73" s="9">
        <v>-1.05</v>
      </c>
      <c r="F73" s="2"/>
    </row>
    <row r="74" spans="1:6" x14ac:dyDescent="0.3">
      <c r="A74" s="15" t="s">
        <v>118</v>
      </c>
      <c r="B74" s="16" t="s">
        <v>306</v>
      </c>
      <c r="C74">
        <v>0</v>
      </c>
      <c r="D74" s="28">
        <v>-1.06</v>
      </c>
      <c r="F74" s="2"/>
    </row>
    <row r="75" spans="1:6" x14ac:dyDescent="0.3">
      <c r="A75" s="15" t="s">
        <v>182</v>
      </c>
      <c r="B75" s="16">
        <v>196</v>
      </c>
      <c r="C75">
        <v>0</v>
      </c>
      <c r="D75" s="9">
        <v>-1.0900000000000001</v>
      </c>
      <c r="F75" s="2"/>
    </row>
    <row r="76" spans="1:6" ht="16.8" x14ac:dyDescent="0.3">
      <c r="A76" s="17" t="s">
        <v>33</v>
      </c>
      <c r="B76" s="18" t="s">
        <v>65</v>
      </c>
      <c r="C76">
        <v>1</v>
      </c>
      <c r="D76" s="26">
        <v>-1.0900000000000001</v>
      </c>
      <c r="F76" s="2"/>
    </row>
    <row r="77" spans="1:6" x14ac:dyDescent="0.3">
      <c r="A77" s="15" t="s">
        <v>216</v>
      </c>
      <c r="B77" s="16">
        <v>2833</v>
      </c>
      <c r="C77">
        <v>0</v>
      </c>
      <c r="D77" s="9">
        <v>-1.1200000000000001</v>
      </c>
      <c r="F77" s="2"/>
    </row>
    <row r="78" spans="1:6" x14ac:dyDescent="0.3">
      <c r="A78" s="17" t="s">
        <v>79</v>
      </c>
      <c r="B78" s="18" t="s">
        <v>81</v>
      </c>
      <c r="C78">
        <v>1</v>
      </c>
      <c r="D78" s="9">
        <v>-1.1200000000000001</v>
      </c>
      <c r="F78" s="2"/>
    </row>
    <row r="79" spans="1:6" x14ac:dyDescent="0.3">
      <c r="A79" s="15" t="s">
        <v>219</v>
      </c>
      <c r="B79" s="16" t="s">
        <v>218</v>
      </c>
      <c r="C79">
        <v>0</v>
      </c>
      <c r="D79" s="6">
        <v>-1.1299999999999999</v>
      </c>
      <c r="F79" s="2"/>
    </row>
    <row r="80" spans="1:6" x14ac:dyDescent="0.3">
      <c r="A80" s="15" t="s">
        <v>210</v>
      </c>
      <c r="B80" s="16">
        <v>2849</v>
      </c>
      <c r="C80">
        <v>0</v>
      </c>
      <c r="D80" s="9">
        <v>-1.18</v>
      </c>
      <c r="F80" s="2"/>
    </row>
    <row r="81" spans="1:6" x14ac:dyDescent="0.3">
      <c r="A81" s="15" t="s">
        <v>264</v>
      </c>
      <c r="B81" s="16" t="s">
        <v>263</v>
      </c>
      <c r="C81">
        <v>0</v>
      </c>
      <c r="D81" s="9">
        <v>-1.18</v>
      </c>
      <c r="F81" s="2"/>
    </row>
    <row r="82" spans="1:6" x14ac:dyDescent="0.3">
      <c r="A82" s="17" t="s">
        <v>30</v>
      </c>
      <c r="B82" s="18">
        <v>5400</v>
      </c>
      <c r="C82">
        <v>1</v>
      </c>
      <c r="D82" s="9">
        <v>-1.19</v>
      </c>
      <c r="F82" s="2"/>
    </row>
    <row r="83" spans="1:6" x14ac:dyDescent="0.3">
      <c r="A83" s="15" t="s">
        <v>5</v>
      </c>
      <c r="B83" s="16" t="s">
        <v>140</v>
      </c>
      <c r="C83">
        <v>0</v>
      </c>
      <c r="D83" s="9">
        <v>-1.19</v>
      </c>
      <c r="F83" s="2"/>
    </row>
    <row r="84" spans="1:6" x14ac:dyDescent="0.3">
      <c r="A84" s="15" t="s">
        <v>138</v>
      </c>
      <c r="B84" s="16" t="s">
        <v>137</v>
      </c>
      <c r="C84">
        <v>0</v>
      </c>
      <c r="D84" s="9">
        <v>-1.21</v>
      </c>
      <c r="F84" s="2"/>
    </row>
    <row r="85" spans="1:6" x14ac:dyDescent="0.3">
      <c r="A85" s="15" t="s">
        <v>158</v>
      </c>
      <c r="B85" s="16">
        <v>1505</v>
      </c>
      <c r="C85">
        <v>0</v>
      </c>
      <c r="D85" s="9">
        <v>-1.22</v>
      </c>
      <c r="F85" s="2"/>
    </row>
    <row r="86" spans="1:6" x14ac:dyDescent="0.3">
      <c r="A86" s="15" t="s">
        <v>79</v>
      </c>
      <c r="B86" s="16" t="s">
        <v>282</v>
      </c>
      <c r="C86">
        <v>0</v>
      </c>
      <c r="D86" s="9">
        <v>-1.23</v>
      </c>
      <c r="F86" s="2"/>
    </row>
    <row r="87" spans="1:6" x14ac:dyDescent="0.3">
      <c r="A87" s="17" t="s">
        <v>51</v>
      </c>
      <c r="B87" s="18" t="s">
        <v>50</v>
      </c>
      <c r="C87">
        <v>1</v>
      </c>
      <c r="D87" s="9">
        <v>-1.24</v>
      </c>
      <c r="F87" s="2"/>
    </row>
    <row r="88" spans="1:6" x14ac:dyDescent="0.3">
      <c r="A88" s="15" t="s">
        <v>155</v>
      </c>
      <c r="B88" s="16">
        <v>4779</v>
      </c>
      <c r="C88">
        <v>0</v>
      </c>
      <c r="D88" s="9">
        <v>-1.31</v>
      </c>
      <c r="F88" s="2"/>
    </row>
    <row r="89" spans="1:6" x14ac:dyDescent="0.3">
      <c r="A89" s="17" t="s">
        <v>118</v>
      </c>
      <c r="B89" s="18" t="s">
        <v>117</v>
      </c>
      <c r="C89">
        <v>1</v>
      </c>
      <c r="D89" s="9">
        <v>-1.31</v>
      </c>
      <c r="F89" s="2"/>
    </row>
    <row r="90" spans="1:6" x14ac:dyDescent="0.3">
      <c r="A90" s="15" t="s">
        <v>252</v>
      </c>
      <c r="B90" s="16" t="s">
        <v>251</v>
      </c>
      <c r="C90">
        <v>0</v>
      </c>
      <c r="D90" s="9">
        <v>-1.31</v>
      </c>
      <c r="F90" s="2"/>
    </row>
    <row r="91" spans="1:6" x14ac:dyDescent="0.3">
      <c r="A91" s="15" t="s">
        <v>198</v>
      </c>
      <c r="B91" s="16">
        <v>7081</v>
      </c>
      <c r="C91">
        <v>0</v>
      </c>
      <c r="D91" s="9">
        <v>-1.33</v>
      </c>
      <c r="F91" s="2"/>
    </row>
    <row r="92" spans="1:6" x14ac:dyDescent="0.3">
      <c r="A92" s="17" t="s">
        <v>108</v>
      </c>
      <c r="B92" s="18" t="s">
        <v>107</v>
      </c>
      <c r="C92">
        <v>1</v>
      </c>
      <c r="D92" s="9">
        <v>-1.34</v>
      </c>
      <c r="F92" s="2"/>
    </row>
    <row r="93" spans="1:6" x14ac:dyDescent="0.3">
      <c r="A93" s="15" t="s">
        <v>200</v>
      </c>
      <c r="B93" s="16">
        <v>6318</v>
      </c>
      <c r="C93">
        <v>0</v>
      </c>
      <c r="D93" s="9">
        <v>-1.35</v>
      </c>
      <c r="F93" s="2"/>
    </row>
    <row r="94" spans="1:6" x14ac:dyDescent="0.3">
      <c r="A94" s="15" t="s">
        <v>273</v>
      </c>
      <c r="B94" s="16" t="s">
        <v>272</v>
      </c>
      <c r="C94">
        <v>0</v>
      </c>
      <c r="D94" s="9">
        <v>-1.35</v>
      </c>
      <c r="F94" s="2"/>
    </row>
    <row r="95" spans="1:6" x14ac:dyDescent="0.3">
      <c r="A95" s="15" t="s">
        <v>240</v>
      </c>
      <c r="B95" s="16" t="s">
        <v>239</v>
      </c>
      <c r="C95">
        <v>0</v>
      </c>
      <c r="D95" s="9">
        <v>-1.36</v>
      </c>
      <c r="F95" s="2"/>
    </row>
    <row r="96" spans="1:6" x14ac:dyDescent="0.3">
      <c r="A96" s="17" t="s">
        <v>102</v>
      </c>
      <c r="B96" s="18" t="s">
        <v>101</v>
      </c>
      <c r="C96">
        <v>1</v>
      </c>
      <c r="D96" s="9">
        <v>-1.63</v>
      </c>
      <c r="F96" s="2"/>
    </row>
    <row r="97" spans="1:6" x14ac:dyDescent="0.3">
      <c r="A97" s="17" t="s">
        <v>105</v>
      </c>
      <c r="B97" s="18" t="s">
        <v>104</v>
      </c>
      <c r="C97">
        <v>1</v>
      </c>
      <c r="D97" s="9">
        <v>-1.65</v>
      </c>
      <c r="F97" s="2"/>
    </row>
    <row r="98" spans="1:6" ht="16.8" x14ac:dyDescent="0.3">
      <c r="A98" s="15" t="s">
        <v>170</v>
      </c>
      <c r="B98" s="16">
        <v>4803</v>
      </c>
      <c r="C98">
        <v>0</v>
      </c>
      <c r="D98" s="26">
        <v>-1.66</v>
      </c>
      <c r="F98" s="2"/>
    </row>
    <row r="99" spans="1:6" x14ac:dyDescent="0.3">
      <c r="A99" s="17" t="s">
        <v>73</v>
      </c>
      <c r="B99" s="18">
        <v>5114</v>
      </c>
      <c r="C99">
        <v>1</v>
      </c>
      <c r="D99" s="28">
        <v>-1.67</v>
      </c>
      <c r="F99" s="2"/>
    </row>
    <row r="100" spans="1:6" x14ac:dyDescent="0.3">
      <c r="A100" s="17" t="s">
        <v>5</v>
      </c>
      <c r="B100" s="18" t="s">
        <v>4</v>
      </c>
      <c r="C100">
        <v>1</v>
      </c>
      <c r="D100" s="28">
        <v>-1.75</v>
      </c>
      <c r="F100" s="2"/>
    </row>
    <row r="101" spans="1:6" x14ac:dyDescent="0.3">
      <c r="A101" s="15" t="s">
        <v>155</v>
      </c>
      <c r="B101" s="16">
        <v>4798</v>
      </c>
      <c r="C101">
        <v>0</v>
      </c>
      <c r="D101" s="9">
        <v>-1.79</v>
      </c>
      <c r="F101" s="2"/>
    </row>
    <row r="102" spans="1:6" x14ac:dyDescent="0.3">
      <c r="A102" s="17" t="s">
        <v>28</v>
      </c>
      <c r="B102" s="18">
        <v>6481</v>
      </c>
      <c r="C102">
        <v>1</v>
      </c>
      <c r="D102" s="9">
        <v>-1.81</v>
      </c>
      <c r="F102" s="2"/>
    </row>
    <row r="103" spans="1:6" x14ac:dyDescent="0.3">
      <c r="A103" s="17" t="s">
        <v>2</v>
      </c>
      <c r="B103" s="18" t="s">
        <v>1</v>
      </c>
      <c r="C103">
        <v>1</v>
      </c>
      <c r="D103" s="9">
        <v>-1.83</v>
      </c>
      <c r="F103" s="2"/>
    </row>
    <row r="104" spans="1:6" x14ac:dyDescent="0.3">
      <c r="A104" s="17" t="s">
        <v>73</v>
      </c>
      <c r="B104" s="18" t="s">
        <v>115</v>
      </c>
      <c r="C104">
        <v>1</v>
      </c>
      <c r="D104" s="9">
        <v>-1.84</v>
      </c>
      <c r="F104" s="2"/>
    </row>
    <row r="105" spans="1:6" x14ac:dyDescent="0.3">
      <c r="A105" s="15" t="s">
        <v>45</v>
      </c>
      <c r="B105" s="16">
        <v>9694</v>
      </c>
      <c r="C105">
        <v>0</v>
      </c>
      <c r="D105" s="28">
        <v>-1.85</v>
      </c>
      <c r="F105" s="2"/>
    </row>
    <row r="106" spans="1:6" x14ac:dyDescent="0.3">
      <c r="A106" s="15" t="s">
        <v>184</v>
      </c>
      <c r="B106" s="16">
        <v>4242</v>
      </c>
      <c r="C106">
        <v>0</v>
      </c>
      <c r="D106" s="9">
        <v>-1.87</v>
      </c>
      <c r="F106" s="2"/>
    </row>
    <row r="107" spans="1:6" x14ac:dyDescent="0.3">
      <c r="A107" s="17" t="s">
        <v>71</v>
      </c>
      <c r="B107" s="18" t="s">
        <v>70</v>
      </c>
      <c r="C107">
        <v>1</v>
      </c>
      <c r="D107" s="9">
        <v>-1.91</v>
      </c>
      <c r="F107" s="2"/>
    </row>
    <row r="108" spans="1:6" x14ac:dyDescent="0.3">
      <c r="A108" s="15" t="s">
        <v>212</v>
      </c>
      <c r="B108" s="16">
        <v>9076</v>
      </c>
      <c r="C108">
        <v>0</v>
      </c>
      <c r="D108" s="9">
        <v>-1.93</v>
      </c>
      <c r="F108" s="2"/>
    </row>
    <row r="109" spans="1:6" x14ac:dyDescent="0.3">
      <c r="A109" s="15" t="s">
        <v>302</v>
      </c>
      <c r="B109" s="16" t="s">
        <v>304</v>
      </c>
      <c r="C109">
        <v>0</v>
      </c>
      <c r="D109" s="9">
        <v>-2</v>
      </c>
      <c r="F109" s="2"/>
    </row>
    <row r="110" spans="1:6" x14ac:dyDescent="0.3">
      <c r="A110" s="15" t="s">
        <v>294</v>
      </c>
      <c r="B110" s="16" t="s">
        <v>293</v>
      </c>
      <c r="C110">
        <v>0</v>
      </c>
      <c r="D110" s="9">
        <v>-2.0099999999999998</v>
      </c>
      <c r="F110" s="2"/>
    </row>
    <row r="111" spans="1:6" x14ac:dyDescent="0.3">
      <c r="A111" s="15" t="s">
        <v>202</v>
      </c>
      <c r="B111" s="16">
        <v>5007</v>
      </c>
      <c r="C111">
        <v>0</v>
      </c>
      <c r="D111" s="9">
        <v>-2.1</v>
      </c>
      <c r="F111" s="2"/>
    </row>
    <row r="112" spans="1:6" x14ac:dyDescent="0.3">
      <c r="A112" s="17" t="s">
        <v>76</v>
      </c>
      <c r="B112" s="18" t="s">
        <v>75</v>
      </c>
      <c r="C112">
        <v>1</v>
      </c>
      <c r="D112" s="9">
        <v>-2.19</v>
      </c>
      <c r="F112" s="2"/>
    </row>
    <row r="113" spans="1:6" x14ac:dyDescent="0.3">
      <c r="A113" s="15" t="s">
        <v>192</v>
      </c>
      <c r="B113" s="16">
        <v>5078</v>
      </c>
      <c r="C113">
        <v>0</v>
      </c>
      <c r="D113" s="9">
        <v>-2.23</v>
      </c>
      <c r="F113" s="2"/>
    </row>
    <row r="114" spans="1:6" x14ac:dyDescent="0.3">
      <c r="A114" s="17" t="s">
        <v>79</v>
      </c>
      <c r="B114" s="18" t="s">
        <v>78</v>
      </c>
      <c r="C114">
        <v>1</v>
      </c>
      <c r="D114" s="9">
        <v>-2.23</v>
      </c>
      <c r="F114" s="2"/>
    </row>
    <row r="115" spans="1:6" x14ac:dyDescent="0.3">
      <c r="A115" s="15" t="s">
        <v>291</v>
      </c>
      <c r="B115" s="16" t="s">
        <v>290</v>
      </c>
      <c r="C115">
        <v>0</v>
      </c>
      <c r="D115" s="9">
        <v>-2.35</v>
      </c>
      <c r="F115" s="2"/>
    </row>
    <row r="116" spans="1:6" x14ac:dyDescent="0.3">
      <c r="A116" s="15" t="s">
        <v>285</v>
      </c>
      <c r="B116" s="16" t="s">
        <v>284</v>
      </c>
      <c r="C116">
        <v>0</v>
      </c>
      <c r="D116" s="6">
        <v>-2.56</v>
      </c>
      <c r="F116" s="2"/>
    </row>
    <row r="117" spans="1:6" x14ac:dyDescent="0.3">
      <c r="A117" s="15" t="s">
        <v>249</v>
      </c>
      <c r="B117" s="16" t="s">
        <v>248</v>
      </c>
      <c r="C117">
        <v>0</v>
      </c>
      <c r="D117" s="9">
        <v>-2.57</v>
      </c>
      <c r="F117" s="2"/>
    </row>
    <row r="118" spans="1:6" x14ac:dyDescent="0.3">
      <c r="A118" s="17" t="s">
        <v>8</v>
      </c>
      <c r="B118" s="18" t="s">
        <v>7</v>
      </c>
      <c r="C118">
        <v>1</v>
      </c>
      <c r="D118" s="9">
        <v>-2.71</v>
      </c>
      <c r="F118" s="2"/>
    </row>
    <row r="119" spans="1:6" x14ac:dyDescent="0.3">
      <c r="A119" s="15" t="s">
        <v>299</v>
      </c>
      <c r="B119" s="16" t="s">
        <v>298</v>
      </c>
      <c r="C119">
        <v>0</v>
      </c>
      <c r="D119" s="9">
        <v>-2.75</v>
      </c>
      <c r="F119" s="2"/>
    </row>
    <row r="120" spans="1:6" x14ac:dyDescent="0.3">
      <c r="A120" s="15" t="s">
        <v>162</v>
      </c>
      <c r="B120" s="16">
        <v>1432</v>
      </c>
      <c r="C120">
        <v>0</v>
      </c>
      <c r="D120" s="9">
        <v>-2.81</v>
      </c>
      <c r="F120" s="2"/>
    </row>
    <row r="121" spans="1:6" x14ac:dyDescent="0.3">
      <c r="A121" s="15" t="s">
        <v>255</v>
      </c>
      <c r="B121" s="16" t="s">
        <v>254</v>
      </c>
      <c r="C121">
        <v>0</v>
      </c>
      <c r="D121" s="9">
        <v>-2.82</v>
      </c>
      <c r="F121" s="2"/>
    </row>
  </sheetData>
  <sortState xmlns:xlrd2="http://schemas.microsoft.com/office/spreadsheetml/2017/richdata2" ref="A2:D121">
    <sortCondition descending="1" ref="D2:D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1C8E-EC00-4213-9823-2A6A9C4C3811}">
  <dimension ref="A1:N121"/>
  <sheetViews>
    <sheetView tabSelected="1" zoomScaleNormal="100" workbookViewId="0">
      <selection activeCell="F2" sqref="F2"/>
    </sheetView>
  </sheetViews>
  <sheetFormatPr defaultRowHeight="14.4" x14ac:dyDescent="0.3"/>
  <cols>
    <col min="1" max="1" width="13.77734375" style="13" customWidth="1"/>
    <col min="2" max="2" width="16.5546875" customWidth="1"/>
    <col min="3" max="3" width="14.6640625" style="12" customWidth="1"/>
    <col min="4" max="4" width="13.88671875" customWidth="1"/>
    <col min="6" max="6" width="15.6640625" customWidth="1"/>
  </cols>
  <sheetData>
    <row r="1" spans="1:14" x14ac:dyDescent="0.3">
      <c r="A1" t="s">
        <v>427</v>
      </c>
      <c r="B1" t="s">
        <v>426</v>
      </c>
      <c r="C1" s="12" t="s">
        <v>425</v>
      </c>
      <c r="D1" t="s">
        <v>426</v>
      </c>
      <c r="E1" t="s">
        <v>0</v>
      </c>
      <c r="F1" t="s">
        <v>434</v>
      </c>
    </row>
    <row r="2" spans="1:14" x14ac:dyDescent="0.3">
      <c r="A2" s="19" t="s">
        <v>158</v>
      </c>
      <c r="B2">
        <v>2.5840000000000001</v>
      </c>
      <c r="C2" s="16">
        <v>1505</v>
      </c>
      <c r="D2">
        <v>648.64</v>
      </c>
      <c r="E2">
        <v>0</v>
      </c>
      <c r="F2">
        <v>646.05600000000004</v>
      </c>
      <c r="H2" s="21" t="s">
        <v>429</v>
      </c>
      <c r="I2">
        <v>3</v>
      </c>
      <c r="J2">
        <v>5</v>
      </c>
      <c r="K2">
        <v>9</v>
      </c>
      <c r="L2">
        <v>12</v>
      </c>
      <c r="M2">
        <v>30</v>
      </c>
      <c r="N2">
        <v>50</v>
      </c>
    </row>
    <row r="3" spans="1:14" x14ac:dyDescent="0.3">
      <c r="A3" s="19" t="s">
        <v>172</v>
      </c>
      <c r="B3">
        <v>17.954699999999999</v>
      </c>
      <c r="C3" s="16">
        <v>1949</v>
      </c>
      <c r="D3">
        <v>595.84799999999996</v>
      </c>
      <c r="E3">
        <v>0</v>
      </c>
      <c r="F3">
        <v>577.89329999999995</v>
      </c>
      <c r="H3" s="21" t="s">
        <v>430</v>
      </c>
      <c r="I3">
        <f>SUM(E2:E4)</f>
        <v>1</v>
      </c>
      <c r="J3">
        <f>SUM(E2:E6)</f>
        <v>2</v>
      </c>
      <c r="K3">
        <f>SUM(E2:E10)</f>
        <v>3</v>
      </c>
      <c r="L3">
        <f>SUM(E2:E13)</f>
        <v>3</v>
      </c>
      <c r="M3">
        <f>SUM(E2:E31)</f>
        <v>9</v>
      </c>
      <c r="N3">
        <f>SUM(E2:E51)</f>
        <v>16</v>
      </c>
    </row>
    <row r="4" spans="1:14" x14ac:dyDescent="0.3">
      <c r="A4" s="20" t="s">
        <v>108</v>
      </c>
      <c r="B4">
        <v>11.4885</v>
      </c>
      <c r="C4" s="18" t="s">
        <v>107</v>
      </c>
      <c r="D4">
        <v>398.86200000000002</v>
      </c>
      <c r="E4">
        <v>1</v>
      </c>
      <c r="F4">
        <v>387.37350000000004</v>
      </c>
      <c r="H4" s="21" t="s">
        <v>431</v>
      </c>
      <c r="I4">
        <f>$E2/LOG(2,2)+$E3/LOG(3,2)+$E4/LOG(4,2)</f>
        <v>0.5</v>
      </c>
      <c r="J4">
        <f>$E2/LOG(2,2)+$E3/LOG(3,2)+$E4/LOG(4,2)+$E5/LOG(5,2)+$E6/LOG(6,2)</f>
        <v>0.93067655807339311</v>
      </c>
      <c r="K4">
        <f>$E2/LOG(2,2)+$E3/LOG(3,2)+$E4/LOG(4,2)+$E5/LOG(5,2)+$E6/LOG(6,2)+E7/LOG(7,2)+$E8/LOG(8,2)+$E9/LOG(9,2)+$E10/LOG(10,2)</f>
        <v>1.2317065537373741</v>
      </c>
      <c r="L4">
        <f>$E2/LOG(2,2)+$E3/LOG(3,2)+$E4/LOG(4,2)+$E5/LOG(5,2)+$E6/LOG(6,2)+$E7/LOG(7,2)+$E8/LOG(8,2)+$E9/LOG(9,2)+$E10/LOG(10,2)+$E11/LOG(11,2)+$E12/LOG(12,2)+$E13/LOG(13,2)</f>
        <v>1.2317065537373741</v>
      </c>
      <c r="M4">
        <f>$E2/LOG(2,2)+$E3/LOG(3,2)+$E4/LOG(4,2)+$E5/LOG(5,2)+$E6/LOG(6,2)+$E7/LOG(7,2)+$E8/LOG(8,2)+$E9/LOG(9,2)+$E10/LOG(10,2)+$E11/LOG(11,2)+$E12/LOG(12,2)+$E13/LOG(13,2)+$E14/LOG(14,2)+$E15/LOG(15,2)+$E16/LOG(16,2)+$E17/LOG(17,2)+$E18/LOG(18,2)+$E19/LOG(19,2)+$E20/LOG(20,2)+$E21/LOG(21,2)+$E22/LOG(22,2)+$E23/LOG(23,2)+$E24/LOG(24,2)+$E25/LOG(25,2)+$E26/LOG(26,2)+$E27/LOG(27,2)+$E28/LOG(28,2)+$E29/LOG(29,2)+$E30/LOG(30,2)+$E31/LOG(31,2)+$E32/LOG(32,2)</f>
        <v>2.5557713428752842</v>
      </c>
      <c r="N4">
        <f>$E2/LOG(2,2)+$E3/LOG(3,2)+$E4/LOG(4,2)+$E5/LOG(5,2)+$E6/LOG(6,2)+$E7/LOG(7,2)+$E8/LOG(8,2)+$E9/LOG(9,2)+$E10/LOG(10,2)+$E11/LOG(11,2)+$E12/LOG(12,2)+$E13/LOG(13,2)+$E14/LOG(14,2)+$E15/LOG(15,2)+$E16/LOG(16,2)+$E17/LOG(17,2)+$E18/LOG(18,2)+$E19/LOG(19,2)+$E20/LOG(20,2)+$E21/LOG(21,2)+$E22/LOG(22,2)+$E23/LOG(23,2)+$E24/LOG(24,2)+$E25/LOG(25,2)+$E26/LOG(26,2)+$E27/LOG(27,2)+$E28/LOG(28,2)+$E29/LOG(29,2)+$E30/LOG(30,2)+$E31/LOG(31,2)+$E32/LOG(32,2)+$E33/LOG(33,2)+$E34/LOG(34,2)+$E35/LOG(35,2)+$E36/LOG(36,2)+$E37/LOG(37,2)+$E38/LOG(38,2)+$E39/LOG(39,2)+$E40/LOG(40,2)+$E41/LOG(41,2)+$E42/LOG(42,2)+$E43/LOG(43,2)+$E44/LOG(44,2)+$E45/LOG(45,2)+$E46/LOG(46,2)+$E47/LOG(47,2)+$E48/LOG(48,2)+$E49/LOG(49,2)+$E50/LOG(50,2)+$E51/LOG(51,2)+$E52/LOG(52,2)</f>
        <v>4.0238836655016712</v>
      </c>
    </row>
    <row r="5" spans="1:14" x14ac:dyDescent="0.3">
      <c r="A5" s="20" t="s">
        <v>68</v>
      </c>
      <c r="B5">
        <v>19.486699999999999</v>
      </c>
      <c r="C5" s="18" t="s">
        <v>67</v>
      </c>
      <c r="D5">
        <v>292.2593</v>
      </c>
      <c r="E5">
        <v>1</v>
      </c>
      <c r="F5">
        <v>272.77260000000001</v>
      </c>
      <c r="H5" s="21" t="s">
        <v>432</v>
      </c>
      <c r="I5">
        <f>1/LOG(2,2)+1/LOG(3,2)+1/LOG(4,2)</f>
        <v>2.1309297535714573</v>
      </c>
      <c r="J5">
        <f>1/LOG(2,2)+1/LOG(3,2)+1/LOG(4,2)+1/LOG(5,2)+1/LOG(6,2)</f>
        <v>2.9484591188793918</v>
      </c>
      <c r="K5">
        <f>1/LOG(2,2)+1/LOG(3,2)+1/LOG(4,2)+1/LOG(5,2)+1/LOG(6,2)+1/LOG(7,2)+1/LOG(8,2)+1/LOG(9,2)+1/LOG(10,2)</f>
        <v>4.2544945117704573</v>
      </c>
      <c r="L5">
        <f>1/LOG(2,2)+1/LOG(3,2)+1/LOG(4,2)+1/LOG(5,2)+1/LOG(6,2)+1/LOG(7,2)+1/LOG(8,2)+1/LOG(9,2)+1/LOG(10,2)+1/LOG(11,2)+1/LOG(12,2)+1/LOG(13,2)</f>
        <v>5.0927404381667944</v>
      </c>
      <c r="M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</f>
        <v>9.361581041840882</v>
      </c>
      <c r="N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+1/LOG(33,2)+1/LOG(34,2)+1/LOG(35,2)+1/LOG(36,2)+1/LOG(37,2)+1/LOG(38,2)+1/LOG(39,2)+1/LOG(40,2)+1/LOG(41,2)+1/LOG(42,2)+1/LOG(43,2)+1/LOG(44,2)+1/LOG(45,2)+1/LOG(46,2)+0+0+0+0+0+0+0</f>
        <v>12.007070295381267</v>
      </c>
    </row>
    <row r="6" spans="1:14" x14ac:dyDescent="0.3">
      <c r="A6" s="19" t="s">
        <v>178</v>
      </c>
      <c r="B6">
        <v>23.639199999999999</v>
      </c>
      <c r="C6" s="16">
        <v>187</v>
      </c>
      <c r="D6">
        <v>271.52530000000002</v>
      </c>
      <c r="E6">
        <v>0</v>
      </c>
      <c r="F6">
        <v>247.88610000000003</v>
      </c>
      <c r="H6" s="21" t="s">
        <v>433</v>
      </c>
      <c r="I6">
        <f>I4/I5</f>
        <v>0.23463936301137828</v>
      </c>
      <c r="J6">
        <f t="shared" ref="J6:N6" si="0">J4/J5</f>
        <v>0.31564845247951456</v>
      </c>
      <c r="K6">
        <f t="shared" si="0"/>
        <v>0.28950714364062352</v>
      </c>
      <c r="L6">
        <f t="shared" si="0"/>
        <v>0.24185535640232722</v>
      </c>
      <c r="M6">
        <f t="shared" si="0"/>
        <v>0.27300637909904923</v>
      </c>
      <c r="N6">
        <f t="shared" si="0"/>
        <v>0.33512618536509525</v>
      </c>
    </row>
    <row r="7" spans="1:14" x14ac:dyDescent="0.3">
      <c r="A7" s="19" t="s">
        <v>214</v>
      </c>
      <c r="B7">
        <v>0.36209999999999998</v>
      </c>
      <c r="C7" s="16">
        <v>3484</v>
      </c>
      <c r="D7">
        <v>100.97880000000001</v>
      </c>
      <c r="E7">
        <v>0</v>
      </c>
      <c r="F7">
        <v>100.61670000000001</v>
      </c>
    </row>
    <row r="8" spans="1:14" x14ac:dyDescent="0.3">
      <c r="A8" s="19" t="s">
        <v>118</v>
      </c>
      <c r="B8">
        <v>2.1939000000000002</v>
      </c>
      <c r="C8" s="16" t="s">
        <v>306</v>
      </c>
      <c r="D8">
        <v>95.903800000000004</v>
      </c>
      <c r="E8">
        <v>0</v>
      </c>
      <c r="F8">
        <v>93.709900000000005</v>
      </c>
    </row>
    <row r="9" spans="1:14" x14ac:dyDescent="0.3">
      <c r="A9" s="19" t="s">
        <v>278</v>
      </c>
      <c r="B9">
        <v>29.350999999999999</v>
      </c>
      <c r="C9" s="16" t="s">
        <v>315</v>
      </c>
      <c r="D9">
        <v>112.8622</v>
      </c>
      <c r="E9">
        <v>0</v>
      </c>
      <c r="F9">
        <v>83.511200000000002</v>
      </c>
    </row>
    <row r="10" spans="1:14" x14ac:dyDescent="0.3">
      <c r="A10" s="20" t="s">
        <v>118</v>
      </c>
      <c r="B10">
        <v>2.1939000000000002</v>
      </c>
      <c r="C10" s="18" t="s">
        <v>117</v>
      </c>
      <c r="D10">
        <v>76.003</v>
      </c>
      <c r="E10">
        <v>1</v>
      </c>
      <c r="F10">
        <v>73.809100000000001</v>
      </c>
    </row>
    <row r="11" spans="1:14" x14ac:dyDescent="0.3">
      <c r="A11" s="19" t="s">
        <v>302</v>
      </c>
      <c r="B11">
        <v>2.3631000000000002</v>
      </c>
      <c r="C11" s="16" t="s">
        <v>304</v>
      </c>
      <c r="D11">
        <v>66.563299999999998</v>
      </c>
      <c r="E11">
        <v>0</v>
      </c>
      <c r="F11">
        <v>64.200199999999995</v>
      </c>
    </row>
    <row r="12" spans="1:14" x14ac:dyDescent="0.3">
      <c r="A12" s="19" t="s">
        <v>146</v>
      </c>
      <c r="B12">
        <v>103.855</v>
      </c>
      <c r="C12" s="16" t="s">
        <v>145</v>
      </c>
      <c r="D12">
        <v>158.16739999999999</v>
      </c>
      <c r="E12">
        <v>0</v>
      </c>
      <c r="F12">
        <v>54.312399999999982</v>
      </c>
    </row>
    <row r="13" spans="1:14" x14ac:dyDescent="0.3">
      <c r="A13" s="19" t="s">
        <v>194</v>
      </c>
      <c r="B13">
        <v>3.9525999999999999</v>
      </c>
      <c r="C13" s="16">
        <v>3096</v>
      </c>
      <c r="D13">
        <v>53.531599999999997</v>
      </c>
      <c r="E13">
        <v>0</v>
      </c>
      <c r="F13">
        <v>49.579000000000001</v>
      </c>
    </row>
    <row r="14" spans="1:14" x14ac:dyDescent="0.3">
      <c r="A14" s="19" t="s">
        <v>302</v>
      </c>
      <c r="B14">
        <v>2.3631000000000002</v>
      </c>
      <c r="C14" s="16" t="s">
        <v>301</v>
      </c>
      <c r="D14">
        <v>46.288400000000003</v>
      </c>
      <c r="E14">
        <v>0</v>
      </c>
      <c r="F14">
        <v>43.9253</v>
      </c>
    </row>
    <row r="15" spans="1:14" x14ac:dyDescent="0.3">
      <c r="A15" s="20" t="s">
        <v>102</v>
      </c>
      <c r="B15">
        <v>2.3464</v>
      </c>
      <c r="C15" s="18" t="s">
        <v>101</v>
      </c>
      <c r="D15">
        <v>44.120100000000001</v>
      </c>
      <c r="E15">
        <v>1</v>
      </c>
      <c r="F15">
        <v>41.773699999999998</v>
      </c>
    </row>
    <row r="16" spans="1:14" x14ac:dyDescent="0.3">
      <c r="A16" s="19" t="s">
        <v>143</v>
      </c>
      <c r="B16">
        <v>27.4053</v>
      </c>
      <c r="C16" s="16" t="s">
        <v>142</v>
      </c>
      <c r="D16">
        <v>68.610900000000001</v>
      </c>
      <c r="E16">
        <v>0</v>
      </c>
      <c r="F16">
        <v>41.205600000000004</v>
      </c>
    </row>
    <row r="17" spans="1:6" x14ac:dyDescent="0.3">
      <c r="A17" s="19" t="s">
        <v>184</v>
      </c>
      <c r="B17">
        <v>2.3877000000000002</v>
      </c>
      <c r="C17" s="16">
        <v>4242</v>
      </c>
      <c r="D17">
        <v>40.424399999999999</v>
      </c>
      <c r="E17">
        <v>0</v>
      </c>
      <c r="F17">
        <v>38.036699999999996</v>
      </c>
    </row>
    <row r="18" spans="1:6" x14ac:dyDescent="0.3">
      <c r="A18" s="19" t="s">
        <v>174</v>
      </c>
      <c r="B18">
        <v>1.4301999999999999</v>
      </c>
      <c r="C18" s="16">
        <v>2773</v>
      </c>
      <c r="D18">
        <v>34.393000000000001</v>
      </c>
      <c r="E18">
        <v>0</v>
      </c>
      <c r="F18">
        <v>32.962800000000001</v>
      </c>
    </row>
    <row r="19" spans="1:6" x14ac:dyDescent="0.3">
      <c r="A19" s="19" t="s">
        <v>5</v>
      </c>
      <c r="B19">
        <v>4.6273999999999997</v>
      </c>
      <c r="C19" s="16" t="s">
        <v>50</v>
      </c>
      <c r="D19">
        <v>34.7834</v>
      </c>
      <c r="E19">
        <v>1</v>
      </c>
      <c r="F19">
        <v>30.155999999999999</v>
      </c>
    </row>
    <row r="20" spans="1:6" x14ac:dyDescent="0.3">
      <c r="A20" s="19" t="s">
        <v>210</v>
      </c>
      <c r="B20">
        <v>24.814399999999999</v>
      </c>
      <c r="C20" s="16">
        <v>2849</v>
      </c>
      <c r="D20">
        <v>50.742100000000001</v>
      </c>
      <c r="E20">
        <v>0</v>
      </c>
      <c r="F20">
        <v>25.927700000000002</v>
      </c>
    </row>
    <row r="21" spans="1:6" x14ac:dyDescent="0.3">
      <c r="A21" s="19" t="s">
        <v>180</v>
      </c>
      <c r="B21">
        <v>1.1991000000000001</v>
      </c>
      <c r="C21" s="16">
        <v>1201</v>
      </c>
      <c r="D21">
        <v>26.0001</v>
      </c>
      <c r="E21">
        <v>0</v>
      </c>
      <c r="F21">
        <v>24.800999999999998</v>
      </c>
    </row>
    <row r="22" spans="1:6" x14ac:dyDescent="0.3">
      <c r="A22" s="19" t="s">
        <v>190</v>
      </c>
      <c r="B22">
        <v>6.9223999999999997</v>
      </c>
      <c r="C22" s="16">
        <v>959</v>
      </c>
      <c r="D22">
        <v>31.015000000000001</v>
      </c>
      <c r="E22">
        <v>0</v>
      </c>
      <c r="F22">
        <v>24.092600000000001</v>
      </c>
    </row>
    <row r="23" spans="1:6" x14ac:dyDescent="0.3">
      <c r="A23" s="19" t="s">
        <v>288</v>
      </c>
      <c r="B23">
        <v>3.0808</v>
      </c>
      <c r="C23" s="16" t="s">
        <v>287</v>
      </c>
      <c r="D23">
        <v>26.7896</v>
      </c>
      <c r="E23">
        <v>0</v>
      </c>
      <c r="F23">
        <v>23.7088</v>
      </c>
    </row>
    <row r="24" spans="1:6" x14ac:dyDescent="0.3">
      <c r="A24" s="19" t="s">
        <v>206</v>
      </c>
      <c r="B24">
        <v>1.4882</v>
      </c>
      <c r="C24" s="16">
        <v>1358</v>
      </c>
      <c r="D24">
        <v>20.012699999999999</v>
      </c>
      <c r="E24">
        <v>0</v>
      </c>
      <c r="F24">
        <v>18.5245</v>
      </c>
    </row>
    <row r="25" spans="1:6" x14ac:dyDescent="0.3">
      <c r="A25" s="19" t="s">
        <v>240</v>
      </c>
      <c r="B25">
        <v>7.1177000000000001</v>
      </c>
      <c r="C25" s="16" t="s">
        <v>239</v>
      </c>
      <c r="D25">
        <v>22.967400000000001</v>
      </c>
      <c r="E25">
        <v>0</v>
      </c>
      <c r="F25">
        <v>15.849700000000002</v>
      </c>
    </row>
    <row r="26" spans="1:6" x14ac:dyDescent="0.3">
      <c r="A26" s="20" t="s">
        <v>99</v>
      </c>
      <c r="B26">
        <v>14.8972</v>
      </c>
      <c r="C26" s="18" t="s">
        <v>98</v>
      </c>
      <c r="D26">
        <v>30.686900000000001</v>
      </c>
      <c r="E26">
        <v>1</v>
      </c>
      <c r="F26">
        <v>15.789700000000002</v>
      </c>
    </row>
    <row r="27" spans="1:6" x14ac:dyDescent="0.3">
      <c r="A27" s="20" t="s">
        <v>8</v>
      </c>
      <c r="B27">
        <v>2.8788999999999998</v>
      </c>
      <c r="C27" s="18" t="s">
        <v>7</v>
      </c>
      <c r="D27">
        <v>17.207699999999999</v>
      </c>
      <c r="E27">
        <v>1</v>
      </c>
      <c r="F27">
        <v>14.328799999999999</v>
      </c>
    </row>
    <row r="28" spans="1:6" x14ac:dyDescent="0.3">
      <c r="A28" s="19" t="s">
        <v>267</v>
      </c>
      <c r="B28">
        <v>16.200399999999998</v>
      </c>
      <c r="C28" s="16" t="s">
        <v>266</v>
      </c>
      <c r="D28">
        <v>28.708300000000001</v>
      </c>
      <c r="E28">
        <v>0</v>
      </c>
      <c r="F28">
        <v>12.507900000000003</v>
      </c>
    </row>
    <row r="29" spans="1:6" x14ac:dyDescent="0.3">
      <c r="A29" s="20" t="s">
        <v>93</v>
      </c>
      <c r="B29">
        <v>2.7395999999999998</v>
      </c>
      <c r="C29" s="18" t="s">
        <v>92</v>
      </c>
      <c r="D29">
        <v>14.7643</v>
      </c>
      <c r="E29">
        <v>1</v>
      </c>
      <c r="F29">
        <v>12.024700000000001</v>
      </c>
    </row>
    <row r="30" spans="1:6" x14ac:dyDescent="0.3">
      <c r="A30" s="20" t="s">
        <v>26</v>
      </c>
      <c r="B30">
        <v>2.6728000000000001</v>
      </c>
      <c r="C30" s="18" t="s">
        <v>25</v>
      </c>
      <c r="D30">
        <v>12.065200000000001</v>
      </c>
      <c r="E30">
        <v>1</v>
      </c>
      <c r="F30">
        <v>9.3924000000000003</v>
      </c>
    </row>
    <row r="31" spans="1:6" x14ac:dyDescent="0.3">
      <c r="A31" s="19" t="s">
        <v>270</v>
      </c>
      <c r="B31">
        <v>4.1497000000000002</v>
      </c>
      <c r="C31" s="16" t="s">
        <v>269</v>
      </c>
      <c r="D31">
        <v>13.448499999999999</v>
      </c>
      <c r="E31">
        <v>0</v>
      </c>
      <c r="F31">
        <v>9.2988</v>
      </c>
    </row>
    <row r="32" spans="1:6" x14ac:dyDescent="0.3">
      <c r="A32" s="19" t="s">
        <v>45</v>
      </c>
      <c r="B32">
        <v>2.5564</v>
      </c>
      <c r="C32" s="16">
        <v>9694</v>
      </c>
      <c r="D32">
        <v>11.557700000000001</v>
      </c>
      <c r="E32">
        <v>0</v>
      </c>
      <c r="F32">
        <v>9.0013000000000005</v>
      </c>
    </row>
    <row r="33" spans="1:6" x14ac:dyDescent="0.3">
      <c r="A33" s="19" t="s">
        <v>118</v>
      </c>
      <c r="B33">
        <v>2.1939000000000002</v>
      </c>
      <c r="C33" s="16" t="s">
        <v>296</v>
      </c>
      <c r="D33">
        <v>10.5412</v>
      </c>
      <c r="E33">
        <v>0</v>
      </c>
      <c r="F33">
        <v>8.3473000000000006</v>
      </c>
    </row>
    <row r="34" spans="1:6" x14ac:dyDescent="0.3">
      <c r="A34" s="19" t="s">
        <v>151</v>
      </c>
      <c r="B34">
        <v>0.50190000000000001</v>
      </c>
      <c r="C34" s="16">
        <v>2931</v>
      </c>
      <c r="D34">
        <v>5.8250000000000002</v>
      </c>
      <c r="E34">
        <v>0</v>
      </c>
      <c r="F34">
        <v>5.3231000000000002</v>
      </c>
    </row>
    <row r="35" spans="1:6" x14ac:dyDescent="0.3">
      <c r="A35" s="19" t="s">
        <v>170</v>
      </c>
      <c r="B35">
        <v>6.2977999999999996</v>
      </c>
      <c r="C35" s="16">
        <v>4803</v>
      </c>
      <c r="D35">
        <v>11.4399</v>
      </c>
      <c r="E35">
        <v>0</v>
      </c>
      <c r="F35">
        <v>5.1421000000000001</v>
      </c>
    </row>
    <row r="36" spans="1:6" x14ac:dyDescent="0.3">
      <c r="A36" s="20" t="s">
        <v>30</v>
      </c>
      <c r="B36">
        <v>3.855</v>
      </c>
      <c r="C36" s="18">
        <v>5400</v>
      </c>
      <c r="D36">
        <v>8.7492000000000001</v>
      </c>
      <c r="E36">
        <v>1</v>
      </c>
      <c r="F36">
        <v>4.8941999999999997</v>
      </c>
    </row>
    <row r="37" spans="1:6" x14ac:dyDescent="0.3">
      <c r="A37" s="20" t="s">
        <v>96</v>
      </c>
      <c r="B37">
        <v>4.8146000000000004</v>
      </c>
      <c r="C37" s="18" t="s">
        <v>95</v>
      </c>
      <c r="D37">
        <v>9.6303999999999998</v>
      </c>
      <c r="E37">
        <v>1</v>
      </c>
      <c r="F37">
        <v>4.8157999999999994</v>
      </c>
    </row>
    <row r="38" spans="1:6" x14ac:dyDescent="0.3">
      <c r="A38" s="19" t="s">
        <v>138</v>
      </c>
      <c r="B38">
        <v>4.0091000000000001</v>
      </c>
      <c r="C38" s="16" t="s">
        <v>137</v>
      </c>
      <c r="D38">
        <v>8.5558999999999994</v>
      </c>
      <c r="E38">
        <v>0</v>
      </c>
      <c r="F38">
        <v>4.5467999999999993</v>
      </c>
    </row>
    <row r="39" spans="1:6" x14ac:dyDescent="0.3">
      <c r="A39" s="19" t="s">
        <v>186</v>
      </c>
      <c r="B39">
        <v>1.4486000000000001</v>
      </c>
      <c r="C39" s="16">
        <v>8777</v>
      </c>
      <c r="D39">
        <v>5.4672000000000001</v>
      </c>
      <c r="E39">
        <v>0</v>
      </c>
      <c r="F39">
        <v>4.0186000000000002</v>
      </c>
    </row>
    <row r="40" spans="1:6" x14ac:dyDescent="0.3">
      <c r="A40" s="19" t="s">
        <v>231</v>
      </c>
      <c r="B40">
        <v>1.4476</v>
      </c>
      <c r="C40" s="16" t="s">
        <v>230</v>
      </c>
      <c r="D40">
        <v>5.4325000000000001</v>
      </c>
      <c r="E40">
        <v>0</v>
      </c>
      <c r="F40">
        <v>3.9849000000000001</v>
      </c>
    </row>
    <row r="41" spans="1:6" x14ac:dyDescent="0.3">
      <c r="A41" s="19" t="s">
        <v>208</v>
      </c>
      <c r="B41">
        <v>2.6116999999999999</v>
      </c>
      <c r="C41" s="16">
        <v>5372</v>
      </c>
      <c r="D41">
        <v>6.5477999999999996</v>
      </c>
      <c r="E41">
        <v>0</v>
      </c>
      <c r="F41">
        <v>3.9360999999999997</v>
      </c>
    </row>
    <row r="42" spans="1:6" x14ac:dyDescent="0.3">
      <c r="A42" s="20" t="s">
        <v>45</v>
      </c>
      <c r="B42">
        <v>2.5564</v>
      </c>
      <c r="C42" s="18" t="s">
        <v>44</v>
      </c>
      <c r="D42">
        <v>6.4451000000000001</v>
      </c>
      <c r="E42">
        <v>1</v>
      </c>
      <c r="F42">
        <v>3.8887</v>
      </c>
    </row>
    <row r="43" spans="1:6" x14ac:dyDescent="0.3">
      <c r="A43" s="20" t="s">
        <v>36</v>
      </c>
      <c r="B43">
        <v>4.8531000000000004</v>
      </c>
      <c r="C43" s="18" t="s">
        <v>35</v>
      </c>
      <c r="D43">
        <v>8.0835000000000008</v>
      </c>
      <c r="E43">
        <v>1</v>
      </c>
      <c r="F43">
        <v>3.2304000000000004</v>
      </c>
    </row>
    <row r="44" spans="1:6" x14ac:dyDescent="0.3">
      <c r="A44" s="20" t="s">
        <v>105</v>
      </c>
      <c r="B44">
        <v>7.4283000000000001</v>
      </c>
      <c r="C44" s="18" t="s">
        <v>104</v>
      </c>
      <c r="D44">
        <v>10.5601</v>
      </c>
      <c r="E44">
        <v>1</v>
      </c>
      <c r="F44">
        <v>3.1318000000000001</v>
      </c>
    </row>
    <row r="45" spans="1:6" x14ac:dyDescent="0.3">
      <c r="A45" s="19" t="s">
        <v>200</v>
      </c>
      <c r="B45">
        <v>2.0798999999999999</v>
      </c>
      <c r="C45" s="16">
        <v>6318</v>
      </c>
      <c r="D45">
        <v>4.9466000000000001</v>
      </c>
      <c r="E45">
        <v>0</v>
      </c>
      <c r="F45">
        <v>2.8667000000000002</v>
      </c>
    </row>
    <row r="46" spans="1:6" x14ac:dyDescent="0.3">
      <c r="A46" s="19" t="s">
        <v>164</v>
      </c>
      <c r="B46">
        <v>3.7406999999999999</v>
      </c>
      <c r="C46" s="16">
        <v>309</v>
      </c>
      <c r="D46">
        <v>6.5362999999999998</v>
      </c>
      <c r="E46">
        <v>0</v>
      </c>
      <c r="F46">
        <v>2.7955999999999999</v>
      </c>
    </row>
    <row r="47" spans="1:6" x14ac:dyDescent="0.3">
      <c r="A47" s="19" t="s">
        <v>212</v>
      </c>
      <c r="B47">
        <v>1.3683000000000001</v>
      </c>
      <c r="C47" s="16">
        <v>9076</v>
      </c>
      <c r="D47">
        <v>3.9912999999999998</v>
      </c>
      <c r="E47">
        <v>0</v>
      </c>
      <c r="F47">
        <v>2.6229999999999998</v>
      </c>
    </row>
    <row r="48" spans="1:6" x14ac:dyDescent="0.3">
      <c r="A48" s="19" t="s">
        <v>129</v>
      </c>
      <c r="B48">
        <v>1.2356</v>
      </c>
      <c r="C48" s="16" t="s">
        <v>128</v>
      </c>
      <c r="D48">
        <v>3.5994999999999999</v>
      </c>
      <c r="E48">
        <v>0</v>
      </c>
      <c r="F48">
        <v>2.3639000000000001</v>
      </c>
    </row>
    <row r="49" spans="1:6" x14ac:dyDescent="0.3">
      <c r="A49" s="20" t="s">
        <v>71</v>
      </c>
      <c r="B49">
        <v>2.0908000000000002</v>
      </c>
      <c r="C49" s="18" t="s">
        <v>70</v>
      </c>
      <c r="D49">
        <v>4.2718999999999996</v>
      </c>
      <c r="E49">
        <v>1</v>
      </c>
      <c r="F49">
        <v>2.1810999999999994</v>
      </c>
    </row>
    <row r="50" spans="1:6" x14ac:dyDescent="0.3">
      <c r="A50" s="19" t="s">
        <v>176</v>
      </c>
      <c r="B50">
        <v>4.7827999999999999</v>
      </c>
      <c r="C50" s="16">
        <v>3209</v>
      </c>
      <c r="D50">
        <v>6.82</v>
      </c>
      <c r="E50">
        <v>0</v>
      </c>
      <c r="F50">
        <v>2.0372000000000003</v>
      </c>
    </row>
    <row r="51" spans="1:6" x14ac:dyDescent="0.3">
      <c r="A51" s="20" t="s">
        <v>17</v>
      </c>
      <c r="B51">
        <v>0.58409999999999995</v>
      </c>
      <c r="C51" s="18" t="s">
        <v>16</v>
      </c>
      <c r="D51">
        <v>2.3462000000000001</v>
      </c>
      <c r="E51">
        <v>1</v>
      </c>
      <c r="F51">
        <v>1.7621000000000002</v>
      </c>
    </row>
    <row r="52" spans="1:6" x14ac:dyDescent="0.3">
      <c r="A52" s="20" t="s">
        <v>111</v>
      </c>
      <c r="B52">
        <v>0.76780000000000004</v>
      </c>
      <c r="C52" s="18" t="s">
        <v>110</v>
      </c>
      <c r="D52">
        <v>2.5070000000000001</v>
      </c>
      <c r="E52">
        <v>1</v>
      </c>
      <c r="F52">
        <v>1.7392000000000001</v>
      </c>
    </row>
    <row r="53" spans="1:6" x14ac:dyDescent="0.3">
      <c r="A53" s="19" t="s">
        <v>275</v>
      </c>
      <c r="B53">
        <v>0.47420000000000001</v>
      </c>
      <c r="C53" s="16">
        <v>7017</v>
      </c>
      <c r="D53">
        <v>2.0935000000000001</v>
      </c>
      <c r="E53">
        <v>0</v>
      </c>
      <c r="F53">
        <v>1.6193000000000002</v>
      </c>
    </row>
    <row r="54" spans="1:6" x14ac:dyDescent="0.3">
      <c r="A54" s="19" t="s">
        <v>160</v>
      </c>
      <c r="B54">
        <v>1.2085999999999999</v>
      </c>
      <c r="C54" s="16">
        <v>4671</v>
      </c>
      <c r="D54">
        <v>2.7612000000000001</v>
      </c>
      <c r="E54">
        <v>0</v>
      </c>
      <c r="F54">
        <v>1.5526000000000002</v>
      </c>
    </row>
    <row r="55" spans="1:6" x14ac:dyDescent="0.3">
      <c r="A55" s="19" t="s">
        <v>162</v>
      </c>
      <c r="B55">
        <v>1.3761000000000001</v>
      </c>
      <c r="C55" s="16">
        <v>1432</v>
      </c>
      <c r="D55">
        <v>2.9199000000000002</v>
      </c>
      <c r="E55">
        <v>0</v>
      </c>
      <c r="F55">
        <v>1.5438000000000001</v>
      </c>
    </row>
    <row r="56" spans="1:6" x14ac:dyDescent="0.3">
      <c r="A56" s="19" t="s">
        <v>149</v>
      </c>
      <c r="B56">
        <v>5.8047000000000004</v>
      </c>
      <c r="C56" s="16" t="s">
        <v>148</v>
      </c>
      <c r="D56">
        <v>7.3098999999999998</v>
      </c>
      <c r="E56">
        <v>0</v>
      </c>
      <c r="F56">
        <v>1.5051999999999994</v>
      </c>
    </row>
    <row r="57" spans="1:6" x14ac:dyDescent="0.3">
      <c r="A57" s="19" t="s">
        <v>204</v>
      </c>
      <c r="B57">
        <v>2.1602000000000001</v>
      </c>
      <c r="C57" s="16">
        <v>2480</v>
      </c>
      <c r="D57">
        <v>3.3599000000000001</v>
      </c>
      <c r="E57">
        <v>0</v>
      </c>
      <c r="F57">
        <v>1.1997</v>
      </c>
    </row>
    <row r="58" spans="1:6" x14ac:dyDescent="0.3">
      <c r="A58" s="19" t="s">
        <v>299</v>
      </c>
      <c r="B58">
        <v>1.4882</v>
      </c>
      <c r="C58" s="16" t="s">
        <v>298</v>
      </c>
      <c r="D58">
        <v>2.6526000000000001</v>
      </c>
      <c r="E58">
        <v>0</v>
      </c>
      <c r="F58">
        <v>1.1644000000000001</v>
      </c>
    </row>
    <row r="59" spans="1:6" x14ac:dyDescent="0.3">
      <c r="A59" s="19" t="s">
        <v>249</v>
      </c>
      <c r="B59">
        <v>4.9984999999999999</v>
      </c>
      <c r="C59" s="16" t="s">
        <v>248</v>
      </c>
      <c r="D59">
        <v>5.9179000000000004</v>
      </c>
      <c r="E59">
        <v>0</v>
      </c>
      <c r="F59">
        <v>0.91940000000000044</v>
      </c>
    </row>
    <row r="60" spans="1:6" x14ac:dyDescent="0.3">
      <c r="A60" s="20" t="s">
        <v>33</v>
      </c>
      <c r="B60">
        <v>1.4582999999999999</v>
      </c>
      <c r="C60" s="18" t="s">
        <v>65</v>
      </c>
      <c r="D60">
        <v>2.3228</v>
      </c>
      <c r="E60">
        <v>1</v>
      </c>
      <c r="F60">
        <v>0.86450000000000005</v>
      </c>
    </row>
    <row r="61" spans="1:6" x14ac:dyDescent="0.3">
      <c r="A61" s="19" t="s">
        <v>252</v>
      </c>
      <c r="B61">
        <v>1.0683</v>
      </c>
      <c r="C61" s="16" t="s">
        <v>251</v>
      </c>
      <c r="D61">
        <v>1.8842000000000001</v>
      </c>
      <c r="E61">
        <v>0</v>
      </c>
      <c r="F61">
        <v>0.81590000000000007</v>
      </c>
    </row>
    <row r="62" spans="1:6" x14ac:dyDescent="0.3">
      <c r="A62" s="20" t="s">
        <v>121</v>
      </c>
      <c r="B62">
        <v>1.6762999999999999</v>
      </c>
      <c r="C62" s="18" t="s">
        <v>120</v>
      </c>
      <c r="D62">
        <v>2.4554999999999998</v>
      </c>
      <c r="E62">
        <v>1</v>
      </c>
      <c r="F62">
        <v>0.77919999999999989</v>
      </c>
    </row>
    <row r="63" spans="1:6" x14ac:dyDescent="0.3">
      <c r="A63" s="19" t="s">
        <v>280</v>
      </c>
      <c r="B63">
        <v>2.4815999999999998</v>
      </c>
      <c r="C63" s="16">
        <v>6567</v>
      </c>
      <c r="D63">
        <v>3.1558000000000002</v>
      </c>
      <c r="E63">
        <v>0</v>
      </c>
      <c r="F63">
        <v>0.67420000000000035</v>
      </c>
    </row>
    <row r="64" spans="1:6" x14ac:dyDescent="0.3">
      <c r="A64" s="20" t="s">
        <v>39</v>
      </c>
      <c r="B64">
        <v>2.7164000000000001</v>
      </c>
      <c r="C64" s="18" t="s">
        <v>38</v>
      </c>
      <c r="D64">
        <v>3.0257999999999998</v>
      </c>
      <c r="E64">
        <v>1</v>
      </c>
      <c r="F64">
        <v>0.30939999999999968</v>
      </c>
    </row>
    <row r="65" spans="1:6" x14ac:dyDescent="0.3">
      <c r="A65" s="19" t="s">
        <v>291</v>
      </c>
      <c r="B65">
        <v>1.4537</v>
      </c>
      <c r="C65" s="16" t="s">
        <v>290</v>
      </c>
      <c r="D65">
        <v>1.5680000000000001</v>
      </c>
      <c r="E65">
        <v>0</v>
      </c>
      <c r="F65">
        <v>0.11430000000000007</v>
      </c>
    </row>
    <row r="66" spans="1:6" x14ac:dyDescent="0.3">
      <c r="A66" s="20" t="s">
        <v>57</v>
      </c>
      <c r="B66">
        <v>1.3043</v>
      </c>
      <c r="C66" s="18" t="s">
        <v>56</v>
      </c>
      <c r="D66">
        <v>1.3508</v>
      </c>
      <c r="E66">
        <v>1</v>
      </c>
      <c r="F66">
        <v>4.6499999999999986E-2</v>
      </c>
    </row>
    <row r="67" spans="1:6" x14ac:dyDescent="0.3">
      <c r="A67" s="20" t="s">
        <v>33</v>
      </c>
      <c r="B67">
        <v>1.4582999999999999</v>
      </c>
      <c r="C67" s="18" t="s">
        <v>32</v>
      </c>
      <c r="D67">
        <v>1.5038</v>
      </c>
      <c r="E67">
        <v>1</v>
      </c>
      <c r="F67">
        <v>4.5500000000000096E-2</v>
      </c>
    </row>
    <row r="68" spans="1:6" x14ac:dyDescent="0.3">
      <c r="A68" s="19" t="s">
        <v>294</v>
      </c>
      <c r="B68">
        <v>3.0200999999999998</v>
      </c>
      <c r="C68" s="16" t="s">
        <v>293</v>
      </c>
      <c r="D68">
        <v>3.0209999999999999</v>
      </c>
      <c r="E68">
        <v>0</v>
      </c>
      <c r="F68">
        <v>9.0000000000012292E-4</v>
      </c>
    </row>
    <row r="69" spans="1:6" x14ac:dyDescent="0.3">
      <c r="A69" s="19" t="s">
        <v>219</v>
      </c>
      <c r="B69">
        <v>1.4882</v>
      </c>
      <c r="C69" s="16" t="s">
        <v>218</v>
      </c>
      <c r="D69">
        <v>1.4543999999999999</v>
      </c>
      <c r="E69">
        <v>0</v>
      </c>
      <c r="F69">
        <v>-3.3800000000000052E-2</v>
      </c>
    </row>
    <row r="70" spans="1:6" x14ac:dyDescent="0.3">
      <c r="A70" s="19" t="s">
        <v>246</v>
      </c>
      <c r="B70">
        <v>2.3048000000000002</v>
      </c>
      <c r="C70" s="16" t="s">
        <v>245</v>
      </c>
      <c r="D70">
        <v>2.2709999999999999</v>
      </c>
      <c r="E70">
        <v>0</v>
      </c>
      <c r="F70">
        <v>-3.3800000000000274E-2</v>
      </c>
    </row>
    <row r="71" spans="1:6" x14ac:dyDescent="0.3">
      <c r="A71" s="20" t="s">
        <v>63</v>
      </c>
      <c r="B71">
        <v>1.4215</v>
      </c>
      <c r="C71" s="18" t="s">
        <v>62</v>
      </c>
      <c r="D71">
        <v>1.3562000000000001</v>
      </c>
      <c r="E71">
        <v>1</v>
      </c>
      <c r="F71">
        <v>-6.5299999999999914E-2</v>
      </c>
    </row>
    <row r="72" spans="1:6" x14ac:dyDescent="0.3">
      <c r="A72" s="19" t="s">
        <v>255</v>
      </c>
      <c r="B72">
        <v>4.4255000000000004</v>
      </c>
      <c r="C72" s="16" t="s">
        <v>254</v>
      </c>
      <c r="D72">
        <v>4.3493000000000004</v>
      </c>
      <c r="E72">
        <v>0</v>
      </c>
      <c r="F72">
        <v>-7.6200000000000045E-2</v>
      </c>
    </row>
    <row r="73" spans="1:6" x14ac:dyDescent="0.3">
      <c r="A73" s="19" t="s">
        <v>155</v>
      </c>
      <c r="B73">
        <v>1.4683999999999999</v>
      </c>
      <c r="C73" s="16">
        <v>4779</v>
      </c>
      <c r="D73">
        <v>1.3894</v>
      </c>
      <c r="E73">
        <v>0</v>
      </c>
      <c r="F73">
        <v>-7.8999999999999959E-2</v>
      </c>
    </row>
    <row r="74" spans="1:6" x14ac:dyDescent="0.3">
      <c r="A74" s="19" t="s">
        <v>237</v>
      </c>
      <c r="B74">
        <v>2.3784999999999998</v>
      </c>
      <c r="C74" s="16" t="s">
        <v>236</v>
      </c>
      <c r="D74">
        <v>2.2913999999999999</v>
      </c>
      <c r="E74">
        <v>0</v>
      </c>
      <c r="F74">
        <v>-8.7099999999999955E-2</v>
      </c>
    </row>
    <row r="75" spans="1:6" x14ac:dyDescent="0.3">
      <c r="A75" s="19" t="s">
        <v>243</v>
      </c>
      <c r="B75">
        <v>1.6551</v>
      </c>
      <c r="C75" s="16" t="s">
        <v>242</v>
      </c>
      <c r="D75">
        <v>1.5546</v>
      </c>
      <c r="E75">
        <v>0</v>
      </c>
      <c r="F75">
        <v>-0.10050000000000003</v>
      </c>
    </row>
    <row r="76" spans="1:6" x14ac:dyDescent="0.3">
      <c r="A76" s="19" t="s">
        <v>216</v>
      </c>
      <c r="B76">
        <v>2.6395</v>
      </c>
      <c r="C76" s="16">
        <v>2833</v>
      </c>
      <c r="D76">
        <v>2.5104000000000002</v>
      </c>
      <c r="E76">
        <v>0</v>
      </c>
      <c r="F76">
        <v>-0.12909999999999977</v>
      </c>
    </row>
    <row r="77" spans="1:6" x14ac:dyDescent="0.3">
      <c r="A77" s="19" t="s">
        <v>135</v>
      </c>
      <c r="B77">
        <v>1.4882</v>
      </c>
      <c r="C77" s="16" t="s">
        <v>134</v>
      </c>
      <c r="D77">
        <v>1.3483000000000001</v>
      </c>
      <c r="E77">
        <v>0</v>
      </c>
      <c r="F77">
        <v>-0.13989999999999991</v>
      </c>
    </row>
    <row r="78" spans="1:6" x14ac:dyDescent="0.3">
      <c r="A78" s="20" t="s">
        <v>23</v>
      </c>
      <c r="B78">
        <v>1.0331999999999999</v>
      </c>
      <c r="C78" s="18" t="s">
        <v>22</v>
      </c>
      <c r="D78">
        <v>0.66439999999999999</v>
      </c>
      <c r="E78">
        <v>1</v>
      </c>
      <c r="F78">
        <v>-0.36879999999999991</v>
      </c>
    </row>
    <row r="79" spans="1:6" x14ac:dyDescent="0.3">
      <c r="A79" s="19" t="s">
        <v>182</v>
      </c>
      <c r="B79">
        <v>2.4525000000000001</v>
      </c>
      <c r="C79" s="16">
        <v>196</v>
      </c>
      <c r="D79">
        <v>1.6520999999999999</v>
      </c>
      <c r="E79">
        <v>0</v>
      </c>
      <c r="F79">
        <v>-0.80040000000000022</v>
      </c>
    </row>
    <row r="80" spans="1:6" x14ac:dyDescent="0.3">
      <c r="A80" s="19" t="s">
        <v>228</v>
      </c>
      <c r="B80">
        <v>2.3555999999999999</v>
      </c>
      <c r="C80" s="16" t="s">
        <v>227</v>
      </c>
      <c r="D80">
        <v>1.4447000000000001</v>
      </c>
      <c r="E80">
        <v>0</v>
      </c>
      <c r="F80">
        <v>-0.91089999999999982</v>
      </c>
    </row>
    <row r="81" spans="1:6" x14ac:dyDescent="0.3">
      <c r="A81" s="19" t="s">
        <v>155</v>
      </c>
      <c r="B81">
        <v>1.4683999999999999</v>
      </c>
      <c r="C81" s="16">
        <v>4798</v>
      </c>
      <c r="D81">
        <v>0.54879999999999995</v>
      </c>
      <c r="E81">
        <v>0</v>
      </c>
      <c r="F81">
        <v>-0.91959999999999997</v>
      </c>
    </row>
    <row r="82" spans="1:6" x14ac:dyDescent="0.3">
      <c r="A82" s="19" t="s">
        <v>225</v>
      </c>
      <c r="B82">
        <v>3.5021</v>
      </c>
      <c r="C82" s="16" t="s">
        <v>224</v>
      </c>
      <c r="D82">
        <v>2.3994</v>
      </c>
      <c r="E82">
        <v>0</v>
      </c>
      <c r="F82">
        <v>-1.1027</v>
      </c>
    </row>
    <row r="83" spans="1:6" x14ac:dyDescent="0.3">
      <c r="A83" s="19" t="s">
        <v>261</v>
      </c>
      <c r="B83">
        <v>3.4906999999999999</v>
      </c>
      <c r="C83" s="16" t="s">
        <v>260</v>
      </c>
      <c r="D83">
        <v>2.0796000000000001</v>
      </c>
      <c r="E83">
        <v>0</v>
      </c>
      <c r="F83">
        <v>-1.4110999999999998</v>
      </c>
    </row>
    <row r="84" spans="1:6" x14ac:dyDescent="0.3">
      <c r="A84" s="20" t="s">
        <v>14</v>
      </c>
      <c r="B84">
        <v>2.8464999999999998</v>
      </c>
      <c r="C84" s="18" t="s">
        <v>13</v>
      </c>
      <c r="D84">
        <v>1.3415999999999999</v>
      </c>
      <c r="E84">
        <v>1</v>
      </c>
      <c r="F84">
        <v>-1.5048999999999999</v>
      </c>
    </row>
    <row r="85" spans="1:6" x14ac:dyDescent="0.3">
      <c r="A85" s="19" t="s">
        <v>166</v>
      </c>
      <c r="B85">
        <v>2.5213999999999999</v>
      </c>
      <c r="C85" s="16">
        <v>951</v>
      </c>
      <c r="D85">
        <v>0.63219999999999998</v>
      </c>
      <c r="E85">
        <v>0</v>
      </c>
      <c r="F85">
        <v>-1.8891999999999998</v>
      </c>
    </row>
    <row r="86" spans="1:6" x14ac:dyDescent="0.3">
      <c r="A86" s="20" t="s">
        <v>84</v>
      </c>
      <c r="B86">
        <v>2.4093</v>
      </c>
      <c r="C86" s="18" t="s">
        <v>83</v>
      </c>
      <c r="D86">
        <v>0.37240000000000001</v>
      </c>
      <c r="E86">
        <v>1</v>
      </c>
      <c r="F86">
        <v>-2.0369000000000002</v>
      </c>
    </row>
    <row r="87" spans="1:6" x14ac:dyDescent="0.3">
      <c r="A87" s="19" t="s">
        <v>153</v>
      </c>
      <c r="B87">
        <v>2.2593999999999999</v>
      </c>
      <c r="C87" s="16">
        <v>2546</v>
      </c>
      <c r="D87">
        <v>0.22189999999999999</v>
      </c>
      <c r="E87">
        <v>0</v>
      </c>
      <c r="F87">
        <v>-2.0374999999999996</v>
      </c>
    </row>
    <row r="88" spans="1:6" x14ac:dyDescent="0.3">
      <c r="A88" s="20" t="s">
        <v>5</v>
      </c>
      <c r="B88">
        <v>4.6273999999999997</v>
      </c>
      <c r="C88" s="18" t="s">
        <v>140</v>
      </c>
      <c r="D88">
        <v>1.8705000000000001</v>
      </c>
      <c r="E88">
        <v>0</v>
      </c>
      <c r="F88">
        <v>-2.7568999999999999</v>
      </c>
    </row>
    <row r="89" spans="1:6" x14ac:dyDescent="0.3">
      <c r="A89" s="20" t="s">
        <v>60</v>
      </c>
      <c r="B89">
        <v>5.1239999999999997</v>
      </c>
      <c r="C89" s="18" t="s">
        <v>59</v>
      </c>
      <c r="D89">
        <v>2.2764000000000002</v>
      </c>
      <c r="E89">
        <v>1</v>
      </c>
      <c r="F89">
        <v>-2.8475999999999995</v>
      </c>
    </row>
    <row r="90" spans="1:6" x14ac:dyDescent="0.3">
      <c r="A90" s="19" t="s">
        <v>5</v>
      </c>
      <c r="B90">
        <v>4.6273999999999997</v>
      </c>
      <c r="C90" s="16" t="s">
        <v>4</v>
      </c>
      <c r="D90">
        <v>1.7372000000000001</v>
      </c>
      <c r="E90">
        <v>1</v>
      </c>
      <c r="F90">
        <v>-2.8901999999999997</v>
      </c>
    </row>
    <row r="91" spans="1:6" x14ac:dyDescent="0.3">
      <c r="A91" s="19" t="s">
        <v>222</v>
      </c>
      <c r="B91">
        <v>3.4961000000000002</v>
      </c>
      <c r="C91" s="16" t="s">
        <v>221</v>
      </c>
      <c r="D91">
        <v>0.54859999999999998</v>
      </c>
      <c r="E91">
        <v>0</v>
      </c>
      <c r="F91">
        <v>-2.9475000000000002</v>
      </c>
    </row>
    <row r="92" spans="1:6" x14ac:dyDescent="0.3">
      <c r="A92" s="19" t="s">
        <v>188</v>
      </c>
      <c r="B92">
        <v>4.5255000000000001</v>
      </c>
      <c r="C92" s="16">
        <v>7843</v>
      </c>
      <c r="D92">
        <v>1.345</v>
      </c>
      <c r="E92">
        <v>0</v>
      </c>
      <c r="F92">
        <v>-3.1805000000000003</v>
      </c>
    </row>
    <row r="93" spans="1:6" x14ac:dyDescent="0.3">
      <c r="A93" s="19" t="s">
        <v>196</v>
      </c>
      <c r="B93">
        <v>5.7435</v>
      </c>
      <c r="C93" s="16">
        <v>1419</v>
      </c>
      <c r="D93">
        <v>2.3201999999999998</v>
      </c>
      <c r="E93">
        <v>0</v>
      </c>
      <c r="F93">
        <v>-3.4233000000000002</v>
      </c>
    </row>
    <row r="94" spans="1:6" x14ac:dyDescent="0.3">
      <c r="A94" s="20" t="s">
        <v>2</v>
      </c>
      <c r="B94">
        <v>13.867800000000001</v>
      </c>
      <c r="C94" s="18" t="s">
        <v>1</v>
      </c>
      <c r="D94">
        <v>10.323600000000001</v>
      </c>
      <c r="E94">
        <v>1</v>
      </c>
      <c r="F94">
        <v>-3.5442</v>
      </c>
    </row>
    <row r="95" spans="1:6" x14ac:dyDescent="0.3">
      <c r="A95" s="19" t="s">
        <v>168</v>
      </c>
      <c r="B95">
        <v>6.5542999999999996</v>
      </c>
      <c r="C95" s="16">
        <v>2417</v>
      </c>
      <c r="D95">
        <v>2.6074999999999999</v>
      </c>
      <c r="E95">
        <v>0</v>
      </c>
      <c r="F95">
        <v>-3.9467999999999996</v>
      </c>
    </row>
    <row r="96" spans="1:6" x14ac:dyDescent="0.3">
      <c r="A96" s="20" t="s">
        <v>42</v>
      </c>
      <c r="B96">
        <v>10.129899999999999</v>
      </c>
      <c r="C96" s="18" t="s">
        <v>41</v>
      </c>
      <c r="D96">
        <v>5.6632999999999996</v>
      </c>
      <c r="E96">
        <v>1</v>
      </c>
      <c r="F96">
        <v>-4.4665999999999997</v>
      </c>
    </row>
    <row r="97" spans="1:6" x14ac:dyDescent="0.3">
      <c r="A97" s="20" t="s">
        <v>124</v>
      </c>
      <c r="B97">
        <v>14.3691</v>
      </c>
      <c r="C97" s="18" t="s">
        <v>123</v>
      </c>
      <c r="D97">
        <v>9.6831999999999994</v>
      </c>
      <c r="E97">
        <v>1</v>
      </c>
      <c r="F97">
        <v>-4.6859000000000002</v>
      </c>
    </row>
    <row r="98" spans="1:6" x14ac:dyDescent="0.3">
      <c r="A98" s="19" t="s">
        <v>273</v>
      </c>
      <c r="B98">
        <v>8.3820999999999994</v>
      </c>
      <c r="C98" s="16" t="s">
        <v>272</v>
      </c>
      <c r="D98">
        <v>2.9184000000000001</v>
      </c>
      <c r="E98">
        <v>0</v>
      </c>
      <c r="F98">
        <v>-5.4636999999999993</v>
      </c>
    </row>
    <row r="99" spans="1:6" x14ac:dyDescent="0.3">
      <c r="A99" s="20" t="s">
        <v>11</v>
      </c>
      <c r="B99">
        <v>10.0062</v>
      </c>
      <c r="C99" s="18" t="s">
        <v>10</v>
      </c>
      <c r="D99">
        <v>3.8153000000000001</v>
      </c>
      <c r="E99">
        <v>1</v>
      </c>
      <c r="F99">
        <v>-6.1908999999999992</v>
      </c>
    </row>
    <row r="100" spans="1:6" x14ac:dyDescent="0.3">
      <c r="A100" s="19" t="s">
        <v>258</v>
      </c>
      <c r="B100">
        <v>16.566800000000001</v>
      </c>
      <c r="C100" s="16" t="s">
        <v>257</v>
      </c>
      <c r="D100">
        <v>9.7957999999999998</v>
      </c>
      <c r="E100">
        <v>0</v>
      </c>
      <c r="F100">
        <v>-6.7710000000000008</v>
      </c>
    </row>
    <row r="101" spans="1:6" x14ac:dyDescent="0.3">
      <c r="A101" s="19" t="s">
        <v>234</v>
      </c>
      <c r="B101">
        <v>10.4635</v>
      </c>
      <c r="C101" s="16" t="s">
        <v>233</v>
      </c>
      <c r="D101">
        <v>3.0783999999999998</v>
      </c>
      <c r="E101">
        <v>0</v>
      </c>
      <c r="F101">
        <v>-7.3850999999999996</v>
      </c>
    </row>
    <row r="102" spans="1:6" x14ac:dyDescent="0.3">
      <c r="A102" s="20" t="s">
        <v>48</v>
      </c>
      <c r="B102">
        <v>9.0830000000000002</v>
      </c>
      <c r="C102" s="18" t="s">
        <v>47</v>
      </c>
      <c r="D102">
        <v>1.3593999999999999</v>
      </c>
      <c r="E102">
        <v>1</v>
      </c>
      <c r="F102">
        <v>-7.7236000000000002</v>
      </c>
    </row>
    <row r="103" spans="1:6" x14ac:dyDescent="0.3">
      <c r="A103" s="19" t="s">
        <v>192</v>
      </c>
      <c r="B103">
        <v>11.891999999999999</v>
      </c>
      <c r="C103" s="16">
        <v>5078</v>
      </c>
      <c r="D103">
        <v>3.8822999999999999</v>
      </c>
      <c r="E103">
        <v>0</v>
      </c>
      <c r="F103">
        <v>-8.0096999999999987</v>
      </c>
    </row>
    <row r="104" spans="1:6" x14ac:dyDescent="0.3">
      <c r="A104" s="20" t="s">
        <v>76</v>
      </c>
      <c r="B104">
        <v>21.4358</v>
      </c>
      <c r="C104" s="18" t="s">
        <v>75</v>
      </c>
      <c r="D104">
        <v>4.9912000000000001</v>
      </c>
      <c r="E104">
        <v>1</v>
      </c>
      <c r="F104">
        <v>-16.444600000000001</v>
      </c>
    </row>
    <row r="105" spans="1:6" x14ac:dyDescent="0.3">
      <c r="A105" s="19" t="s">
        <v>132</v>
      </c>
      <c r="B105">
        <v>23.263000000000002</v>
      </c>
      <c r="C105" s="16" t="s">
        <v>131</v>
      </c>
      <c r="D105">
        <v>3.8178000000000001</v>
      </c>
      <c r="E105">
        <v>0</v>
      </c>
      <c r="F105">
        <v>-19.4452</v>
      </c>
    </row>
    <row r="106" spans="1:6" x14ac:dyDescent="0.3">
      <c r="A106" s="20" t="s">
        <v>87</v>
      </c>
      <c r="B106">
        <v>30.716200000000001</v>
      </c>
      <c r="C106" s="18" t="s">
        <v>86</v>
      </c>
      <c r="D106">
        <v>10.9406</v>
      </c>
      <c r="E106">
        <v>1</v>
      </c>
      <c r="F106">
        <v>-19.775600000000001</v>
      </c>
    </row>
    <row r="107" spans="1:6" x14ac:dyDescent="0.3">
      <c r="A107" s="20" t="s">
        <v>90</v>
      </c>
      <c r="B107">
        <v>29.7956</v>
      </c>
      <c r="C107" s="18" t="s">
        <v>89</v>
      </c>
      <c r="D107">
        <v>2.5270999999999999</v>
      </c>
      <c r="E107">
        <v>1</v>
      </c>
      <c r="F107">
        <v>-27.2685</v>
      </c>
    </row>
    <row r="108" spans="1:6" x14ac:dyDescent="0.3">
      <c r="A108" s="19" t="s">
        <v>202</v>
      </c>
      <c r="B108">
        <v>49.234999999999999</v>
      </c>
      <c r="C108" s="16">
        <v>5007</v>
      </c>
      <c r="D108">
        <v>2.4312999999999998</v>
      </c>
      <c r="E108">
        <v>0</v>
      </c>
      <c r="F108">
        <v>-46.803699999999999</v>
      </c>
    </row>
    <row r="109" spans="1:6" x14ac:dyDescent="0.3">
      <c r="A109" s="20" t="s">
        <v>51</v>
      </c>
      <c r="B109">
        <v>63.842500000000001</v>
      </c>
      <c r="C109" s="18" t="s">
        <v>126</v>
      </c>
      <c r="D109">
        <v>6.6212999999999997</v>
      </c>
      <c r="E109">
        <v>0</v>
      </c>
      <c r="F109">
        <v>-57.221200000000003</v>
      </c>
    </row>
    <row r="110" spans="1:6" x14ac:dyDescent="0.3">
      <c r="A110" s="20" t="s">
        <v>54</v>
      </c>
      <c r="B110">
        <v>69.207999999999998</v>
      </c>
      <c r="C110" s="18" t="s">
        <v>53</v>
      </c>
      <c r="D110">
        <v>7.7538</v>
      </c>
      <c r="E110">
        <v>1</v>
      </c>
      <c r="F110">
        <v>-61.4542</v>
      </c>
    </row>
    <row r="111" spans="1:6" x14ac:dyDescent="0.3">
      <c r="A111" s="20" t="s">
        <v>28</v>
      </c>
      <c r="B111">
        <v>72.299700000000001</v>
      </c>
      <c r="C111" s="18">
        <v>6481</v>
      </c>
      <c r="D111">
        <v>2.4413</v>
      </c>
      <c r="E111">
        <v>1</v>
      </c>
      <c r="F111">
        <v>-69.858400000000003</v>
      </c>
    </row>
    <row r="112" spans="1:6" x14ac:dyDescent="0.3">
      <c r="A112" s="20" t="s">
        <v>79</v>
      </c>
      <c r="B112">
        <v>106.0621</v>
      </c>
      <c r="C112" s="18" t="s">
        <v>81</v>
      </c>
      <c r="D112">
        <v>20.194099999999999</v>
      </c>
      <c r="E112">
        <v>1</v>
      </c>
      <c r="F112">
        <v>-85.867999999999995</v>
      </c>
    </row>
    <row r="113" spans="1:6" x14ac:dyDescent="0.3">
      <c r="A113" s="19" t="s">
        <v>198</v>
      </c>
      <c r="B113">
        <v>92.590400000000002</v>
      </c>
      <c r="C113" s="16">
        <v>7081</v>
      </c>
      <c r="D113">
        <v>5.6455000000000002</v>
      </c>
      <c r="E113">
        <v>0</v>
      </c>
      <c r="F113">
        <v>-86.944900000000004</v>
      </c>
    </row>
    <row r="114" spans="1:6" x14ac:dyDescent="0.3">
      <c r="A114" s="19" t="s">
        <v>285</v>
      </c>
      <c r="B114">
        <v>91.284599999999998</v>
      </c>
      <c r="C114" s="16" t="s">
        <v>284</v>
      </c>
      <c r="D114">
        <v>2.8940000000000001</v>
      </c>
      <c r="E114">
        <v>0</v>
      </c>
      <c r="F114">
        <v>-88.390599999999992</v>
      </c>
    </row>
    <row r="115" spans="1:6" x14ac:dyDescent="0.3">
      <c r="A115" s="20" t="s">
        <v>79</v>
      </c>
      <c r="B115">
        <v>106.0621</v>
      </c>
      <c r="C115" s="18" t="s">
        <v>78</v>
      </c>
      <c r="D115">
        <v>12.4236</v>
      </c>
      <c r="E115">
        <v>1</v>
      </c>
      <c r="F115">
        <v>-93.638499999999993</v>
      </c>
    </row>
    <row r="116" spans="1:6" x14ac:dyDescent="0.3">
      <c r="A116" s="19" t="s">
        <v>264</v>
      </c>
      <c r="B116">
        <v>116.94840000000001</v>
      </c>
      <c r="C116" s="16" t="s">
        <v>263</v>
      </c>
      <c r="D116">
        <v>16.9237</v>
      </c>
      <c r="E116">
        <v>0</v>
      </c>
      <c r="F116">
        <v>-100.02470000000001</v>
      </c>
    </row>
    <row r="117" spans="1:6" x14ac:dyDescent="0.3">
      <c r="A117" s="19" t="s">
        <v>79</v>
      </c>
      <c r="B117">
        <v>106.0621</v>
      </c>
      <c r="C117" s="16" t="s">
        <v>282</v>
      </c>
      <c r="D117">
        <v>1.7738</v>
      </c>
      <c r="E117">
        <v>0</v>
      </c>
      <c r="F117">
        <v>-104.28830000000001</v>
      </c>
    </row>
    <row r="118" spans="1:6" x14ac:dyDescent="0.3">
      <c r="A118" s="20" t="s">
        <v>73</v>
      </c>
      <c r="B118">
        <v>219.98179999999999</v>
      </c>
      <c r="C118" s="18">
        <v>5114</v>
      </c>
      <c r="D118">
        <v>22.932300000000001</v>
      </c>
      <c r="E118">
        <v>1</v>
      </c>
      <c r="F118">
        <v>-197.04949999999999</v>
      </c>
    </row>
    <row r="119" spans="1:6" x14ac:dyDescent="0.3">
      <c r="A119" s="20" t="s">
        <v>73</v>
      </c>
      <c r="B119">
        <v>219.98179999999999</v>
      </c>
      <c r="C119" s="18" t="s">
        <v>113</v>
      </c>
      <c r="D119">
        <v>2.7183000000000002</v>
      </c>
      <c r="E119">
        <v>1</v>
      </c>
      <c r="F119">
        <v>-217.26349999999999</v>
      </c>
    </row>
    <row r="120" spans="1:6" x14ac:dyDescent="0.3">
      <c r="A120" s="20" t="s">
        <v>73</v>
      </c>
      <c r="B120">
        <v>219.98179999999999</v>
      </c>
      <c r="C120" s="18" t="s">
        <v>115</v>
      </c>
      <c r="D120">
        <v>2.4500000000000002</v>
      </c>
      <c r="E120">
        <v>1</v>
      </c>
      <c r="F120">
        <v>-217.5318</v>
      </c>
    </row>
    <row r="121" spans="1:6" x14ac:dyDescent="0.3">
      <c r="A121" s="20" t="s">
        <v>20</v>
      </c>
      <c r="B121">
        <v>696.26369999999997</v>
      </c>
      <c r="C121" s="18" t="s">
        <v>19</v>
      </c>
      <c r="D121">
        <v>29.145600000000002</v>
      </c>
      <c r="E121">
        <v>1</v>
      </c>
      <c r="F121">
        <v>-667.11809999999991</v>
      </c>
    </row>
  </sheetData>
  <sortState xmlns:xlrd2="http://schemas.microsoft.com/office/spreadsheetml/2017/richdata2" ref="A2:F121">
    <sortCondition descending="1" ref="F2:F12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D1BB-E2B2-463E-87FB-725482E76360}">
  <dimension ref="A1:N121"/>
  <sheetViews>
    <sheetView zoomScaleNormal="100" workbookViewId="0">
      <selection activeCell="B2" sqref="B2"/>
    </sheetView>
  </sheetViews>
  <sheetFormatPr defaultRowHeight="14.4" x14ac:dyDescent="0.3"/>
  <cols>
    <col min="1" max="1" width="13.77734375" style="13" customWidth="1"/>
    <col min="2" max="2" width="16.5546875" customWidth="1"/>
    <col min="3" max="3" width="14.6640625" style="12" customWidth="1"/>
    <col min="4" max="4" width="13.88671875" customWidth="1"/>
    <col min="6" max="6" width="15.6640625" customWidth="1"/>
  </cols>
  <sheetData>
    <row r="1" spans="1:14" x14ac:dyDescent="0.3">
      <c r="A1" t="s">
        <v>427</v>
      </c>
      <c r="B1" t="s">
        <v>426</v>
      </c>
      <c r="C1" s="12" t="s">
        <v>425</v>
      </c>
      <c r="D1" t="s">
        <v>426</v>
      </c>
      <c r="E1" t="s">
        <v>0</v>
      </c>
      <c r="F1" t="s">
        <v>434</v>
      </c>
    </row>
    <row r="2" spans="1:14" x14ac:dyDescent="0.3">
      <c r="A2" s="20" t="s">
        <v>20</v>
      </c>
      <c r="B2">
        <v>696.26369999999997</v>
      </c>
      <c r="C2" s="18" t="s">
        <v>19</v>
      </c>
      <c r="D2">
        <v>29.145600000000002</v>
      </c>
      <c r="E2">
        <v>1</v>
      </c>
      <c r="F2">
        <v>-667.11809999999991</v>
      </c>
      <c r="H2" s="21" t="s">
        <v>429</v>
      </c>
      <c r="I2">
        <v>3</v>
      </c>
      <c r="J2">
        <v>5</v>
      </c>
      <c r="K2">
        <v>9</v>
      </c>
      <c r="L2">
        <v>12</v>
      </c>
      <c r="M2">
        <v>30</v>
      </c>
      <c r="N2">
        <v>50</v>
      </c>
    </row>
    <row r="3" spans="1:14" x14ac:dyDescent="0.3">
      <c r="A3" s="20" t="s">
        <v>73</v>
      </c>
      <c r="B3">
        <v>219.98179999999999</v>
      </c>
      <c r="C3" s="18">
        <v>5114</v>
      </c>
      <c r="D3">
        <v>22.932300000000001</v>
      </c>
      <c r="E3">
        <v>1</v>
      </c>
      <c r="F3">
        <v>-197.04949999999999</v>
      </c>
      <c r="H3" s="21" t="s">
        <v>430</v>
      </c>
      <c r="I3">
        <f>SUM(E2:E4)</f>
        <v>3</v>
      </c>
      <c r="J3">
        <f>SUM(E2:E6)</f>
        <v>4</v>
      </c>
      <c r="K3">
        <f>SUM(E2:E10)</f>
        <v>6</v>
      </c>
      <c r="L3">
        <f>SUM(E2:E13)</f>
        <v>7</v>
      </c>
      <c r="M3">
        <f>SUM(E2:E31)</f>
        <v>15</v>
      </c>
      <c r="N3">
        <f>SUM(E2:E51)</f>
        <v>24</v>
      </c>
    </row>
    <row r="4" spans="1:14" x14ac:dyDescent="0.3">
      <c r="A4" s="20" t="s">
        <v>73</v>
      </c>
      <c r="B4">
        <v>219.98179999999999</v>
      </c>
      <c r="C4" s="18" t="s">
        <v>113</v>
      </c>
      <c r="D4">
        <v>2.7183000000000002</v>
      </c>
      <c r="E4">
        <v>1</v>
      </c>
      <c r="F4">
        <v>-217.26349999999999</v>
      </c>
      <c r="H4" s="21" t="s">
        <v>431</v>
      </c>
      <c r="I4">
        <f>$E2/LOG(2,2)+$E3/LOG(3,2)+$E4/LOG(4,2)</f>
        <v>2.1309297535714573</v>
      </c>
      <c r="J4">
        <f>$E2/LOG(2,2)+$E3/LOG(3,2)+$E4/LOG(4,2)+$E5/LOG(5,2)+$E6/LOG(6,2)</f>
        <v>2.5616063116448502</v>
      </c>
      <c r="K4">
        <f>$E2/LOG(2,2)+$E3/LOG(3,2)+$E4/LOG(4,2)+$E5/LOG(5,2)+$E6/LOG(6,2)+E7/LOG(7,2)+$E8/LOG(8,2)+$E9/LOG(9,2)+$E10/LOG(10,2)</f>
        <v>3.251146832086206</v>
      </c>
      <c r="L4">
        <f>$E2/LOG(2,2)+$E3/LOG(3,2)+$E4/LOG(4,2)+$E5/LOG(5,2)+$E6/LOG(6,2)+$E7/LOG(7,2)+$E8/LOG(8,2)+$E9/LOG(9,2)+$E10/LOG(10,2)+$E11/LOG(11,2)+$E12/LOG(12,2)+$E13/LOG(13,2)</f>
        <v>3.5213849865135258</v>
      </c>
      <c r="M4">
        <f>$E2/LOG(2,2)+$E3/LOG(3,2)+$E4/LOG(4,2)+$E5/LOG(5,2)+$E6/LOG(6,2)+$E7/LOG(7,2)+$E8/LOG(8,2)+$E9/LOG(9,2)+$E10/LOG(10,2)+$E11/LOG(11,2)+$E12/LOG(12,2)+$E13/LOG(13,2)+$E14/LOG(14,2)+$E15/LOG(15,2)+$E16/LOG(16,2)+$E17/LOG(17,2)+$E18/LOG(18,2)+$E19/LOG(19,2)+$E20/LOG(20,2)+$E21/LOG(21,2)+$E22/LOG(22,2)+$E23/LOG(23,2)+$E24/LOG(24,2)+$E25/LOG(25,2)+$E26/LOG(26,2)+$E27/LOG(27,2)+$E28/LOG(28,2)+$E29/LOG(29,2)+$E30/LOG(30,2)+$E31/LOG(31,2)+$E32/LOG(32,2)</f>
        <v>5.3134310673923446</v>
      </c>
      <c r="N4">
        <f>$E2/LOG(2,2)+$E3/LOG(3,2)+$E4/LOG(4,2)+$E5/LOG(5,2)+$E6/LOG(6,2)+$E7/LOG(7,2)+$E8/LOG(8,2)+$E9/LOG(9,2)+$E10/LOG(10,2)+$E11/LOG(11,2)+$E12/LOG(12,2)+$E13/LOG(13,2)+$E14/LOG(14,2)+$E15/LOG(15,2)+$E16/LOG(16,2)+$E17/LOG(17,2)+$E18/LOG(18,2)+$E19/LOG(19,2)+$E20/LOG(20,2)+$E21/LOG(21,2)+$E22/LOG(22,2)+$E23/LOG(23,2)+$E24/LOG(24,2)+$E25/LOG(25,2)+$E26/LOG(26,2)+$E27/LOG(27,2)+$E28/LOG(28,2)+$E29/LOG(29,2)+$E30/LOG(30,2)+$E31/LOG(31,2)+$E32/LOG(32,2)+$E33/LOG(33,2)+$E34/LOG(34,2)+$E35/LOG(35,2)+$E36/LOG(36,2)+$E37/LOG(37,2)+$E38/LOG(38,2)+$E39/LOG(39,2)+$E40/LOG(40,2)+$E41/LOG(41,2)+$E42/LOG(42,2)+$E43/LOG(43,2)+$E44/LOG(44,2)+$E45/LOG(45,2)+$E46/LOG(46,2)+$E47/LOG(47,2)+$E48/LOG(48,2)+$E49/LOG(49,2)+$E50/LOG(50,2)+$E51/LOG(51,2)+$E52/LOG(52,2)</f>
        <v>6.9957052920713672</v>
      </c>
    </row>
    <row r="5" spans="1:14" x14ac:dyDescent="0.3">
      <c r="A5" s="20" t="s">
        <v>73</v>
      </c>
      <c r="B5">
        <v>219.98179999999999</v>
      </c>
      <c r="C5" s="18" t="s">
        <v>115</v>
      </c>
      <c r="D5">
        <v>2.4500000000000002</v>
      </c>
      <c r="E5">
        <v>1</v>
      </c>
      <c r="F5">
        <v>-217.5318</v>
      </c>
      <c r="H5" s="21" t="s">
        <v>432</v>
      </c>
      <c r="I5">
        <f>1/LOG(2,2)+1/LOG(3,2)+1/LOG(4,2)</f>
        <v>2.1309297535714573</v>
      </c>
      <c r="J5">
        <f>1/LOG(2,2)+1/LOG(3,2)+1/LOG(4,2)+1/LOG(5,2)+1/LOG(6,2)</f>
        <v>2.9484591188793918</v>
      </c>
      <c r="K5">
        <f>1/LOG(2,2)+1/LOG(3,2)+1/LOG(4,2)+1/LOG(5,2)+1/LOG(6,2)+1/LOG(7,2)+1/LOG(8,2)+1/LOG(9,2)+1/LOG(10,2)</f>
        <v>4.2544945117704573</v>
      </c>
      <c r="L5">
        <f>1/LOG(2,2)+1/LOG(3,2)+1/LOG(4,2)+1/LOG(5,2)+1/LOG(6,2)+1/LOG(7,2)+1/LOG(8,2)+1/LOG(9,2)+1/LOG(10,2)+1/LOG(11,2)+1/LOG(12,2)+1/LOG(13,2)</f>
        <v>5.0927404381667944</v>
      </c>
      <c r="M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</f>
        <v>9.361581041840882</v>
      </c>
      <c r="N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+1/LOG(33,2)+1/LOG(34,2)+1/LOG(35,2)+1/LOG(36,2)+1/LOG(37,2)+1/LOG(38,2)+1/LOG(39,2)+1/LOG(40,2)+1/LOG(41,2)+1/LOG(42,2)+1/LOG(43,2)+1/LOG(44,2)+1/LOG(45,2)+1/LOG(46,2)+0+0+0+0+0+0+0</f>
        <v>12.007070295381267</v>
      </c>
    </row>
    <row r="6" spans="1:14" x14ac:dyDescent="0.3">
      <c r="A6" s="19" t="s">
        <v>264</v>
      </c>
      <c r="B6">
        <v>116.94840000000001</v>
      </c>
      <c r="C6" s="16" t="s">
        <v>263</v>
      </c>
      <c r="D6">
        <v>16.9237</v>
      </c>
      <c r="E6">
        <v>0</v>
      </c>
      <c r="F6">
        <v>-100.02470000000001</v>
      </c>
      <c r="H6" s="21" t="s">
        <v>433</v>
      </c>
      <c r="I6">
        <f>I4/I5</f>
        <v>1</v>
      </c>
      <c r="J6">
        <f t="shared" ref="J6:N6" si="0">J4/J5</f>
        <v>0.86879492248765822</v>
      </c>
      <c r="K6">
        <f t="shared" si="0"/>
        <v>0.76416759337486606</v>
      </c>
      <c r="L6">
        <f t="shared" si="0"/>
        <v>0.69145188710640415</v>
      </c>
      <c r="M6">
        <f t="shared" si="0"/>
        <v>0.56757838698873242</v>
      </c>
      <c r="N6">
        <f t="shared" si="0"/>
        <v>0.58263215921725631</v>
      </c>
    </row>
    <row r="7" spans="1:14" x14ac:dyDescent="0.3">
      <c r="A7" s="20" t="s">
        <v>79</v>
      </c>
      <c r="B7">
        <v>106.0621</v>
      </c>
      <c r="C7" s="18" t="s">
        <v>81</v>
      </c>
      <c r="D7">
        <v>20.194099999999999</v>
      </c>
      <c r="E7">
        <v>1</v>
      </c>
      <c r="F7">
        <v>-85.867999999999995</v>
      </c>
    </row>
    <row r="8" spans="1:14" x14ac:dyDescent="0.3">
      <c r="A8" s="20" t="s">
        <v>79</v>
      </c>
      <c r="B8">
        <v>106.0621</v>
      </c>
      <c r="C8" s="18" t="s">
        <v>78</v>
      </c>
      <c r="D8">
        <v>12.4236</v>
      </c>
      <c r="E8">
        <v>1</v>
      </c>
      <c r="F8">
        <v>-93.638499999999993</v>
      </c>
    </row>
    <row r="9" spans="1:14" x14ac:dyDescent="0.3">
      <c r="A9" s="19" t="s">
        <v>79</v>
      </c>
      <c r="B9">
        <v>106.0621</v>
      </c>
      <c r="C9" s="16" t="s">
        <v>282</v>
      </c>
      <c r="D9">
        <v>1.7738</v>
      </c>
      <c r="E9">
        <v>0</v>
      </c>
      <c r="F9">
        <v>-104.28830000000001</v>
      </c>
    </row>
    <row r="10" spans="1:14" x14ac:dyDescent="0.3">
      <c r="A10" s="19" t="s">
        <v>146</v>
      </c>
      <c r="B10">
        <v>103.855</v>
      </c>
      <c r="C10" s="16" t="s">
        <v>145</v>
      </c>
      <c r="D10">
        <v>158.16739999999999</v>
      </c>
      <c r="E10">
        <v>0</v>
      </c>
      <c r="F10">
        <v>54.312399999999982</v>
      </c>
    </row>
    <row r="11" spans="1:14" x14ac:dyDescent="0.3">
      <c r="A11" s="19" t="s">
        <v>198</v>
      </c>
      <c r="B11">
        <v>92.590400000000002</v>
      </c>
      <c r="C11" s="16">
        <v>7081</v>
      </c>
      <c r="D11">
        <v>5.6455000000000002</v>
      </c>
      <c r="E11">
        <v>0</v>
      </c>
      <c r="F11">
        <v>-86.944900000000004</v>
      </c>
    </row>
    <row r="12" spans="1:14" x14ac:dyDescent="0.3">
      <c r="A12" s="19" t="s">
        <v>285</v>
      </c>
      <c r="B12">
        <v>91.284599999999998</v>
      </c>
      <c r="C12" s="16" t="s">
        <v>284</v>
      </c>
      <c r="D12">
        <v>2.8940000000000001</v>
      </c>
      <c r="E12">
        <v>0</v>
      </c>
      <c r="F12">
        <v>-88.390599999999992</v>
      </c>
    </row>
    <row r="13" spans="1:14" x14ac:dyDescent="0.3">
      <c r="A13" s="20" t="s">
        <v>28</v>
      </c>
      <c r="B13">
        <v>72.299700000000001</v>
      </c>
      <c r="C13" s="18">
        <v>6481</v>
      </c>
      <c r="D13">
        <v>2.4413</v>
      </c>
      <c r="E13">
        <v>1</v>
      </c>
      <c r="F13">
        <v>-69.858400000000003</v>
      </c>
    </row>
    <row r="14" spans="1:14" x14ac:dyDescent="0.3">
      <c r="A14" s="20" t="s">
        <v>54</v>
      </c>
      <c r="B14">
        <v>69.207999999999998</v>
      </c>
      <c r="C14" s="18" t="s">
        <v>53</v>
      </c>
      <c r="D14">
        <v>7.7538</v>
      </c>
      <c r="E14">
        <v>1</v>
      </c>
      <c r="F14">
        <v>-61.4542</v>
      </c>
    </row>
    <row r="15" spans="1:14" x14ac:dyDescent="0.3">
      <c r="A15" s="20" t="s">
        <v>51</v>
      </c>
      <c r="B15">
        <v>63.842500000000001</v>
      </c>
      <c r="C15" s="18" t="s">
        <v>126</v>
      </c>
      <c r="D15">
        <v>6.6212999999999997</v>
      </c>
      <c r="E15">
        <v>0</v>
      </c>
      <c r="F15">
        <v>-57.221200000000003</v>
      </c>
    </row>
    <row r="16" spans="1:14" x14ac:dyDescent="0.3">
      <c r="A16" s="19" t="s">
        <v>202</v>
      </c>
      <c r="B16">
        <v>49.234999999999999</v>
      </c>
      <c r="C16" s="16">
        <v>5007</v>
      </c>
      <c r="D16">
        <v>2.4312999999999998</v>
      </c>
      <c r="E16">
        <v>0</v>
      </c>
      <c r="F16">
        <v>-46.803699999999999</v>
      </c>
    </row>
    <row r="17" spans="1:6" x14ac:dyDescent="0.3">
      <c r="A17" s="20" t="s">
        <v>87</v>
      </c>
      <c r="B17">
        <v>30.716200000000001</v>
      </c>
      <c r="C17" s="18" t="s">
        <v>86</v>
      </c>
      <c r="D17">
        <v>10.9406</v>
      </c>
      <c r="E17">
        <v>1</v>
      </c>
      <c r="F17">
        <v>-19.775600000000001</v>
      </c>
    </row>
    <row r="18" spans="1:6" x14ac:dyDescent="0.3">
      <c r="A18" s="20" t="s">
        <v>90</v>
      </c>
      <c r="B18">
        <v>29.7956</v>
      </c>
      <c r="C18" s="18" t="s">
        <v>89</v>
      </c>
      <c r="D18">
        <v>2.5270999999999999</v>
      </c>
      <c r="E18">
        <v>1</v>
      </c>
      <c r="F18">
        <v>-27.2685</v>
      </c>
    </row>
    <row r="19" spans="1:6" x14ac:dyDescent="0.3">
      <c r="A19" s="19" t="s">
        <v>278</v>
      </c>
      <c r="B19">
        <v>29.350999999999999</v>
      </c>
      <c r="C19" s="16" t="s">
        <v>315</v>
      </c>
      <c r="D19">
        <v>112.8622</v>
      </c>
      <c r="E19">
        <v>0</v>
      </c>
      <c r="F19">
        <v>83.511200000000002</v>
      </c>
    </row>
    <row r="20" spans="1:6" x14ac:dyDescent="0.3">
      <c r="A20" s="19" t="s">
        <v>143</v>
      </c>
      <c r="B20">
        <v>27.4053</v>
      </c>
      <c r="C20" s="16" t="s">
        <v>142</v>
      </c>
      <c r="D20">
        <v>68.610900000000001</v>
      </c>
      <c r="E20">
        <v>0</v>
      </c>
      <c r="F20">
        <v>41.205600000000004</v>
      </c>
    </row>
    <row r="21" spans="1:6" x14ac:dyDescent="0.3">
      <c r="A21" s="19" t="s">
        <v>210</v>
      </c>
      <c r="B21">
        <v>24.814399999999999</v>
      </c>
      <c r="C21" s="16">
        <v>2849</v>
      </c>
      <c r="D21">
        <v>50.742100000000001</v>
      </c>
      <c r="E21">
        <v>0</v>
      </c>
      <c r="F21">
        <v>25.927700000000002</v>
      </c>
    </row>
    <row r="22" spans="1:6" x14ac:dyDescent="0.3">
      <c r="A22" s="19" t="s">
        <v>178</v>
      </c>
      <c r="B22">
        <v>23.639199999999999</v>
      </c>
      <c r="C22" s="16">
        <v>187</v>
      </c>
      <c r="D22">
        <v>271.52530000000002</v>
      </c>
      <c r="E22">
        <v>0</v>
      </c>
      <c r="F22">
        <v>247.88610000000003</v>
      </c>
    </row>
    <row r="23" spans="1:6" x14ac:dyDescent="0.3">
      <c r="A23" s="19" t="s">
        <v>132</v>
      </c>
      <c r="B23">
        <v>23.263000000000002</v>
      </c>
      <c r="C23" s="16" t="s">
        <v>131</v>
      </c>
      <c r="D23">
        <v>3.8178000000000001</v>
      </c>
      <c r="E23">
        <v>0</v>
      </c>
      <c r="F23">
        <v>-19.4452</v>
      </c>
    </row>
    <row r="24" spans="1:6" x14ac:dyDescent="0.3">
      <c r="A24" s="20" t="s">
        <v>76</v>
      </c>
      <c r="B24">
        <v>21.4358</v>
      </c>
      <c r="C24" s="18" t="s">
        <v>75</v>
      </c>
      <c r="D24">
        <v>4.9912000000000001</v>
      </c>
      <c r="E24">
        <v>1</v>
      </c>
      <c r="F24">
        <v>-16.444600000000001</v>
      </c>
    </row>
    <row r="25" spans="1:6" x14ac:dyDescent="0.3">
      <c r="A25" s="20" t="s">
        <v>68</v>
      </c>
      <c r="B25">
        <v>19.486699999999999</v>
      </c>
      <c r="C25" s="18" t="s">
        <v>67</v>
      </c>
      <c r="D25">
        <v>292.2593</v>
      </c>
      <c r="E25">
        <v>1</v>
      </c>
      <c r="F25">
        <v>272.77260000000001</v>
      </c>
    </row>
    <row r="26" spans="1:6" x14ac:dyDescent="0.3">
      <c r="A26" s="19" t="s">
        <v>172</v>
      </c>
      <c r="B26">
        <v>17.954699999999999</v>
      </c>
      <c r="C26" s="16">
        <v>1949</v>
      </c>
      <c r="D26">
        <v>595.84799999999996</v>
      </c>
      <c r="E26">
        <v>0</v>
      </c>
      <c r="F26">
        <v>577.89329999999995</v>
      </c>
    </row>
    <row r="27" spans="1:6" x14ac:dyDescent="0.3">
      <c r="A27" s="19" t="s">
        <v>258</v>
      </c>
      <c r="B27">
        <v>16.566800000000001</v>
      </c>
      <c r="C27" s="16" t="s">
        <v>257</v>
      </c>
      <c r="D27">
        <v>9.7957999999999998</v>
      </c>
      <c r="E27">
        <v>0</v>
      </c>
      <c r="F27">
        <v>-6.7710000000000008</v>
      </c>
    </row>
    <row r="28" spans="1:6" x14ac:dyDescent="0.3">
      <c r="A28" s="19" t="s">
        <v>267</v>
      </c>
      <c r="B28">
        <v>16.200399999999998</v>
      </c>
      <c r="C28" s="16" t="s">
        <v>266</v>
      </c>
      <c r="D28">
        <v>28.708300000000001</v>
      </c>
      <c r="E28">
        <v>0</v>
      </c>
      <c r="F28">
        <v>12.507900000000003</v>
      </c>
    </row>
    <row r="29" spans="1:6" x14ac:dyDescent="0.3">
      <c r="A29" s="20" t="s">
        <v>99</v>
      </c>
      <c r="B29">
        <v>14.8972</v>
      </c>
      <c r="C29" s="18" t="s">
        <v>98</v>
      </c>
      <c r="D29">
        <v>30.686900000000001</v>
      </c>
      <c r="E29">
        <v>1</v>
      </c>
      <c r="F29">
        <v>15.789700000000002</v>
      </c>
    </row>
    <row r="30" spans="1:6" x14ac:dyDescent="0.3">
      <c r="A30" s="20" t="s">
        <v>124</v>
      </c>
      <c r="B30">
        <v>14.3691</v>
      </c>
      <c r="C30" s="18" t="s">
        <v>123</v>
      </c>
      <c r="D30">
        <v>9.6831999999999994</v>
      </c>
      <c r="E30">
        <v>1</v>
      </c>
      <c r="F30">
        <v>-4.6859000000000002</v>
      </c>
    </row>
    <row r="31" spans="1:6" x14ac:dyDescent="0.3">
      <c r="A31" s="20" t="s">
        <v>2</v>
      </c>
      <c r="B31">
        <v>13.867800000000001</v>
      </c>
      <c r="C31" s="18" t="s">
        <v>1</v>
      </c>
      <c r="D31">
        <v>10.323600000000001</v>
      </c>
      <c r="E31">
        <v>1</v>
      </c>
      <c r="F31">
        <v>-3.5442</v>
      </c>
    </row>
    <row r="32" spans="1:6" x14ac:dyDescent="0.3">
      <c r="A32" s="19" t="s">
        <v>192</v>
      </c>
      <c r="B32">
        <v>11.891999999999999</v>
      </c>
      <c r="C32" s="16">
        <v>5078</v>
      </c>
      <c r="D32">
        <v>3.8822999999999999</v>
      </c>
      <c r="E32">
        <v>0</v>
      </c>
      <c r="F32">
        <v>-8.0096999999999987</v>
      </c>
    </row>
    <row r="33" spans="1:6" x14ac:dyDescent="0.3">
      <c r="A33" s="20" t="s">
        <v>108</v>
      </c>
      <c r="B33">
        <v>11.4885</v>
      </c>
      <c r="C33" s="18" t="s">
        <v>107</v>
      </c>
      <c r="D33">
        <v>398.86200000000002</v>
      </c>
      <c r="E33">
        <v>1</v>
      </c>
      <c r="F33">
        <v>387.37350000000004</v>
      </c>
    </row>
    <row r="34" spans="1:6" x14ac:dyDescent="0.3">
      <c r="A34" s="19" t="s">
        <v>234</v>
      </c>
      <c r="B34">
        <v>10.4635</v>
      </c>
      <c r="C34" s="16" t="s">
        <v>233</v>
      </c>
      <c r="D34">
        <v>3.0783999999999998</v>
      </c>
      <c r="E34">
        <v>0</v>
      </c>
      <c r="F34">
        <v>-7.3850999999999996</v>
      </c>
    </row>
    <row r="35" spans="1:6" x14ac:dyDescent="0.3">
      <c r="A35" s="20" t="s">
        <v>42</v>
      </c>
      <c r="B35">
        <v>10.129899999999999</v>
      </c>
      <c r="C35" s="18" t="s">
        <v>41</v>
      </c>
      <c r="D35">
        <v>5.6632999999999996</v>
      </c>
      <c r="E35">
        <v>1</v>
      </c>
      <c r="F35">
        <v>-4.4665999999999997</v>
      </c>
    </row>
    <row r="36" spans="1:6" x14ac:dyDescent="0.3">
      <c r="A36" s="20" t="s">
        <v>11</v>
      </c>
      <c r="B36">
        <v>10.0062</v>
      </c>
      <c r="C36" s="18" t="s">
        <v>10</v>
      </c>
      <c r="D36">
        <v>3.8153000000000001</v>
      </c>
      <c r="E36">
        <v>1</v>
      </c>
      <c r="F36">
        <v>-6.1908999999999992</v>
      </c>
    </row>
    <row r="37" spans="1:6" x14ac:dyDescent="0.3">
      <c r="A37" s="20" t="s">
        <v>48</v>
      </c>
      <c r="B37">
        <v>9.0830000000000002</v>
      </c>
      <c r="C37" s="18" t="s">
        <v>47</v>
      </c>
      <c r="D37">
        <v>1.3593999999999999</v>
      </c>
      <c r="E37">
        <v>1</v>
      </c>
      <c r="F37">
        <v>-7.7236000000000002</v>
      </c>
    </row>
    <row r="38" spans="1:6" x14ac:dyDescent="0.3">
      <c r="A38" s="19" t="s">
        <v>273</v>
      </c>
      <c r="B38">
        <v>8.3820999999999994</v>
      </c>
      <c r="C38" s="16" t="s">
        <v>272</v>
      </c>
      <c r="D38">
        <v>2.9184000000000001</v>
      </c>
      <c r="E38">
        <v>0</v>
      </c>
      <c r="F38">
        <v>-5.4636999999999993</v>
      </c>
    </row>
    <row r="39" spans="1:6" x14ac:dyDescent="0.3">
      <c r="A39" s="20" t="s">
        <v>105</v>
      </c>
      <c r="B39">
        <v>7.4283000000000001</v>
      </c>
      <c r="C39" s="18" t="s">
        <v>104</v>
      </c>
      <c r="D39">
        <v>10.5601</v>
      </c>
      <c r="E39">
        <v>1</v>
      </c>
      <c r="F39">
        <v>3.1318000000000001</v>
      </c>
    </row>
    <row r="40" spans="1:6" x14ac:dyDescent="0.3">
      <c r="A40" s="19" t="s">
        <v>240</v>
      </c>
      <c r="B40">
        <v>7.1177000000000001</v>
      </c>
      <c r="C40" s="16" t="s">
        <v>239</v>
      </c>
      <c r="D40">
        <v>22.967400000000001</v>
      </c>
      <c r="E40">
        <v>0</v>
      </c>
      <c r="F40">
        <v>15.849700000000002</v>
      </c>
    </row>
    <row r="41" spans="1:6" x14ac:dyDescent="0.3">
      <c r="A41" s="19" t="s">
        <v>190</v>
      </c>
      <c r="B41">
        <v>6.9223999999999997</v>
      </c>
      <c r="C41" s="16">
        <v>959</v>
      </c>
      <c r="D41">
        <v>31.015000000000001</v>
      </c>
      <c r="E41">
        <v>0</v>
      </c>
      <c r="F41">
        <v>24.092600000000001</v>
      </c>
    </row>
    <row r="42" spans="1:6" x14ac:dyDescent="0.3">
      <c r="A42" s="19" t="s">
        <v>168</v>
      </c>
      <c r="B42">
        <v>6.5542999999999996</v>
      </c>
      <c r="C42" s="16">
        <v>2417</v>
      </c>
      <c r="D42">
        <v>2.6074999999999999</v>
      </c>
      <c r="E42">
        <v>0</v>
      </c>
      <c r="F42">
        <v>-3.9467999999999996</v>
      </c>
    </row>
    <row r="43" spans="1:6" x14ac:dyDescent="0.3">
      <c r="A43" s="19" t="s">
        <v>170</v>
      </c>
      <c r="B43">
        <v>6.2977999999999996</v>
      </c>
      <c r="C43" s="16">
        <v>4803</v>
      </c>
      <c r="D43">
        <v>11.4399</v>
      </c>
      <c r="E43">
        <v>0</v>
      </c>
      <c r="F43">
        <v>5.1421000000000001</v>
      </c>
    </row>
    <row r="44" spans="1:6" x14ac:dyDescent="0.3">
      <c r="A44" s="19" t="s">
        <v>149</v>
      </c>
      <c r="B44">
        <v>5.8047000000000004</v>
      </c>
      <c r="C44" s="16" t="s">
        <v>148</v>
      </c>
      <c r="D44">
        <v>7.3098999999999998</v>
      </c>
      <c r="E44">
        <v>0</v>
      </c>
      <c r="F44">
        <v>1.5051999999999994</v>
      </c>
    </row>
    <row r="45" spans="1:6" x14ac:dyDescent="0.3">
      <c r="A45" s="19" t="s">
        <v>196</v>
      </c>
      <c r="B45">
        <v>5.7435</v>
      </c>
      <c r="C45" s="16">
        <v>1419</v>
      </c>
      <c r="D45">
        <v>2.3201999999999998</v>
      </c>
      <c r="E45">
        <v>0</v>
      </c>
      <c r="F45">
        <v>-3.4233000000000002</v>
      </c>
    </row>
    <row r="46" spans="1:6" x14ac:dyDescent="0.3">
      <c r="A46" s="20" t="s">
        <v>60</v>
      </c>
      <c r="B46">
        <v>5.1239999999999997</v>
      </c>
      <c r="C46" s="18" t="s">
        <v>59</v>
      </c>
      <c r="D46">
        <v>2.2764000000000002</v>
      </c>
      <c r="E46">
        <v>1</v>
      </c>
      <c r="F46">
        <v>-2.8475999999999995</v>
      </c>
    </row>
    <row r="47" spans="1:6" x14ac:dyDescent="0.3">
      <c r="A47" s="19" t="s">
        <v>249</v>
      </c>
      <c r="B47">
        <v>4.9984999999999999</v>
      </c>
      <c r="C47" s="16" t="s">
        <v>248</v>
      </c>
      <c r="D47">
        <v>5.9179000000000004</v>
      </c>
      <c r="E47">
        <v>0</v>
      </c>
      <c r="F47">
        <v>0.91940000000000044</v>
      </c>
    </row>
    <row r="48" spans="1:6" x14ac:dyDescent="0.3">
      <c r="A48" s="20" t="s">
        <v>36</v>
      </c>
      <c r="B48">
        <v>4.8531000000000004</v>
      </c>
      <c r="C48" s="18" t="s">
        <v>35</v>
      </c>
      <c r="D48">
        <v>8.0835000000000008</v>
      </c>
      <c r="E48">
        <v>1</v>
      </c>
      <c r="F48">
        <v>3.2304000000000004</v>
      </c>
    </row>
    <row r="49" spans="1:6" x14ac:dyDescent="0.3">
      <c r="A49" s="20" t="s">
        <v>96</v>
      </c>
      <c r="B49">
        <v>4.8146000000000004</v>
      </c>
      <c r="C49" s="18" t="s">
        <v>95</v>
      </c>
      <c r="D49">
        <v>9.6303999999999998</v>
      </c>
      <c r="E49">
        <v>1</v>
      </c>
      <c r="F49">
        <v>4.8157999999999994</v>
      </c>
    </row>
    <row r="50" spans="1:6" x14ac:dyDescent="0.3">
      <c r="A50" s="19" t="s">
        <v>176</v>
      </c>
      <c r="B50">
        <v>4.7827999999999999</v>
      </c>
      <c r="C50" s="16">
        <v>3209</v>
      </c>
      <c r="D50">
        <v>6.82</v>
      </c>
      <c r="E50">
        <v>0</v>
      </c>
      <c r="F50">
        <v>2.0372000000000003</v>
      </c>
    </row>
    <row r="51" spans="1:6" x14ac:dyDescent="0.3">
      <c r="A51" s="19" t="s">
        <v>5</v>
      </c>
      <c r="B51">
        <v>4.6273999999999997</v>
      </c>
      <c r="C51" s="16" t="s">
        <v>50</v>
      </c>
      <c r="D51">
        <v>34.7834</v>
      </c>
      <c r="E51">
        <v>1</v>
      </c>
      <c r="F51">
        <v>30.155999999999999</v>
      </c>
    </row>
    <row r="52" spans="1:6" x14ac:dyDescent="0.3">
      <c r="A52" s="20" t="s">
        <v>5</v>
      </c>
      <c r="B52">
        <v>4.6273999999999997</v>
      </c>
      <c r="C52" s="18" t="s">
        <v>140</v>
      </c>
      <c r="D52">
        <v>1.8705000000000001</v>
      </c>
      <c r="E52">
        <v>0</v>
      </c>
      <c r="F52">
        <v>-2.7568999999999999</v>
      </c>
    </row>
    <row r="53" spans="1:6" x14ac:dyDescent="0.3">
      <c r="A53" s="19" t="s">
        <v>5</v>
      </c>
      <c r="B53">
        <v>4.6273999999999997</v>
      </c>
      <c r="C53" s="16" t="s">
        <v>4</v>
      </c>
      <c r="D53">
        <v>1.7372000000000001</v>
      </c>
      <c r="E53">
        <v>1</v>
      </c>
      <c r="F53">
        <v>-2.8901999999999997</v>
      </c>
    </row>
    <row r="54" spans="1:6" x14ac:dyDescent="0.3">
      <c r="A54" s="19" t="s">
        <v>188</v>
      </c>
      <c r="B54">
        <v>4.5255000000000001</v>
      </c>
      <c r="C54" s="16">
        <v>7843</v>
      </c>
      <c r="D54">
        <v>1.345</v>
      </c>
      <c r="E54">
        <v>0</v>
      </c>
      <c r="F54">
        <v>-3.1805000000000003</v>
      </c>
    </row>
    <row r="55" spans="1:6" x14ac:dyDescent="0.3">
      <c r="A55" s="19" t="s">
        <v>255</v>
      </c>
      <c r="B55">
        <v>4.4255000000000004</v>
      </c>
      <c r="C55" s="16" t="s">
        <v>254</v>
      </c>
      <c r="D55">
        <v>4.3493000000000004</v>
      </c>
      <c r="E55">
        <v>0</v>
      </c>
      <c r="F55">
        <v>-7.6200000000000045E-2</v>
      </c>
    </row>
    <row r="56" spans="1:6" x14ac:dyDescent="0.3">
      <c r="A56" s="19" t="s">
        <v>270</v>
      </c>
      <c r="B56">
        <v>4.1497000000000002</v>
      </c>
      <c r="C56" s="16" t="s">
        <v>269</v>
      </c>
      <c r="D56">
        <v>13.448499999999999</v>
      </c>
      <c r="E56">
        <v>0</v>
      </c>
      <c r="F56">
        <v>9.2988</v>
      </c>
    </row>
    <row r="57" spans="1:6" x14ac:dyDescent="0.3">
      <c r="A57" s="19" t="s">
        <v>138</v>
      </c>
      <c r="B57">
        <v>4.0091000000000001</v>
      </c>
      <c r="C57" s="16" t="s">
        <v>137</v>
      </c>
      <c r="D57">
        <v>8.5558999999999994</v>
      </c>
      <c r="E57">
        <v>0</v>
      </c>
      <c r="F57">
        <v>4.5467999999999993</v>
      </c>
    </row>
    <row r="58" spans="1:6" x14ac:dyDescent="0.3">
      <c r="A58" s="19" t="s">
        <v>194</v>
      </c>
      <c r="B58">
        <v>3.9525999999999999</v>
      </c>
      <c r="C58" s="16">
        <v>3096</v>
      </c>
      <c r="D58">
        <v>53.531599999999997</v>
      </c>
      <c r="E58">
        <v>0</v>
      </c>
      <c r="F58">
        <v>49.579000000000001</v>
      </c>
    </row>
    <row r="59" spans="1:6" x14ac:dyDescent="0.3">
      <c r="A59" s="20" t="s">
        <v>30</v>
      </c>
      <c r="B59">
        <v>3.855</v>
      </c>
      <c r="C59" s="18">
        <v>5400</v>
      </c>
      <c r="D59">
        <v>8.7492000000000001</v>
      </c>
      <c r="E59">
        <v>1</v>
      </c>
      <c r="F59">
        <v>4.8941999999999997</v>
      </c>
    </row>
    <row r="60" spans="1:6" x14ac:dyDescent="0.3">
      <c r="A60" s="19" t="s">
        <v>164</v>
      </c>
      <c r="B60">
        <v>3.7406999999999999</v>
      </c>
      <c r="C60" s="16">
        <v>309</v>
      </c>
      <c r="D60">
        <v>6.5362999999999998</v>
      </c>
      <c r="E60">
        <v>0</v>
      </c>
      <c r="F60">
        <v>2.7955999999999999</v>
      </c>
    </row>
    <row r="61" spans="1:6" x14ac:dyDescent="0.3">
      <c r="A61" s="19" t="s">
        <v>225</v>
      </c>
      <c r="B61">
        <v>3.5021</v>
      </c>
      <c r="C61" s="16" t="s">
        <v>224</v>
      </c>
      <c r="D61">
        <v>2.3994</v>
      </c>
      <c r="E61">
        <v>0</v>
      </c>
      <c r="F61">
        <v>-1.1027</v>
      </c>
    </row>
    <row r="62" spans="1:6" x14ac:dyDescent="0.3">
      <c r="A62" s="19" t="s">
        <v>222</v>
      </c>
      <c r="B62">
        <v>3.4961000000000002</v>
      </c>
      <c r="C62" s="16" t="s">
        <v>221</v>
      </c>
      <c r="D62">
        <v>0.54859999999999998</v>
      </c>
      <c r="E62">
        <v>0</v>
      </c>
      <c r="F62">
        <v>-2.9475000000000002</v>
      </c>
    </row>
    <row r="63" spans="1:6" x14ac:dyDescent="0.3">
      <c r="A63" s="19" t="s">
        <v>261</v>
      </c>
      <c r="B63">
        <v>3.4906999999999999</v>
      </c>
      <c r="C63" s="16" t="s">
        <v>260</v>
      </c>
      <c r="D63">
        <v>2.0796000000000001</v>
      </c>
      <c r="E63">
        <v>0</v>
      </c>
      <c r="F63">
        <v>-1.4110999999999998</v>
      </c>
    </row>
    <row r="64" spans="1:6" x14ac:dyDescent="0.3">
      <c r="A64" s="19" t="s">
        <v>288</v>
      </c>
      <c r="B64">
        <v>3.0808</v>
      </c>
      <c r="C64" s="16" t="s">
        <v>287</v>
      </c>
      <c r="D64">
        <v>26.7896</v>
      </c>
      <c r="E64">
        <v>0</v>
      </c>
      <c r="F64">
        <v>23.7088</v>
      </c>
    </row>
    <row r="65" spans="1:6" x14ac:dyDescent="0.3">
      <c r="A65" s="19" t="s">
        <v>294</v>
      </c>
      <c r="B65">
        <v>3.0200999999999998</v>
      </c>
      <c r="C65" s="16" t="s">
        <v>293</v>
      </c>
      <c r="D65">
        <v>3.0209999999999999</v>
      </c>
      <c r="E65">
        <v>0</v>
      </c>
      <c r="F65">
        <v>9.0000000000012292E-4</v>
      </c>
    </row>
    <row r="66" spans="1:6" x14ac:dyDescent="0.3">
      <c r="A66" s="20" t="s">
        <v>8</v>
      </c>
      <c r="B66">
        <v>2.8788999999999998</v>
      </c>
      <c r="C66" s="18" t="s">
        <v>7</v>
      </c>
      <c r="D66">
        <v>17.207699999999999</v>
      </c>
      <c r="E66">
        <v>1</v>
      </c>
      <c r="F66">
        <v>14.328799999999999</v>
      </c>
    </row>
    <row r="67" spans="1:6" x14ac:dyDescent="0.3">
      <c r="A67" s="20" t="s">
        <v>14</v>
      </c>
      <c r="B67">
        <v>2.8464999999999998</v>
      </c>
      <c r="C67" s="18" t="s">
        <v>13</v>
      </c>
      <c r="D67">
        <v>1.3415999999999999</v>
      </c>
      <c r="E67">
        <v>1</v>
      </c>
      <c r="F67">
        <v>-1.5048999999999999</v>
      </c>
    </row>
    <row r="68" spans="1:6" x14ac:dyDescent="0.3">
      <c r="A68" s="20" t="s">
        <v>93</v>
      </c>
      <c r="B68">
        <v>2.7395999999999998</v>
      </c>
      <c r="C68" s="18" t="s">
        <v>92</v>
      </c>
      <c r="D68">
        <v>14.7643</v>
      </c>
      <c r="E68">
        <v>1</v>
      </c>
      <c r="F68">
        <v>12.024700000000001</v>
      </c>
    </row>
    <row r="69" spans="1:6" x14ac:dyDescent="0.3">
      <c r="A69" s="20" t="s">
        <v>39</v>
      </c>
      <c r="B69">
        <v>2.7164000000000001</v>
      </c>
      <c r="C69" s="18" t="s">
        <v>38</v>
      </c>
      <c r="D69">
        <v>3.0257999999999998</v>
      </c>
      <c r="E69">
        <v>1</v>
      </c>
      <c r="F69">
        <v>0.30939999999999968</v>
      </c>
    </row>
    <row r="70" spans="1:6" x14ac:dyDescent="0.3">
      <c r="A70" s="20" t="s">
        <v>26</v>
      </c>
      <c r="B70">
        <v>2.6728000000000001</v>
      </c>
      <c r="C70" s="18" t="s">
        <v>25</v>
      </c>
      <c r="D70">
        <v>12.065200000000001</v>
      </c>
      <c r="E70">
        <v>1</v>
      </c>
      <c r="F70">
        <v>9.3924000000000003</v>
      </c>
    </row>
    <row r="71" spans="1:6" x14ac:dyDescent="0.3">
      <c r="A71" s="19" t="s">
        <v>216</v>
      </c>
      <c r="B71">
        <v>2.6395</v>
      </c>
      <c r="C71" s="16">
        <v>2833</v>
      </c>
      <c r="D71">
        <v>2.5104000000000002</v>
      </c>
      <c r="E71">
        <v>0</v>
      </c>
      <c r="F71">
        <v>-0.12909999999999977</v>
      </c>
    </row>
    <row r="72" spans="1:6" x14ac:dyDescent="0.3">
      <c r="A72" s="19" t="s">
        <v>208</v>
      </c>
      <c r="B72">
        <v>2.6116999999999999</v>
      </c>
      <c r="C72" s="16">
        <v>5372</v>
      </c>
      <c r="D72">
        <v>6.5477999999999996</v>
      </c>
      <c r="E72">
        <v>0</v>
      </c>
      <c r="F72">
        <v>3.9360999999999997</v>
      </c>
    </row>
    <row r="73" spans="1:6" x14ac:dyDescent="0.3">
      <c r="A73" s="19" t="s">
        <v>158</v>
      </c>
      <c r="B73">
        <v>2.5840000000000001</v>
      </c>
      <c r="C73" s="16">
        <v>1505</v>
      </c>
      <c r="D73">
        <v>648.64</v>
      </c>
      <c r="E73">
        <v>0</v>
      </c>
      <c r="F73">
        <v>646.05600000000004</v>
      </c>
    </row>
    <row r="74" spans="1:6" x14ac:dyDescent="0.3">
      <c r="A74" s="19" t="s">
        <v>45</v>
      </c>
      <c r="B74">
        <v>2.5564</v>
      </c>
      <c r="C74" s="16">
        <v>9694</v>
      </c>
      <c r="D74">
        <v>11.557700000000001</v>
      </c>
      <c r="E74">
        <v>0</v>
      </c>
      <c r="F74">
        <v>9.0013000000000005</v>
      </c>
    </row>
    <row r="75" spans="1:6" x14ac:dyDescent="0.3">
      <c r="A75" s="20" t="s">
        <v>45</v>
      </c>
      <c r="B75">
        <v>2.5564</v>
      </c>
      <c r="C75" s="18" t="s">
        <v>44</v>
      </c>
      <c r="D75">
        <v>6.4451000000000001</v>
      </c>
      <c r="E75">
        <v>1</v>
      </c>
      <c r="F75">
        <v>3.8887</v>
      </c>
    </row>
    <row r="76" spans="1:6" x14ac:dyDescent="0.3">
      <c r="A76" s="19" t="s">
        <v>166</v>
      </c>
      <c r="B76">
        <v>2.5213999999999999</v>
      </c>
      <c r="C76" s="16">
        <v>951</v>
      </c>
      <c r="D76">
        <v>0.63219999999999998</v>
      </c>
      <c r="E76">
        <v>0</v>
      </c>
      <c r="F76">
        <v>-1.8891999999999998</v>
      </c>
    </row>
    <row r="77" spans="1:6" x14ac:dyDescent="0.3">
      <c r="A77" s="19" t="s">
        <v>280</v>
      </c>
      <c r="B77">
        <v>2.4815999999999998</v>
      </c>
      <c r="C77" s="16">
        <v>6567</v>
      </c>
      <c r="D77">
        <v>3.1558000000000002</v>
      </c>
      <c r="E77">
        <v>0</v>
      </c>
      <c r="F77">
        <v>0.67420000000000035</v>
      </c>
    </row>
    <row r="78" spans="1:6" x14ac:dyDescent="0.3">
      <c r="A78" s="19" t="s">
        <v>182</v>
      </c>
      <c r="B78">
        <v>2.4525000000000001</v>
      </c>
      <c r="C78" s="16">
        <v>196</v>
      </c>
      <c r="D78">
        <v>1.6520999999999999</v>
      </c>
      <c r="E78">
        <v>0</v>
      </c>
      <c r="F78">
        <v>-0.80040000000000022</v>
      </c>
    </row>
    <row r="79" spans="1:6" x14ac:dyDescent="0.3">
      <c r="A79" s="20" t="s">
        <v>84</v>
      </c>
      <c r="B79">
        <v>2.4093</v>
      </c>
      <c r="C79" s="18" t="s">
        <v>83</v>
      </c>
      <c r="D79">
        <v>0.37240000000000001</v>
      </c>
      <c r="E79">
        <v>1</v>
      </c>
      <c r="F79">
        <v>-2.0369000000000002</v>
      </c>
    </row>
    <row r="80" spans="1:6" x14ac:dyDescent="0.3">
      <c r="A80" s="19" t="s">
        <v>184</v>
      </c>
      <c r="B80">
        <v>2.3877000000000002</v>
      </c>
      <c r="C80" s="16">
        <v>4242</v>
      </c>
      <c r="D80">
        <v>40.424399999999999</v>
      </c>
      <c r="E80">
        <v>0</v>
      </c>
      <c r="F80">
        <v>38.036699999999996</v>
      </c>
    </row>
    <row r="81" spans="1:6" x14ac:dyDescent="0.3">
      <c r="A81" s="19" t="s">
        <v>237</v>
      </c>
      <c r="B81">
        <v>2.3784999999999998</v>
      </c>
      <c r="C81" s="16" t="s">
        <v>236</v>
      </c>
      <c r="D81">
        <v>2.2913999999999999</v>
      </c>
      <c r="E81">
        <v>0</v>
      </c>
      <c r="F81">
        <v>-8.7099999999999955E-2</v>
      </c>
    </row>
    <row r="82" spans="1:6" x14ac:dyDescent="0.3">
      <c r="A82" s="19" t="s">
        <v>302</v>
      </c>
      <c r="B82">
        <v>2.3631000000000002</v>
      </c>
      <c r="C82" s="16" t="s">
        <v>304</v>
      </c>
      <c r="D82">
        <v>66.563299999999998</v>
      </c>
      <c r="E82">
        <v>0</v>
      </c>
      <c r="F82">
        <v>64.200199999999995</v>
      </c>
    </row>
    <row r="83" spans="1:6" x14ac:dyDescent="0.3">
      <c r="A83" s="19" t="s">
        <v>302</v>
      </c>
      <c r="B83">
        <v>2.3631000000000002</v>
      </c>
      <c r="C83" s="16" t="s">
        <v>301</v>
      </c>
      <c r="D83">
        <v>46.288400000000003</v>
      </c>
      <c r="E83">
        <v>0</v>
      </c>
      <c r="F83">
        <v>43.9253</v>
      </c>
    </row>
    <row r="84" spans="1:6" x14ac:dyDescent="0.3">
      <c r="A84" s="19" t="s">
        <v>228</v>
      </c>
      <c r="B84">
        <v>2.3555999999999999</v>
      </c>
      <c r="C84" s="16" t="s">
        <v>227</v>
      </c>
      <c r="D84">
        <v>1.4447000000000001</v>
      </c>
      <c r="E84">
        <v>0</v>
      </c>
      <c r="F84">
        <v>-0.91089999999999982</v>
      </c>
    </row>
    <row r="85" spans="1:6" x14ac:dyDescent="0.3">
      <c r="A85" s="20" t="s">
        <v>102</v>
      </c>
      <c r="B85">
        <v>2.3464</v>
      </c>
      <c r="C85" s="18" t="s">
        <v>101</v>
      </c>
      <c r="D85">
        <v>44.120100000000001</v>
      </c>
      <c r="E85">
        <v>1</v>
      </c>
      <c r="F85">
        <v>41.773699999999998</v>
      </c>
    </row>
    <row r="86" spans="1:6" x14ac:dyDescent="0.3">
      <c r="A86" s="19" t="s">
        <v>246</v>
      </c>
      <c r="B86">
        <v>2.3048000000000002</v>
      </c>
      <c r="C86" s="16" t="s">
        <v>245</v>
      </c>
      <c r="D86">
        <v>2.2709999999999999</v>
      </c>
      <c r="E86">
        <v>0</v>
      </c>
      <c r="F86">
        <v>-3.3800000000000274E-2</v>
      </c>
    </row>
    <row r="87" spans="1:6" x14ac:dyDescent="0.3">
      <c r="A87" s="19" t="s">
        <v>153</v>
      </c>
      <c r="B87">
        <v>2.2593999999999999</v>
      </c>
      <c r="C87" s="16">
        <v>2546</v>
      </c>
      <c r="D87">
        <v>0.22189999999999999</v>
      </c>
      <c r="E87">
        <v>0</v>
      </c>
      <c r="F87">
        <v>-2.0374999999999996</v>
      </c>
    </row>
    <row r="88" spans="1:6" x14ac:dyDescent="0.3">
      <c r="A88" s="19" t="s">
        <v>118</v>
      </c>
      <c r="B88">
        <v>2.1939000000000002</v>
      </c>
      <c r="C88" s="16" t="s">
        <v>306</v>
      </c>
      <c r="D88">
        <v>95.903800000000004</v>
      </c>
      <c r="E88">
        <v>0</v>
      </c>
      <c r="F88">
        <v>93.709900000000005</v>
      </c>
    </row>
    <row r="89" spans="1:6" x14ac:dyDescent="0.3">
      <c r="A89" s="20" t="s">
        <v>118</v>
      </c>
      <c r="B89">
        <v>2.1939000000000002</v>
      </c>
      <c r="C89" s="18" t="s">
        <v>117</v>
      </c>
      <c r="D89">
        <v>76.003</v>
      </c>
      <c r="E89">
        <v>1</v>
      </c>
      <c r="F89">
        <v>73.809100000000001</v>
      </c>
    </row>
    <row r="90" spans="1:6" x14ac:dyDescent="0.3">
      <c r="A90" s="19" t="s">
        <v>118</v>
      </c>
      <c r="B90">
        <v>2.1939000000000002</v>
      </c>
      <c r="C90" s="16" t="s">
        <v>296</v>
      </c>
      <c r="D90">
        <v>10.5412</v>
      </c>
      <c r="E90">
        <v>0</v>
      </c>
      <c r="F90">
        <v>8.3473000000000006</v>
      </c>
    </row>
    <row r="91" spans="1:6" x14ac:dyDescent="0.3">
      <c r="A91" s="19" t="s">
        <v>204</v>
      </c>
      <c r="B91">
        <v>2.1602000000000001</v>
      </c>
      <c r="C91" s="16">
        <v>2480</v>
      </c>
      <c r="D91">
        <v>3.3599000000000001</v>
      </c>
      <c r="E91">
        <v>0</v>
      </c>
      <c r="F91">
        <v>1.1997</v>
      </c>
    </row>
    <row r="92" spans="1:6" x14ac:dyDescent="0.3">
      <c r="A92" s="20" t="s">
        <v>71</v>
      </c>
      <c r="B92">
        <v>2.0908000000000002</v>
      </c>
      <c r="C92" s="18" t="s">
        <v>70</v>
      </c>
      <c r="D92">
        <v>4.2718999999999996</v>
      </c>
      <c r="E92">
        <v>1</v>
      </c>
      <c r="F92">
        <v>2.1810999999999994</v>
      </c>
    </row>
    <row r="93" spans="1:6" x14ac:dyDescent="0.3">
      <c r="A93" s="19" t="s">
        <v>200</v>
      </c>
      <c r="B93">
        <v>2.0798999999999999</v>
      </c>
      <c r="C93" s="16">
        <v>6318</v>
      </c>
      <c r="D93">
        <v>4.9466000000000001</v>
      </c>
      <c r="E93">
        <v>0</v>
      </c>
      <c r="F93">
        <v>2.8667000000000002</v>
      </c>
    </row>
    <row r="94" spans="1:6" x14ac:dyDescent="0.3">
      <c r="A94" s="20" t="s">
        <v>121</v>
      </c>
      <c r="B94">
        <v>1.6762999999999999</v>
      </c>
      <c r="C94" s="18" t="s">
        <v>120</v>
      </c>
      <c r="D94">
        <v>2.4554999999999998</v>
      </c>
      <c r="E94">
        <v>1</v>
      </c>
      <c r="F94">
        <v>0.77919999999999989</v>
      </c>
    </row>
    <row r="95" spans="1:6" x14ac:dyDescent="0.3">
      <c r="A95" s="19" t="s">
        <v>243</v>
      </c>
      <c r="B95">
        <v>1.6551</v>
      </c>
      <c r="C95" s="16" t="s">
        <v>242</v>
      </c>
      <c r="D95">
        <v>1.5546</v>
      </c>
      <c r="E95">
        <v>0</v>
      </c>
      <c r="F95">
        <v>-0.10050000000000003</v>
      </c>
    </row>
    <row r="96" spans="1:6" x14ac:dyDescent="0.3">
      <c r="A96" s="19" t="s">
        <v>206</v>
      </c>
      <c r="B96">
        <v>1.4882</v>
      </c>
      <c r="C96" s="16">
        <v>1358</v>
      </c>
      <c r="D96">
        <v>20.012699999999999</v>
      </c>
      <c r="E96">
        <v>0</v>
      </c>
      <c r="F96">
        <v>18.5245</v>
      </c>
    </row>
    <row r="97" spans="1:6" x14ac:dyDescent="0.3">
      <c r="A97" s="19" t="s">
        <v>299</v>
      </c>
      <c r="B97">
        <v>1.4882</v>
      </c>
      <c r="C97" s="16" t="s">
        <v>298</v>
      </c>
      <c r="D97">
        <v>2.6526000000000001</v>
      </c>
      <c r="E97">
        <v>0</v>
      </c>
      <c r="F97">
        <v>1.1644000000000001</v>
      </c>
    </row>
    <row r="98" spans="1:6" x14ac:dyDescent="0.3">
      <c r="A98" s="19" t="s">
        <v>219</v>
      </c>
      <c r="B98">
        <v>1.4882</v>
      </c>
      <c r="C98" s="16" t="s">
        <v>218</v>
      </c>
      <c r="D98">
        <v>1.4543999999999999</v>
      </c>
      <c r="E98">
        <v>0</v>
      </c>
      <c r="F98">
        <v>-3.3800000000000052E-2</v>
      </c>
    </row>
    <row r="99" spans="1:6" x14ac:dyDescent="0.3">
      <c r="A99" s="19" t="s">
        <v>135</v>
      </c>
      <c r="B99">
        <v>1.4882</v>
      </c>
      <c r="C99" s="16" t="s">
        <v>134</v>
      </c>
      <c r="D99">
        <v>1.3483000000000001</v>
      </c>
      <c r="E99">
        <v>0</v>
      </c>
      <c r="F99">
        <v>-0.13989999999999991</v>
      </c>
    </row>
    <row r="100" spans="1:6" x14ac:dyDescent="0.3">
      <c r="A100" s="19" t="s">
        <v>155</v>
      </c>
      <c r="B100">
        <v>1.4683999999999999</v>
      </c>
      <c r="C100" s="16">
        <v>4779</v>
      </c>
      <c r="D100">
        <v>1.3894</v>
      </c>
      <c r="E100">
        <v>0</v>
      </c>
      <c r="F100">
        <v>-7.8999999999999959E-2</v>
      </c>
    </row>
    <row r="101" spans="1:6" x14ac:dyDescent="0.3">
      <c r="A101" s="19" t="s">
        <v>155</v>
      </c>
      <c r="B101">
        <v>1.4683999999999999</v>
      </c>
      <c r="C101" s="16">
        <v>4798</v>
      </c>
      <c r="D101">
        <v>0.54879999999999995</v>
      </c>
      <c r="E101">
        <v>0</v>
      </c>
      <c r="F101">
        <v>-0.91959999999999997</v>
      </c>
    </row>
    <row r="102" spans="1:6" x14ac:dyDescent="0.3">
      <c r="A102" s="20" t="s">
        <v>33</v>
      </c>
      <c r="B102">
        <v>1.4582999999999999</v>
      </c>
      <c r="C102" s="18" t="s">
        <v>65</v>
      </c>
      <c r="D102">
        <v>2.3228</v>
      </c>
      <c r="E102">
        <v>1</v>
      </c>
      <c r="F102">
        <v>0.86450000000000005</v>
      </c>
    </row>
    <row r="103" spans="1:6" x14ac:dyDescent="0.3">
      <c r="A103" s="20" t="s">
        <v>33</v>
      </c>
      <c r="B103">
        <v>1.4582999999999999</v>
      </c>
      <c r="C103" s="18" t="s">
        <v>32</v>
      </c>
      <c r="D103">
        <v>1.5038</v>
      </c>
      <c r="E103">
        <v>1</v>
      </c>
      <c r="F103">
        <v>4.5500000000000096E-2</v>
      </c>
    </row>
    <row r="104" spans="1:6" x14ac:dyDescent="0.3">
      <c r="A104" s="19" t="s">
        <v>291</v>
      </c>
      <c r="B104">
        <v>1.4537</v>
      </c>
      <c r="C104" s="16" t="s">
        <v>290</v>
      </c>
      <c r="D104">
        <v>1.5680000000000001</v>
      </c>
      <c r="E104">
        <v>0</v>
      </c>
      <c r="F104">
        <v>0.11430000000000007</v>
      </c>
    </row>
    <row r="105" spans="1:6" x14ac:dyDescent="0.3">
      <c r="A105" s="19" t="s">
        <v>186</v>
      </c>
      <c r="B105">
        <v>1.4486000000000001</v>
      </c>
      <c r="C105" s="16">
        <v>8777</v>
      </c>
      <c r="D105">
        <v>5.4672000000000001</v>
      </c>
      <c r="E105">
        <v>0</v>
      </c>
      <c r="F105">
        <v>4.0186000000000002</v>
      </c>
    </row>
    <row r="106" spans="1:6" x14ac:dyDescent="0.3">
      <c r="A106" s="19" t="s">
        <v>231</v>
      </c>
      <c r="B106">
        <v>1.4476</v>
      </c>
      <c r="C106" s="16" t="s">
        <v>230</v>
      </c>
      <c r="D106">
        <v>5.4325000000000001</v>
      </c>
      <c r="E106">
        <v>0</v>
      </c>
      <c r="F106">
        <v>3.9849000000000001</v>
      </c>
    </row>
    <row r="107" spans="1:6" x14ac:dyDescent="0.3">
      <c r="A107" s="19" t="s">
        <v>174</v>
      </c>
      <c r="B107">
        <v>1.4301999999999999</v>
      </c>
      <c r="C107" s="16">
        <v>2773</v>
      </c>
      <c r="D107">
        <v>34.393000000000001</v>
      </c>
      <c r="E107">
        <v>0</v>
      </c>
      <c r="F107">
        <v>32.962800000000001</v>
      </c>
    </row>
    <row r="108" spans="1:6" x14ac:dyDescent="0.3">
      <c r="A108" s="20" t="s">
        <v>63</v>
      </c>
      <c r="B108">
        <v>1.4215</v>
      </c>
      <c r="C108" s="18" t="s">
        <v>62</v>
      </c>
      <c r="D108">
        <v>1.3562000000000001</v>
      </c>
      <c r="E108">
        <v>1</v>
      </c>
      <c r="F108">
        <v>-6.5299999999999914E-2</v>
      </c>
    </row>
    <row r="109" spans="1:6" x14ac:dyDescent="0.3">
      <c r="A109" s="19" t="s">
        <v>162</v>
      </c>
      <c r="B109">
        <v>1.3761000000000001</v>
      </c>
      <c r="C109" s="16">
        <v>1432</v>
      </c>
      <c r="D109">
        <v>2.9199000000000002</v>
      </c>
      <c r="E109">
        <v>0</v>
      </c>
      <c r="F109">
        <v>1.5438000000000001</v>
      </c>
    </row>
    <row r="110" spans="1:6" x14ac:dyDescent="0.3">
      <c r="A110" s="19" t="s">
        <v>212</v>
      </c>
      <c r="B110">
        <v>1.3683000000000001</v>
      </c>
      <c r="C110" s="16">
        <v>9076</v>
      </c>
      <c r="D110">
        <v>3.9912999999999998</v>
      </c>
      <c r="E110">
        <v>0</v>
      </c>
      <c r="F110">
        <v>2.6229999999999998</v>
      </c>
    </row>
    <row r="111" spans="1:6" x14ac:dyDescent="0.3">
      <c r="A111" s="20" t="s">
        <v>57</v>
      </c>
      <c r="B111">
        <v>1.3043</v>
      </c>
      <c r="C111" s="18" t="s">
        <v>56</v>
      </c>
      <c r="D111">
        <v>1.3508</v>
      </c>
      <c r="E111">
        <v>1</v>
      </c>
      <c r="F111">
        <v>4.6499999999999986E-2</v>
      </c>
    </row>
    <row r="112" spans="1:6" x14ac:dyDescent="0.3">
      <c r="A112" s="19" t="s">
        <v>129</v>
      </c>
      <c r="B112">
        <v>1.2356</v>
      </c>
      <c r="C112" s="16" t="s">
        <v>128</v>
      </c>
      <c r="D112">
        <v>3.5994999999999999</v>
      </c>
      <c r="E112">
        <v>0</v>
      </c>
      <c r="F112">
        <v>2.3639000000000001</v>
      </c>
    </row>
    <row r="113" spans="1:6" x14ac:dyDescent="0.3">
      <c r="A113" s="19" t="s">
        <v>160</v>
      </c>
      <c r="B113">
        <v>1.2085999999999999</v>
      </c>
      <c r="C113" s="16">
        <v>4671</v>
      </c>
      <c r="D113">
        <v>2.7612000000000001</v>
      </c>
      <c r="E113">
        <v>0</v>
      </c>
      <c r="F113">
        <v>1.5526000000000002</v>
      </c>
    </row>
    <row r="114" spans="1:6" x14ac:dyDescent="0.3">
      <c r="A114" s="19" t="s">
        <v>180</v>
      </c>
      <c r="B114">
        <v>1.1991000000000001</v>
      </c>
      <c r="C114" s="16">
        <v>1201</v>
      </c>
      <c r="D114">
        <v>26.0001</v>
      </c>
      <c r="E114">
        <v>0</v>
      </c>
      <c r="F114">
        <v>24.800999999999998</v>
      </c>
    </row>
    <row r="115" spans="1:6" x14ac:dyDescent="0.3">
      <c r="A115" s="19" t="s">
        <v>252</v>
      </c>
      <c r="B115">
        <v>1.0683</v>
      </c>
      <c r="C115" s="16" t="s">
        <v>251</v>
      </c>
      <c r="D115">
        <v>1.8842000000000001</v>
      </c>
      <c r="E115">
        <v>0</v>
      </c>
      <c r="F115">
        <v>0.81590000000000007</v>
      </c>
    </row>
    <row r="116" spans="1:6" x14ac:dyDescent="0.3">
      <c r="A116" s="20" t="s">
        <v>23</v>
      </c>
      <c r="B116">
        <v>1.0331999999999999</v>
      </c>
      <c r="C116" s="18" t="s">
        <v>22</v>
      </c>
      <c r="D116">
        <v>0.66439999999999999</v>
      </c>
      <c r="E116">
        <v>1</v>
      </c>
      <c r="F116">
        <v>-0.36879999999999991</v>
      </c>
    </row>
    <row r="117" spans="1:6" x14ac:dyDescent="0.3">
      <c r="A117" s="20" t="s">
        <v>111</v>
      </c>
      <c r="B117">
        <v>0.76780000000000004</v>
      </c>
      <c r="C117" s="18" t="s">
        <v>110</v>
      </c>
      <c r="D117">
        <v>2.5070000000000001</v>
      </c>
      <c r="E117">
        <v>1</v>
      </c>
      <c r="F117">
        <v>1.7392000000000001</v>
      </c>
    </row>
    <row r="118" spans="1:6" x14ac:dyDescent="0.3">
      <c r="A118" s="20" t="s">
        <v>17</v>
      </c>
      <c r="B118">
        <v>0.58409999999999995</v>
      </c>
      <c r="C118" s="18" t="s">
        <v>16</v>
      </c>
      <c r="D118">
        <v>2.3462000000000001</v>
      </c>
      <c r="E118">
        <v>1</v>
      </c>
      <c r="F118">
        <v>1.7621000000000002</v>
      </c>
    </row>
    <row r="119" spans="1:6" x14ac:dyDescent="0.3">
      <c r="A119" s="19" t="s">
        <v>151</v>
      </c>
      <c r="B119">
        <v>0.50190000000000001</v>
      </c>
      <c r="C119" s="16">
        <v>2931</v>
      </c>
      <c r="D119">
        <v>5.8250000000000002</v>
      </c>
      <c r="E119">
        <v>0</v>
      </c>
      <c r="F119">
        <v>5.3231000000000002</v>
      </c>
    </row>
    <row r="120" spans="1:6" x14ac:dyDescent="0.3">
      <c r="A120" s="19" t="s">
        <v>275</v>
      </c>
      <c r="B120">
        <v>0.47420000000000001</v>
      </c>
      <c r="C120" s="16">
        <v>7017</v>
      </c>
      <c r="D120">
        <v>2.0935000000000001</v>
      </c>
      <c r="E120">
        <v>0</v>
      </c>
      <c r="F120">
        <v>1.6193000000000002</v>
      </c>
    </row>
    <row r="121" spans="1:6" x14ac:dyDescent="0.3">
      <c r="A121" s="19" t="s">
        <v>214</v>
      </c>
      <c r="B121">
        <v>0.36209999999999998</v>
      </c>
      <c r="C121" s="16">
        <v>3484</v>
      </c>
      <c r="D121">
        <v>100.97880000000001</v>
      </c>
      <c r="E121">
        <v>0</v>
      </c>
      <c r="F121">
        <v>100.61670000000001</v>
      </c>
    </row>
  </sheetData>
  <sortState xmlns:xlrd2="http://schemas.microsoft.com/office/spreadsheetml/2017/richdata2" ref="A2:F121">
    <sortCondition descending="1" ref="B2:B1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CDF9-2763-48C2-B2FF-1B8CE30EC3A6}">
  <dimension ref="A1:N121"/>
  <sheetViews>
    <sheetView workbookViewId="0">
      <selection activeCell="F2" sqref="F2"/>
    </sheetView>
  </sheetViews>
  <sheetFormatPr defaultRowHeight="14.4" x14ac:dyDescent="0.3"/>
  <cols>
    <col min="1" max="1" width="14.88671875" customWidth="1"/>
    <col min="2" max="2" width="15.21875" customWidth="1"/>
    <col min="3" max="3" width="14.109375" style="12" customWidth="1"/>
    <col min="4" max="4" width="15.21875" customWidth="1"/>
    <col min="6" max="6" width="16" customWidth="1"/>
  </cols>
  <sheetData>
    <row r="1" spans="1:14" x14ac:dyDescent="0.3">
      <c r="A1" t="s">
        <v>427</v>
      </c>
      <c r="B1" t="s">
        <v>424</v>
      </c>
      <c r="C1" s="12" t="s">
        <v>428</v>
      </c>
      <c r="D1" t="s">
        <v>424</v>
      </c>
      <c r="E1" t="s">
        <v>0</v>
      </c>
      <c r="F1" t="s">
        <v>434</v>
      </c>
    </row>
    <row r="2" spans="1:14" x14ac:dyDescent="0.3">
      <c r="A2" s="19" t="s">
        <v>222</v>
      </c>
      <c r="B2">
        <v>1.5315568702862301</v>
      </c>
      <c r="C2" s="16" t="s">
        <v>221</v>
      </c>
      <c r="D2">
        <v>2.4192830792471698</v>
      </c>
      <c r="E2">
        <v>0</v>
      </c>
      <c r="F2">
        <v>0.88772620896093968</v>
      </c>
      <c r="H2" s="21" t="s">
        <v>429</v>
      </c>
      <c r="I2">
        <v>3</v>
      </c>
      <c r="J2">
        <v>5</v>
      </c>
      <c r="K2">
        <v>9</v>
      </c>
      <c r="L2">
        <v>12</v>
      </c>
      <c r="M2">
        <v>30</v>
      </c>
      <c r="N2">
        <v>50</v>
      </c>
    </row>
    <row r="3" spans="1:14" x14ac:dyDescent="0.3">
      <c r="A3" s="20" t="s">
        <v>111</v>
      </c>
      <c r="B3">
        <v>1.5429760692857799</v>
      </c>
      <c r="C3" s="18" t="s">
        <v>110</v>
      </c>
      <c r="D3">
        <v>2.1404202236268399</v>
      </c>
      <c r="E3">
        <v>1</v>
      </c>
      <c r="F3">
        <v>0.59744415434106002</v>
      </c>
      <c r="H3" s="21" t="s">
        <v>430</v>
      </c>
      <c r="I3">
        <f>SUM(E2:E4)</f>
        <v>2</v>
      </c>
      <c r="J3">
        <f>SUM(E2:E6)</f>
        <v>3</v>
      </c>
      <c r="K3">
        <f>SUM(E2:E10)</f>
        <v>5</v>
      </c>
      <c r="L3">
        <f>SUM(E2:E13)</f>
        <v>7</v>
      </c>
      <c r="M3">
        <f>SUM(E2:E31)</f>
        <v>14</v>
      </c>
      <c r="N3">
        <f>SUM(E2:E51)</f>
        <v>23</v>
      </c>
    </row>
    <row r="4" spans="1:14" x14ac:dyDescent="0.3">
      <c r="A4" s="20" t="s">
        <v>20</v>
      </c>
      <c r="B4">
        <v>1.5712182589653301</v>
      </c>
      <c r="C4" s="18" t="s">
        <v>19</v>
      </c>
      <c r="D4">
        <v>2.06849519126109</v>
      </c>
      <c r="E4">
        <v>1</v>
      </c>
      <c r="F4">
        <v>0.49727693229575998</v>
      </c>
      <c r="H4" s="21" t="s">
        <v>431</v>
      </c>
      <c r="I4">
        <f>$E2/LOG(2,2)+$E3/LOG(3,2)+$E4/LOG(4,2)</f>
        <v>1.1309297535714573</v>
      </c>
      <c r="J4">
        <f>$E2/LOG(2,2)+$E3/LOG(3,2)+$E4/LOG(4,2)+$E5/LOG(5,2)+$E6/LOG(6,2)</f>
        <v>1.5177825608059989</v>
      </c>
      <c r="K4">
        <f>$E2/LOG(2,2)+$E3/LOG(3,2)+$E4/LOG(4,2)+$E5/LOG(5,2)+$E6/LOG(6,2)+E7/LOG(7,2)+$E8/LOG(8,2)+$E9/LOG(9,2)+$E10/LOG(10,2)</f>
        <v>2.1342774332557086</v>
      </c>
      <c r="L4">
        <f>$E2/LOG(2,2)+$E3/LOG(3,2)+$E4/LOG(4,2)+$E5/LOG(5,2)+$E6/LOG(6,2)+$E7/LOG(7,2)+$E8/LOG(8,2)+$E9/LOG(9,2)+$E10/LOG(10,2)+$E11/LOG(11,2)+$E12/LOG(12,2)+$E13/LOG(13,2)</f>
        <v>2.7022852052247259</v>
      </c>
      <c r="M4">
        <f>$E2/LOG(2,2)+$E3/LOG(3,2)+$E4/LOG(4,2)+$E5/LOG(5,2)+$E6/LOG(6,2)+$E7/LOG(7,2)+$E8/LOG(8,2)+$E9/LOG(9,2)+$E10/LOG(10,2)+$E11/LOG(11,2)+$E12/LOG(12,2)+$E13/LOG(13,2)+$E14/LOG(14,2)+$E15/LOG(15,2)+$E16/LOG(16,2)+$E17/LOG(17,2)+$E18/LOG(18,2)+$E19/LOG(19,2)+$E20/LOG(20,2)+$E21/LOG(21,2)+$E22/LOG(22,2)+$E23/LOG(23,2)+$E24/LOG(24,2)+$E25/LOG(25,2)+$E26/LOG(26,2)+$E27/LOG(27,2)+$E28/LOG(28,2)+$E29/LOG(29,2)+$E30/LOG(30,2)+$E31/LOG(31,2)+$E32/LOG(32,2)</f>
        <v>4.3130231100098344</v>
      </c>
      <c r="N4">
        <f>$E2/LOG(2,2)+$E3/LOG(3,2)+$E4/LOG(4,2)+$E5/LOG(5,2)+$E6/LOG(6,2)+$E7/LOG(7,2)+$E8/LOG(8,2)+$E9/LOG(9,2)+$E10/LOG(10,2)+$E11/LOG(11,2)+$E12/LOG(12,2)+$E13/LOG(13,2)+$E14/LOG(14,2)+$E15/LOG(15,2)+$E16/LOG(16,2)+$E17/LOG(17,2)+$E18/LOG(18,2)+$E19/LOG(19,2)+$E20/LOG(20,2)+$E21/LOG(21,2)+$E22/LOG(22,2)+$E23/LOG(23,2)+$E24/LOG(24,2)+$E25/LOG(25,2)+$E26/LOG(26,2)+$E27/LOG(27,2)+$E28/LOG(28,2)+$E29/LOG(29,2)+$E30/LOG(30,2)+$E31/LOG(31,2)+$E32/LOG(32,2)+$E33/LOG(33,2)+$E34/LOG(34,2)+$E35/LOG(35,2)+$E36/LOG(36,2)+$E37/LOG(37,2)+$E38/LOG(38,2)+$E39/LOG(39,2)+$E40/LOG(40,2)+$E41/LOG(41,2)+$E42/LOG(42,2)+$E43/LOG(43,2)+$E44/LOG(44,2)+$E45/LOG(45,2)+$E46/LOG(46,2)+$E47/LOG(47,2)+$E48/LOG(48,2)+$E49/LOG(49,2)+$E50/LOG(50,2)+$E51/LOG(51,2)+$E52/LOG(52,2)</f>
        <v>5.9716705357238453</v>
      </c>
    </row>
    <row r="5" spans="1:14" x14ac:dyDescent="0.3">
      <c r="A5" s="19" t="s">
        <v>240</v>
      </c>
      <c r="B5">
        <v>1.23302100757266</v>
      </c>
      <c r="C5" s="16" t="s">
        <v>239</v>
      </c>
      <c r="D5">
        <v>1.7274610084762001</v>
      </c>
      <c r="E5">
        <v>0</v>
      </c>
      <c r="F5">
        <v>0.49444000090354012</v>
      </c>
      <c r="H5" s="21" t="s">
        <v>432</v>
      </c>
      <c r="I5">
        <f>1/LOG(2,2)+1/LOG(3,2)+1/LOG(4,2)</f>
        <v>2.1309297535714573</v>
      </c>
      <c r="J5">
        <f>1/LOG(2,2)+1/LOG(3,2)+1/LOG(4,2)+1/LOG(5,2)+1/LOG(6,2)</f>
        <v>2.9484591188793918</v>
      </c>
      <c r="K5">
        <f>1/LOG(2,2)+1/LOG(3,2)+1/LOG(4,2)+1/LOG(5,2)+1/LOG(6,2)+1/LOG(7,2)+1/LOG(8,2)+1/LOG(9,2)+1/LOG(10,2)</f>
        <v>4.2544945117704573</v>
      </c>
      <c r="L5">
        <f>1/LOG(2,2)+1/LOG(3,2)+1/LOG(4,2)+1/LOG(5,2)+1/LOG(6,2)+1/LOG(7,2)+1/LOG(8,2)+1/LOG(9,2)+1/LOG(10,2)+1/LOG(11,2)+1/LOG(12,2)+1/LOG(13,2)</f>
        <v>5.0927404381667944</v>
      </c>
      <c r="M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</f>
        <v>9.361581041840882</v>
      </c>
      <c r="N5">
        <f>1/LOG(2,2)+1/LOG(3,2)+1/LOG(4,2)+1/LOG(5,2)+1/LOG(6,2)+1/LOG(7,2)+1/LOG(8,2)+1/LOG(9,2)+1/LOG(10,2)+1/LOG(11,2)+1/LOG(12,2)+1/LOG(13,2)+1/LOG(14,2)+1/LOG(15,2)+1/LOG(16,2)+1/LOG(17,2)+1/LOG(18,2)+1/LOG(19,2)+1/LOG(20,2)+1/LOG(21,2)+1/LOG(22,2)+1/LOG(23,2)+1/LOG(24,2)+1/LOG(25,2)+1/LOG(26,2)+1/LOG(27,2)+1/LOG(28,2)+1/LOG(29,2)+1/LOG(30,2)+1/LOG(31,2)+1/LOG(32,2)+1/LOG(33,2)+1/LOG(34,2)+1/LOG(35,2)+1/LOG(36,2)+1/LOG(37,2)+1/LOG(38,2)+1/LOG(39,2)+1/LOG(40,2)+1/LOG(41,2)+1/LOG(42,2)+1/LOG(43,2)+1/LOG(44,2)+1/LOG(45,2)+1/LOG(46,2)+0+0+0+0+0+0+0</f>
        <v>12.007070295381267</v>
      </c>
    </row>
    <row r="6" spans="1:14" x14ac:dyDescent="0.3">
      <c r="A6" s="20" t="s">
        <v>73</v>
      </c>
      <c r="B6">
        <v>1.8856404803387601</v>
      </c>
      <c r="C6" s="18">
        <v>5114</v>
      </c>
      <c r="D6">
        <v>2.3511951195776999</v>
      </c>
      <c r="E6">
        <v>1</v>
      </c>
      <c r="F6">
        <v>0.4655546392389398</v>
      </c>
      <c r="H6" s="21" t="s">
        <v>433</v>
      </c>
      <c r="I6">
        <f t="shared" ref="I6:N6" si="0">I4/I5</f>
        <v>0.53072127397724345</v>
      </c>
      <c r="J6">
        <f t="shared" si="0"/>
        <v>0.51477144488367743</v>
      </c>
      <c r="K6">
        <f t="shared" si="0"/>
        <v>0.50165241190252574</v>
      </c>
      <c r="L6">
        <f t="shared" si="0"/>
        <v>0.53061514483888605</v>
      </c>
      <c r="M6">
        <f t="shared" si="0"/>
        <v>0.46071524571897654</v>
      </c>
      <c r="N6">
        <f t="shared" si="0"/>
        <v>0.49734617927746744</v>
      </c>
    </row>
    <row r="7" spans="1:14" x14ac:dyDescent="0.3">
      <c r="A7" s="19" t="s">
        <v>174</v>
      </c>
      <c r="B7">
        <v>1.4529167521497199</v>
      </c>
      <c r="C7" s="16">
        <v>2773</v>
      </c>
      <c r="D7">
        <v>1.91117402466939</v>
      </c>
      <c r="E7">
        <v>0</v>
      </c>
      <c r="F7">
        <v>0.45825727251967008</v>
      </c>
    </row>
    <row r="8" spans="1:14" x14ac:dyDescent="0.3">
      <c r="A8" s="19" t="s">
        <v>132</v>
      </c>
      <c r="B8">
        <v>2.1666131771792601</v>
      </c>
      <c r="C8" s="16" t="s">
        <v>131</v>
      </c>
      <c r="D8">
        <v>2.6154951897240699</v>
      </c>
      <c r="E8">
        <v>0</v>
      </c>
      <c r="F8">
        <v>0.44888201254480986</v>
      </c>
    </row>
    <row r="9" spans="1:14" x14ac:dyDescent="0.3">
      <c r="A9" s="20" t="s">
        <v>23</v>
      </c>
      <c r="B9">
        <v>2.1073098839734898</v>
      </c>
      <c r="C9" s="18" t="s">
        <v>22</v>
      </c>
      <c r="D9">
        <v>2.4751291408221601</v>
      </c>
      <c r="E9">
        <v>1</v>
      </c>
      <c r="F9">
        <v>0.36781925684867023</v>
      </c>
    </row>
    <row r="10" spans="1:14" x14ac:dyDescent="0.3">
      <c r="A10" s="20" t="s">
        <v>99</v>
      </c>
      <c r="B10">
        <v>1.8505443914640101</v>
      </c>
      <c r="C10" s="18" t="s">
        <v>98</v>
      </c>
      <c r="D10">
        <v>2.1803816042841002</v>
      </c>
      <c r="E10">
        <v>1</v>
      </c>
      <c r="F10">
        <v>0.32983721282009015</v>
      </c>
    </row>
    <row r="11" spans="1:14" x14ac:dyDescent="0.3">
      <c r="A11" s="20" t="s">
        <v>102</v>
      </c>
      <c r="B11">
        <v>1.7905957450219601</v>
      </c>
      <c r="C11" s="18" t="s">
        <v>101</v>
      </c>
      <c r="D11">
        <v>2.1110210023088598</v>
      </c>
      <c r="E11">
        <v>1</v>
      </c>
      <c r="F11">
        <v>0.32042525728689975</v>
      </c>
    </row>
    <row r="12" spans="1:14" x14ac:dyDescent="0.3">
      <c r="A12" s="20" t="s">
        <v>39</v>
      </c>
      <c r="B12">
        <v>1.98317503345358</v>
      </c>
      <c r="C12" s="18" t="s">
        <v>38</v>
      </c>
      <c r="D12">
        <v>2.2852114998250501</v>
      </c>
      <c r="E12">
        <v>1</v>
      </c>
      <c r="F12">
        <v>0.30203646637147008</v>
      </c>
    </row>
    <row r="13" spans="1:14" x14ac:dyDescent="0.3">
      <c r="A13" s="19" t="s">
        <v>302</v>
      </c>
      <c r="B13">
        <v>1.8905942542144201</v>
      </c>
      <c r="C13" s="16" t="s">
        <v>301</v>
      </c>
      <c r="D13">
        <v>2.1881550938913099</v>
      </c>
      <c r="E13">
        <v>0</v>
      </c>
      <c r="F13">
        <v>0.29756083967688984</v>
      </c>
    </row>
    <row r="14" spans="1:14" x14ac:dyDescent="0.3">
      <c r="A14" s="19" t="s">
        <v>302</v>
      </c>
      <c r="B14">
        <v>1.8905942542144201</v>
      </c>
      <c r="C14" s="16" t="s">
        <v>304</v>
      </c>
      <c r="D14">
        <v>2.18423165508342</v>
      </c>
      <c r="E14">
        <v>0</v>
      </c>
      <c r="F14">
        <v>0.29363740086899992</v>
      </c>
    </row>
    <row r="15" spans="1:14" x14ac:dyDescent="0.3">
      <c r="A15" s="20" t="s">
        <v>11</v>
      </c>
      <c r="B15">
        <v>1.9861147422467</v>
      </c>
      <c r="C15" s="18" t="s">
        <v>10</v>
      </c>
      <c r="D15">
        <v>2.2775185194616001</v>
      </c>
      <c r="E15">
        <v>1</v>
      </c>
      <c r="F15">
        <v>0.29140377721490007</v>
      </c>
    </row>
    <row r="16" spans="1:14" x14ac:dyDescent="0.3">
      <c r="A16" s="19" t="s">
        <v>243</v>
      </c>
      <c r="B16">
        <v>1.65770127171183</v>
      </c>
      <c r="C16" s="16" t="s">
        <v>242</v>
      </c>
      <c r="D16">
        <v>1.94640917779072</v>
      </c>
      <c r="E16">
        <v>0</v>
      </c>
      <c r="F16">
        <v>0.28870790607888996</v>
      </c>
    </row>
    <row r="17" spans="1:6" x14ac:dyDescent="0.3">
      <c r="A17" s="20" t="s">
        <v>68</v>
      </c>
      <c r="B17">
        <v>1.5862360563086499</v>
      </c>
      <c r="C17" s="18" t="s">
        <v>67</v>
      </c>
      <c r="D17">
        <v>1.86718473669646</v>
      </c>
      <c r="E17">
        <v>1</v>
      </c>
      <c r="F17">
        <v>0.28094868038781007</v>
      </c>
    </row>
    <row r="18" spans="1:6" x14ac:dyDescent="0.3">
      <c r="A18" s="19" t="s">
        <v>291</v>
      </c>
      <c r="B18">
        <v>2.2309657058605401</v>
      </c>
      <c r="C18" s="16" t="s">
        <v>290</v>
      </c>
      <c r="D18">
        <v>2.5113481855784801</v>
      </c>
      <c r="E18">
        <v>0</v>
      </c>
      <c r="F18">
        <v>0.28038247971793995</v>
      </c>
    </row>
    <row r="19" spans="1:6" x14ac:dyDescent="0.3">
      <c r="A19" s="19" t="s">
        <v>149</v>
      </c>
      <c r="B19">
        <v>2.3335632620064599</v>
      </c>
      <c r="C19" s="16" t="s">
        <v>148</v>
      </c>
      <c r="D19">
        <v>2.6137816039667801</v>
      </c>
      <c r="E19">
        <v>0</v>
      </c>
      <c r="F19">
        <v>0.28021834196032014</v>
      </c>
    </row>
    <row r="20" spans="1:6" x14ac:dyDescent="0.3">
      <c r="A20" s="20" t="s">
        <v>17</v>
      </c>
      <c r="B20">
        <v>1.47941505197143</v>
      </c>
      <c r="C20" s="18" t="s">
        <v>16</v>
      </c>
      <c r="D20">
        <v>1.75425656423235</v>
      </c>
      <c r="E20">
        <v>1</v>
      </c>
      <c r="F20">
        <v>0.27484151226092002</v>
      </c>
    </row>
    <row r="21" spans="1:6" x14ac:dyDescent="0.3">
      <c r="A21" s="19" t="s">
        <v>255</v>
      </c>
      <c r="B21">
        <v>1.93434320454026</v>
      </c>
      <c r="C21" s="16" t="s">
        <v>254</v>
      </c>
      <c r="D21">
        <v>2.2020971719681</v>
      </c>
      <c r="E21">
        <v>0</v>
      </c>
      <c r="F21">
        <v>0.26775396742783997</v>
      </c>
    </row>
    <row r="22" spans="1:6" x14ac:dyDescent="0.3">
      <c r="A22" s="20" t="s">
        <v>90</v>
      </c>
      <c r="B22">
        <v>1.93476569220679</v>
      </c>
      <c r="C22" s="18" t="s">
        <v>89</v>
      </c>
      <c r="D22">
        <v>2.18948511634528</v>
      </c>
      <c r="E22">
        <v>1</v>
      </c>
      <c r="F22">
        <v>0.25471942413849002</v>
      </c>
    </row>
    <row r="23" spans="1:6" x14ac:dyDescent="0.3">
      <c r="A23" s="20" t="s">
        <v>108</v>
      </c>
      <c r="B23">
        <v>2.0872244923418202</v>
      </c>
      <c r="C23" s="18" t="s">
        <v>107</v>
      </c>
      <c r="D23">
        <v>2.3400945759610901</v>
      </c>
      <c r="E23">
        <v>1</v>
      </c>
      <c r="F23">
        <v>0.25287008361926988</v>
      </c>
    </row>
    <row r="24" spans="1:6" x14ac:dyDescent="0.3">
      <c r="A24" s="20" t="s">
        <v>96</v>
      </c>
      <c r="B24">
        <v>1.86656690955795</v>
      </c>
      <c r="C24" s="18" t="s">
        <v>95</v>
      </c>
      <c r="D24">
        <v>2.10772683676938</v>
      </c>
      <c r="E24">
        <v>1</v>
      </c>
      <c r="F24">
        <v>0.24115992721142998</v>
      </c>
    </row>
    <row r="25" spans="1:6" x14ac:dyDescent="0.3">
      <c r="A25" s="20" t="s">
        <v>54</v>
      </c>
      <c r="B25">
        <v>2.2878282031650601</v>
      </c>
      <c r="C25" s="18" t="s">
        <v>53</v>
      </c>
      <c r="D25">
        <v>2.5184672973254298</v>
      </c>
      <c r="E25">
        <v>1</v>
      </c>
      <c r="F25">
        <v>0.23063909416036976</v>
      </c>
    </row>
    <row r="26" spans="1:6" x14ac:dyDescent="0.3">
      <c r="A26" s="19" t="s">
        <v>280</v>
      </c>
      <c r="B26">
        <v>1.7854389497413199</v>
      </c>
      <c r="C26" s="16">
        <v>6567</v>
      </c>
      <c r="D26">
        <v>2.0118609750466399</v>
      </c>
      <c r="E26">
        <v>0</v>
      </c>
      <c r="F26">
        <v>0.22642202530531996</v>
      </c>
    </row>
    <row r="27" spans="1:6" x14ac:dyDescent="0.3">
      <c r="A27" s="19" t="s">
        <v>288</v>
      </c>
      <c r="B27">
        <v>1.6754129012900301</v>
      </c>
      <c r="C27" s="16" t="s">
        <v>287</v>
      </c>
      <c r="D27">
        <v>1.88368135493921</v>
      </c>
      <c r="E27">
        <v>0</v>
      </c>
      <c r="F27">
        <v>0.2082684536491799</v>
      </c>
    </row>
    <row r="28" spans="1:6" x14ac:dyDescent="0.3">
      <c r="A28" s="19" t="s">
        <v>118</v>
      </c>
      <c r="B28">
        <v>2.1054797414489901</v>
      </c>
      <c r="C28" s="16" t="s">
        <v>306</v>
      </c>
      <c r="D28">
        <v>2.3076136600072701</v>
      </c>
      <c r="E28">
        <v>0</v>
      </c>
      <c r="F28">
        <v>0.20213391855828</v>
      </c>
    </row>
    <row r="29" spans="1:6" x14ac:dyDescent="0.3">
      <c r="A29" s="19" t="s">
        <v>208</v>
      </c>
      <c r="B29">
        <v>2.2662233726774001</v>
      </c>
      <c r="C29" s="16">
        <v>5372</v>
      </c>
      <c r="D29">
        <v>2.4625107531059198</v>
      </c>
      <c r="E29">
        <v>0</v>
      </c>
      <c r="F29">
        <v>0.19628738042851968</v>
      </c>
    </row>
    <row r="30" spans="1:6" x14ac:dyDescent="0.3">
      <c r="A30" s="19" t="s">
        <v>231</v>
      </c>
      <c r="B30">
        <v>1.68933551532036</v>
      </c>
      <c r="C30" s="16" t="s">
        <v>230</v>
      </c>
      <c r="D30">
        <v>1.88361251032344</v>
      </c>
      <c r="E30">
        <v>0</v>
      </c>
      <c r="F30">
        <v>0.19427699500308004</v>
      </c>
    </row>
    <row r="31" spans="1:6" x14ac:dyDescent="0.3">
      <c r="A31" s="19" t="s">
        <v>118</v>
      </c>
      <c r="B31">
        <v>2.1054797414489901</v>
      </c>
      <c r="C31" s="16" t="s">
        <v>296</v>
      </c>
      <c r="D31">
        <v>2.2888740351246901</v>
      </c>
      <c r="E31">
        <v>0</v>
      </c>
      <c r="F31">
        <v>0.18339429367570004</v>
      </c>
    </row>
    <row r="32" spans="1:6" x14ac:dyDescent="0.3">
      <c r="A32" s="19" t="s">
        <v>196</v>
      </c>
      <c r="B32">
        <v>1.8244557364073299</v>
      </c>
      <c r="C32" s="16">
        <v>1419</v>
      </c>
      <c r="D32">
        <v>1.9925019817281799</v>
      </c>
      <c r="E32">
        <v>0</v>
      </c>
      <c r="F32">
        <v>0.16804624532085</v>
      </c>
    </row>
    <row r="33" spans="1:6" x14ac:dyDescent="0.3">
      <c r="A33" s="19" t="s">
        <v>252</v>
      </c>
      <c r="B33">
        <v>1.83615943733094</v>
      </c>
      <c r="C33" s="16" t="s">
        <v>251</v>
      </c>
      <c r="D33">
        <v>1.99311911731867</v>
      </c>
      <c r="E33">
        <v>0</v>
      </c>
      <c r="F33">
        <v>0.15695967998772997</v>
      </c>
    </row>
    <row r="34" spans="1:6" x14ac:dyDescent="0.3">
      <c r="A34" s="20" t="s">
        <v>73</v>
      </c>
      <c r="B34">
        <v>1.8856404803387601</v>
      </c>
      <c r="C34" s="18" t="s">
        <v>113</v>
      </c>
      <c r="D34">
        <v>2.0418870838700598</v>
      </c>
      <c r="E34">
        <v>1</v>
      </c>
      <c r="F34">
        <v>0.15624660353129971</v>
      </c>
    </row>
    <row r="35" spans="1:6" x14ac:dyDescent="0.3">
      <c r="A35" s="19" t="s">
        <v>158</v>
      </c>
      <c r="B35">
        <v>2.1318774939179099</v>
      </c>
      <c r="C35" s="16">
        <v>1505</v>
      </c>
      <c r="D35">
        <v>2.2723587171126001</v>
      </c>
      <c r="E35">
        <v>0</v>
      </c>
      <c r="F35">
        <v>0.14048122319469014</v>
      </c>
    </row>
    <row r="36" spans="1:6" x14ac:dyDescent="0.3">
      <c r="A36" s="19" t="s">
        <v>155</v>
      </c>
      <c r="B36">
        <v>1.8855627335573799</v>
      </c>
      <c r="C36" s="16">
        <v>4779</v>
      </c>
      <c r="D36">
        <v>2.0066493485550398</v>
      </c>
      <c r="E36">
        <v>0</v>
      </c>
      <c r="F36">
        <v>0.12108661499765994</v>
      </c>
    </row>
    <row r="37" spans="1:6" x14ac:dyDescent="0.3">
      <c r="A37" s="19" t="s">
        <v>166</v>
      </c>
      <c r="B37">
        <v>1.9093236025379801</v>
      </c>
      <c r="C37" s="16">
        <v>951</v>
      </c>
      <c r="D37">
        <v>2.02718109045593</v>
      </c>
      <c r="E37">
        <v>0</v>
      </c>
      <c r="F37">
        <v>0.11785748791794992</v>
      </c>
    </row>
    <row r="38" spans="1:6" x14ac:dyDescent="0.3">
      <c r="A38" s="19" t="s">
        <v>178</v>
      </c>
      <c r="B38">
        <v>2.0972432882579901</v>
      </c>
      <c r="C38" s="16">
        <v>187</v>
      </c>
      <c r="D38">
        <v>2.2139632396647801</v>
      </c>
      <c r="E38">
        <v>0</v>
      </c>
      <c r="F38">
        <v>0.11671995140679003</v>
      </c>
    </row>
    <row r="39" spans="1:6" x14ac:dyDescent="0.3">
      <c r="A39" s="20" t="s">
        <v>8</v>
      </c>
      <c r="B39">
        <v>1.9347216022129501</v>
      </c>
      <c r="C39" s="18" t="s">
        <v>7</v>
      </c>
      <c r="D39">
        <v>2.0429821142654601</v>
      </c>
      <c r="E39">
        <v>1</v>
      </c>
      <c r="F39">
        <v>0.10826051205250997</v>
      </c>
    </row>
    <row r="40" spans="1:6" x14ac:dyDescent="0.3">
      <c r="A40" s="20" t="s">
        <v>33</v>
      </c>
      <c r="B40">
        <v>1.76745626224343</v>
      </c>
      <c r="C40" s="18" t="s">
        <v>65</v>
      </c>
      <c r="D40">
        <v>1.8713690855395799</v>
      </c>
      <c r="E40">
        <v>1</v>
      </c>
      <c r="F40">
        <v>0.10391282329614993</v>
      </c>
    </row>
    <row r="41" spans="1:6" x14ac:dyDescent="0.3">
      <c r="A41" s="19" t="s">
        <v>234</v>
      </c>
      <c r="B41">
        <v>2.8011025626384498</v>
      </c>
      <c r="C41" s="16" t="s">
        <v>233</v>
      </c>
      <c r="D41">
        <v>2.9021593497900899</v>
      </c>
      <c r="E41">
        <v>0</v>
      </c>
      <c r="F41">
        <v>0.10105678715164013</v>
      </c>
    </row>
    <row r="42" spans="1:6" x14ac:dyDescent="0.3">
      <c r="A42" s="19" t="s">
        <v>261</v>
      </c>
      <c r="B42">
        <v>2.1207810355629699</v>
      </c>
      <c r="C42" s="16" t="s">
        <v>260</v>
      </c>
      <c r="D42">
        <v>2.2207473313607098</v>
      </c>
      <c r="E42">
        <v>0</v>
      </c>
      <c r="F42">
        <v>9.9966295797739857E-2</v>
      </c>
    </row>
    <row r="43" spans="1:6" x14ac:dyDescent="0.3">
      <c r="A43" s="20" t="s">
        <v>124</v>
      </c>
      <c r="B43">
        <v>2.0970613063857302</v>
      </c>
      <c r="C43" s="18" t="s">
        <v>123</v>
      </c>
      <c r="D43">
        <v>2.1864257501633499</v>
      </c>
      <c r="E43">
        <v>1</v>
      </c>
      <c r="F43">
        <v>8.9364443777619762E-2</v>
      </c>
    </row>
    <row r="44" spans="1:6" x14ac:dyDescent="0.3">
      <c r="A44" s="20" t="s">
        <v>2</v>
      </c>
      <c r="B44">
        <v>2.1287377005455501</v>
      </c>
      <c r="C44" s="18" t="s">
        <v>1</v>
      </c>
      <c r="D44">
        <v>2.20929191327164</v>
      </c>
      <c r="E44">
        <v>1</v>
      </c>
      <c r="F44">
        <v>8.0554212726089869E-2</v>
      </c>
    </row>
    <row r="45" spans="1:6" x14ac:dyDescent="0.3">
      <c r="A45" s="20" t="s">
        <v>57</v>
      </c>
      <c r="B45">
        <v>2.1393001135042402</v>
      </c>
      <c r="C45" s="18" t="s">
        <v>56</v>
      </c>
      <c r="D45">
        <v>2.2172378230507301</v>
      </c>
      <c r="E45">
        <v>1</v>
      </c>
      <c r="F45">
        <v>7.7937709546489931E-2</v>
      </c>
    </row>
    <row r="46" spans="1:6" x14ac:dyDescent="0.3">
      <c r="A46" s="20" t="s">
        <v>105</v>
      </c>
      <c r="B46">
        <v>2.06297819332474</v>
      </c>
      <c r="C46" s="18" t="s">
        <v>104</v>
      </c>
      <c r="D46">
        <v>2.1365276803873199</v>
      </c>
      <c r="E46">
        <v>1</v>
      </c>
      <c r="F46">
        <v>7.354948706257991E-2</v>
      </c>
    </row>
    <row r="47" spans="1:6" x14ac:dyDescent="0.3">
      <c r="A47" s="19" t="s">
        <v>143</v>
      </c>
      <c r="B47">
        <v>1.9487581709250801</v>
      </c>
      <c r="C47" s="16" t="s">
        <v>142</v>
      </c>
      <c r="D47">
        <v>2.0207005998418102</v>
      </c>
      <c r="E47">
        <v>0</v>
      </c>
      <c r="F47">
        <v>7.1942428916730083E-2</v>
      </c>
    </row>
    <row r="48" spans="1:6" x14ac:dyDescent="0.3">
      <c r="A48" s="19" t="s">
        <v>258</v>
      </c>
      <c r="B48">
        <v>1.5347873226516699</v>
      </c>
      <c r="C48" s="16" t="s">
        <v>257</v>
      </c>
      <c r="D48">
        <v>1.6064233612947001</v>
      </c>
      <c r="E48">
        <v>0</v>
      </c>
      <c r="F48">
        <v>7.1636038643030142E-2</v>
      </c>
    </row>
    <row r="49" spans="1:6" x14ac:dyDescent="0.3">
      <c r="A49" s="20" t="s">
        <v>36</v>
      </c>
      <c r="B49">
        <v>2.1624428361464001</v>
      </c>
      <c r="C49" s="18" t="s">
        <v>35</v>
      </c>
      <c r="D49">
        <v>2.2188611190549601</v>
      </c>
      <c r="E49">
        <v>1</v>
      </c>
      <c r="F49">
        <v>5.6418282908559991E-2</v>
      </c>
    </row>
    <row r="50" spans="1:6" x14ac:dyDescent="0.3">
      <c r="A50" s="19" t="s">
        <v>160</v>
      </c>
      <c r="B50">
        <v>2.13571786118007</v>
      </c>
      <c r="C50" s="16">
        <v>4671</v>
      </c>
      <c r="D50">
        <v>2.1729942676332898</v>
      </c>
      <c r="E50">
        <v>0</v>
      </c>
      <c r="F50">
        <v>3.7276406453219835E-2</v>
      </c>
    </row>
    <row r="51" spans="1:6" x14ac:dyDescent="0.3">
      <c r="A51" s="20" t="s">
        <v>14</v>
      </c>
      <c r="B51">
        <v>1.8713021206911999</v>
      </c>
      <c r="C51" s="18" t="s">
        <v>13</v>
      </c>
      <c r="D51">
        <v>1.8972995411381901</v>
      </c>
      <c r="E51">
        <v>1</v>
      </c>
      <c r="F51">
        <v>2.599742044699016E-2</v>
      </c>
    </row>
    <row r="52" spans="1:6" x14ac:dyDescent="0.3">
      <c r="A52" s="19" t="s">
        <v>194</v>
      </c>
      <c r="B52">
        <v>1.8429798506830499</v>
      </c>
      <c r="C52" s="16">
        <v>3096</v>
      </c>
      <c r="D52">
        <v>1.86810163768599</v>
      </c>
      <c r="E52">
        <v>0</v>
      </c>
      <c r="F52">
        <v>2.5121787002940099E-2</v>
      </c>
    </row>
    <row r="53" spans="1:6" x14ac:dyDescent="0.3">
      <c r="A53" s="19" t="s">
        <v>214</v>
      </c>
      <c r="B53">
        <v>2.08119457401415</v>
      </c>
      <c r="C53" s="16">
        <v>3484</v>
      </c>
      <c r="D53">
        <v>2.1044609895774999</v>
      </c>
      <c r="E53">
        <v>0</v>
      </c>
      <c r="F53">
        <v>2.3266415563349963E-2</v>
      </c>
    </row>
    <row r="54" spans="1:6" x14ac:dyDescent="0.3">
      <c r="A54" s="19" t="s">
        <v>206</v>
      </c>
      <c r="B54">
        <v>2.6804647421049101</v>
      </c>
      <c r="C54" s="16">
        <v>1358</v>
      </c>
      <c r="D54">
        <v>2.6957042140013301</v>
      </c>
      <c r="E54">
        <v>0</v>
      </c>
      <c r="F54">
        <v>1.5239471896419943E-2</v>
      </c>
    </row>
    <row r="55" spans="1:6" x14ac:dyDescent="0.3">
      <c r="A55" s="20" t="s">
        <v>73</v>
      </c>
      <c r="B55">
        <v>1.8856404803387601</v>
      </c>
      <c r="C55" s="18" t="s">
        <v>115</v>
      </c>
      <c r="D55">
        <v>1.8974429128742301</v>
      </c>
      <c r="E55">
        <v>1</v>
      </c>
      <c r="F55">
        <v>1.1802432535469976E-2</v>
      </c>
    </row>
    <row r="56" spans="1:6" x14ac:dyDescent="0.3">
      <c r="A56" s="20" t="s">
        <v>121</v>
      </c>
      <c r="B56">
        <v>1.7852988054365899</v>
      </c>
      <c r="C56" s="18" t="s">
        <v>120</v>
      </c>
      <c r="D56">
        <v>1.7953322267387199</v>
      </c>
      <c r="E56">
        <v>1</v>
      </c>
      <c r="F56">
        <v>1.003342130213003E-2</v>
      </c>
    </row>
    <row r="57" spans="1:6" x14ac:dyDescent="0.3">
      <c r="A57" s="19" t="s">
        <v>294</v>
      </c>
      <c r="B57">
        <v>1.43271480281842</v>
      </c>
      <c r="C57" s="16" t="s">
        <v>293</v>
      </c>
      <c r="D57">
        <v>1.4260527834902501</v>
      </c>
      <c r="E57">
        <v>0</v>
      </c>
      <c r="F57">
        <v>-6.6620193281698992E-3</v>
      </c>
    </row>
    <row r="58" spans="1:6" x14ac:dyDescent="0.3">
      <c r="A58" s="19" t="s">
        <v>204</v>
      </c>
      <c r="B58">
        <v>2.1127191334441799</v>
      </c>
      <c r="C58" s="16">
        <v>2480</v>
      </c>
      <c r="D58">
        <v>2.1052030924023901</v>
      </c>
      <c r="E58">
        <v>0</v>
      </c>
      <c r="F58">
        <v>-7.5160410417898227E-3</v>
      </c>
    </row>
    <row r="59" spans="1:6" x14ac:dyDescent="0.3">
      <c r="A59" s="19" t="s">
        <v>198</v>
      </c>
      <c r="B59">
        <v>2.1916005011387401</v>
      </c>
      <c r="C59" s="16">
        <v>7081</v>
      </c>
      <c r="D59">
        <v>2.1717362208758901</v>
      </c>
      <c r="E59">
        <v>0</v>
      </c>
      <c r="F59">
        <v>-1.986428026284992E-2</v>
      </c>
    </row>
    <row r="60" spans="1:6" x14ac:dyDescent="0.3">
      <c r="A60" s="19" t="s">
        <v>170</v>
      </c>
      <c r="B60">
        <v>2.6084593869802499</v>
      </c>
      <c r="C60" s="16">
        <v>4803</v>
      </c>
      <c r="D60">
        <v>2.5774092935201698</v>
      </c>
      <c r="E60">
        <v>0</v>
      </c>
      <c r="F60">
        <v>-3.1050093460080141E-2</v>
      </c>
    </row>
    <row r="61" spans="1:6" x14ac:dyDescent="0.3">
      <c r="A61" s="19" t="s">
        <v>219</v>
      </c>
      <c r="B61">
        <v>2.1868869321951099</v>
      </c>
      <c r="C61" s="16" t="s">
        <v>218</v>
      </c>
      <c r="D61">
        <v>2.1501076120145401</v>
      </c>
      <c r="E61">
        <v>0</v>
      </c>
      <c r="F61">
        <v>-3.677932018056973E-2</v>
      </c>
    </row>
    <row r="62" spans="1:6" x14ac:dyDescent="0.3">
      <c r="A62" s="20" t="s">
        <v>42</v>
      </c>
      <c r="B62">
        <v>1.81703307082141</v>
      </c>
      <c r="C62" s="18" t="s">
        <v>41</v>
      </c>
      <c r="D62">
        <v>1.77640435533581</v>
      </c>
      <c r="E62">
        <v>1</v>
      </c>
      <c r="F62">
        <v>-4.0628715485599987E-2</v>
      </c>
    </row>
    <row r="63" spans="1:6" x14ac:dyDescent="0.3">
      <c r="A63" s="19" t="s">
        <v>180</v>
      </c>
      <c r="B63">
        <v>2.40044818080364</v>
      </c>
      <c r="C63" s="16">
        <v>1201</v>
      </c>
      <c r="D63">
        <v>2.35724931170718</v>
      </c>
      <c r="E63">
        <v>0</v>
      </c>
      <c r="F63">
        <v>-4.319886909645998E-2</v>
      </c>
    </row>
    <row r="64" spans="1:6" x14ac:dyDescent="0.3">
      <c r="A64" s="19" t="s">
        <v>5</v>
      </c>
      <c r="B64">
        <v>2.38696050385829</v>
      </c>
      <c r="C64" s="16" t="s">
        <v>4</v>
      </c>
      <c r="D64">
        <v>2.3422688576462698</v>
      </c>
      <c r="E64">
        <v>1</v>
      </c>
      <c r="F64">
        <v>-4.4691646212020153E-2</v>
      </c>
    </row>
    <row r="65" spans="1:6" x14ac:dyDescent="0.3">
      <c r="A65" s="19" t="s">
        <v>45</v>
      </c>
      <c r="B65">
        <v>1.95964593531641</v>
      </c>
      <c r="C65" s="18" t="s">
        <v>44</v>
      </c>
      <c r="D65">
        <v>1.91415346095385</v>
      </c>
      <c r="E65">
        <v>1</v>
      </c>
      <c r="F65">
        <v>-4.5492474362559987E-2</v>
      </c>
    </row>
    <row r="66" spans="1:6" x14ac:dyDescent="0.3">
      <c r="A66" s="20" t="s">
        <v>30</v>
      </c>
      <c r="B66">
        <v>2.7064594995481102</v>
      </c>
      <c r="C66" s="18">
        <v>5400</v>
      </c>
      <c r="D66">
        <v>2.6478445977978402</v>
      </c>
      <c r="E66">
        <v>1</v>
      </c>
      <c r="F66">
        <v>-5.8614901750269954E-2</v>
      </c>
    </row>
    <row r="67" spans="1:6" x14ac:dyDescent="0.3">
      <c r="A67" s="19" t="s">
        <v>264</v>
      </c>
      <c r="B67">
        <v>1.9334725564581301</v>
      </c>
      <c r="C67" s="16" t="s">
        <v>263</v>
      </c>
      <c r="D67">
        <v>1.8682550513209299</v>
      </c>
      <c r="E67">
        <v>0</v>
      </c>
      <c r="F67">
        <v>-6.5217505137200149E-2</v>
      </c>
    </row>
    <row r="68" spans="1:6" x14ac:dyDescent="0.3">
      <c r="A68" s="20" t="s">
        <v>48</v>
      </c>
      <c r="B68">
        <v>2.3910470858378901</v>
      </c>
      <c r="C68" s="18" t="s">
        <v>47</v>
      </c>
      <c r="D68">
        <v>2.3180939475200701</v>
      </c>
      <c r="E68">
        <v>1</v>
      </c>
      <c r="F68">
        <v>-7.295313831781991E-2</v>
      </c>
    </row>
    <row r="69" spans="1:6" x14ac:dyDescent="0.3">
      <c r="A69" s="19" t="s">
        <v>184</v>
      </c>
      <c r="B69">
        <v>2.00500103125552</v>
      </c>
      <c r="C69" s="16">
        <v>4242</v>
      </c>
      <c r="D69">
        <v>1.9263659764937799</v>
      </c>
      <c r="E69">
        <v>0</v>
      </c>
      <c r="F69">
        <v>-7.8635054761740042E-2</v>
      </c>
    </row>
    <row r="70" spans="1:6" x14ac:dyDescent="0.3">
      <c r="A70" s="20" t="s">
        <v>84</v>
      </c>
      <c r="B70">
        <v>2.2077004552059498</v>
      </c>
      <c r="C70" s="18" t="s">
        <v>83</v>
      </c>
      <c r="D70">
        <v>2.1226468837220001</v>
      </c>
      <c r="E70">
        <v>1</v>
      </c>
      <c r="F70">
        <v>-8.5053571483949764E-2</v>
      </c>
    </row>
    <row r="71" spans="1:6" x14ac:dyDescent="0.3">
      <c r="A71" s="19" t="s">
        <v>278</v>
      </c>
      <c r="B71">
        <v>2.3492498164359801</v>
      </c>
      <c r="C71" s="16" t="s">
        <v>315</v>
      </c>
      <c r="D71">
        <v>2.2603524025445099</v>
      </c>
      <c r="E71">
        <v>0</v>
      </c>
      <c r="F71">
        <v>-8.8897413891470212E-2</v>
      </c>
    </row>
    <row r="72" spans="1:6" x14ac:dyDescent="0.3">
      <c r="A72" s="19" t="s">
        <v>186</v>
      </c>
      <c r="B72">
        <v>1.96870366161476</v>
      </c>
      <c r="C72" s="16">
        <v>8777</v>
      </c>
      <c r="D72">
        <v>1.8698534279749399</v>
      </c>
      <c r="E72">
        <v>0</v>
      </c>
      <c r="F72">
        <v>-9.885023363982004E-2</v>
      </c>
    </row>
    <row r="73" spans="1:6" x14ac:dyDescent="0.3">
      <c r="A73" s="19" t="s">
        <v>249</v>
      </c>
      <c r="B73">
        <v>2.7815359047528001</v>
      </c>
      <c r="C73" s="16" t="s">
        <v>248</v>
      </c>
      <c r="D73">
        <v>2.6824599796759898</v>
      </c>
      <c r="E73">
        <v>0</v>
      </c>
      <c r="F73">
        <v>-9.9075925076810289E-2</v>
      </c>
    </row>
    <row r="74" spans="1:6" x14ac:dyDescent="0.3">
      <c r="A74" s="19" t="s">
        <v>275</v>
      </c>
      <c r="B74">
        <v>2.0085685574919099</v>
      </c>
      <c r="C74" s="16">
        <v>7017</v>
      </c>
      <c r="D74">
        <v>1.9093210389927699</v>
      </c>
      <c r="E74">
        <v>0</v>
      </c>
      <c r="F74">
        <v>-9.9247518499139931E-2</v>
      </c>
    </row>
    <row r="75" spans="1:6" x14ac:dyDescent="0.3">
      <c r="A75" s="20" t="s">
        <v>93</v>
      </c>
      <c r="B75">
        <v>2.0717483773741998</v>
      </c>
      <c r="C75" s="18" t="s">
        <v>92</v>
      </c>
      <c r="D75">
        <v>1.9634138758994399</v>
      </c>
      <c r="E75">
        <v>1</v>
      </c>
      <c r="F75">
        <v>-0.10833450147475987</v>
      </c>
    </row>
    <row r="76" spans="1:6" x14ac:dyDescent="0.3">
      <c r="A76" s="20" t="s">
        <v>33</v>
      </c>
      <c r="B76">
        <v>1.76745626224343</v>
      </c>
      <c r="C76" s="18" t="s">
        <v>32</v>
      </c>
      <c r="D76">
        <v>1.6559125897446401</v>
      </c>
      <c r="E76">
        <v>1</v>
      </c>
      <c r="F76">
        <v>-0.11154367249878994</v>
      </c>
    </row>
    <row r="77" spans="1:6" x14ac:dyDescent="0.3">
      <c r="A77" s="19" t="s">
        <v>246</v>
      </c>
      <c r="B77">
        <v>1.5197265989800399</v>
      </c>
      <c r="C77" s="16" t="s">
        <v>245</v>
      </c>
      <c r="D77">
        <v>1.40526296829966</v>
      </c>
      <c r="E77">
        <v>0</v>
      </c>
      <c r="F77">
        <v>-0.1144636306803799</v>
      </c>
    </row>
    <row r="78" spans="1:6" x14ac:dyDescent="0.3">
      <c r="A78" s="19" t="s">
        <v>118</v>
      </c>
      <c r="B78">
        <v>2.1054797414489901</v>
      </c>
      <c r="C78" s="18" t="s">
        <v>117</v>
      </c>
      <c r="D78">
        <v>1.9896816965961801</v>
      </c>
      <c r="E78">
        <v>1</v>
      </c>
      <c r="F78">
        <v>-0.11579804485280998</v>
      </c>
    </row>
    <row r="79" spans="1:6" x14ac:dyDescent="0.3">
      <c r="A79" s="20" t="s">
        <v>51</v>
      </c>
      <c r="B79">
        <v>2.2202932979152501</v>
      </c>
      <c r="C79" s="18" t="s">
        <v>126</v>
      </c>
      <c r="D79">
        <v>2.0880460924193001</v>
      </c>
      <c r="E79">
        <v>0</v>
      </c>
      <c r="F79">
        <v>-0.13224720549595004</v>
      </c>
    </row>
    <row r="80" spans="1:6" x14ac:dyDescent="0.3">
      <c r="A80" s="19" t="s">
        <v>212</v>
      </c>
      <c r="B80">
        <v>1.5768097439277</v>
      </c>
      <c r="C80" s="16">
        <v>9076</v>
      </c>
      <c r="D80">
        <v>1.4436312877430399</v>
      </c>
      <c r="E80">
        <v>0</v>
      </c>
      <c r="F80">
        <v>-0.13317845618466007</v>
      </c>
    </row>
    <row r="81" spans="1:6" x14ac:dyDescent="0.3">
      <c r="A81" s="19" t="s">
        <v>202</v>
      </c>
      <c r="B81">
        <v>1.8500144288429501</v>
      </c>
      <c r="C81" s="16">
        <v>5007</v>
      </c>
      <c r="D81">
        <v>1.7166084741830101</v>
      </c>
      <c r="E81">
        <v>0</v>
      </c>
      <c r="F81">
        <v>-0.13340595465993998</v>
      </c>
    </row>
    <row r="82" spans="1:6" x14ac:dyDescent="0.3">
      <c r="A82" s="20" t="s">
        <v>26</v>
      </c>
      <c r="B82">
        <v>2.5929997013288002</v>
      </c>
      <c r="C82" s="18" t="s">
        <v>25</v>
      </c>
      <c r="D82">
        <v>2.45700970988177</v>
      </c>
      <c r="E82">
        <v>1</v>
      </c>
      <c r="F82">
        <v>-0.13598999144703017</v>
      </c>
    </row>
    <row r="83" spans="1:6" x14ac:dyDescent="0.3">
      <c r="A83" s="20" t="s">
        <v>76</v>
      </c>
      <c r="B83">
        <v>1.8584965372968201</v>
      </c>
      <c r="C83" s="18" t="s">
        <v>75</v>
      </c>
      <c r="D83">
        <v>1.7151497081762199</v>
      </c>
      <c r="E83">
        <v>1</v>
      </c>
      <c r="F83">
        <v>-0.14334682912060015</v>
      </c>
    </row>
    <row r="84" spans="1:6" x14ac:dyDescent="0.3">
      <c r="A84" s="19" t="s">
        <v>45</v>
      </c>
      <c r="B84">
        <v>1.95964593531641</v>
      </c>
      <c r="C84" s="16">
        <v>9694</v>
      </c>
      <c r="D84">
        <v>1.8120192674693101</v>
      </c>
      <c r="E84">
        <v>0</v>
      </c>
      <c r="F84">
        <v>-0.14762666784709988</v>
      </c>
    </row>
    <row r="85" spans="1:6" x14ac:dyDescent="0.3">
      <c r="A85" s="19" t="s">
        <v>162</v>
      </c>
      <c r="B85">
        <v>1.9278494635552199</v>
      </c>
      <c r="C85" s="16">
        <v>1432</v>
      </c>
      <c r="D85">
        <v>1.77999471602169</v>
      </c>
      <c r="E85">
        <v>0</v>
      </c>
      <c r="F85">
        <v>-0.1478547475335299</v>
      </c>
    </row>
    <row r="86" spans="1:6" x14ac:dyDescent="0.3">
      <c r="A86" s="19" t="s">
        <v>273</v>
      </c>
      <c r="B86">
        <v>2.5103866721266899</v>
      </c>
      <c r="C86" s="16" t="s">
        <v>272</v>
      </c>
      <c r="D86">
        <v>2.3587935521171199</v>
      </c>
      <c r="E86">
        <v>0</v>
      </c>
      <c r="F86">
        <v>-0.15159312000956993</v>
      </c>
    </row>
    <row r="87" spans="1:6" x14ac:dyDescent="0.3">
      <c r="A87" s="19" t="s">
        <v>138</v>
      </c>
      <c r="B87">
        <v>1.6516444125380501</v>
      </c>
      <c r="C87" s="16" t="s">
        <v>137</v>
      </c>
      <c r="D87">
        <v>1.4966673808393001</v>
      </c>
      <c r="E87">
        <v>0</v>
      </c>
      <c r="F87">
        <v>-0.15497703169874999</v>
      </c>
    </row>
    <row r="88" spans="1:6" x14ac:dyDescent="0.3">
      <c r="A88" s="20" t="s">
        <v>87</v>
      </c>
      <c r="B88">
        <v>1.8677351427202999</v>
      </c>
      <c r="C88" s="18" t="s">
        <v>86</v>
      </c>
      <c r="D88">
        <v>1.7083455407635</v>
      </c>
      <c r="E88">
        <v>1</v>
      </c>
      <c r="F88">
        <v>-0.15938960195679996</v>
      </c>
    </row>
    <row r="89" spans="1:6" x14ac:dyDescent="0.3">
      <c r="A89" s="19" t="s">
        <v>210</v>
      </c>
      <c r="B89">
        <v>2.0553356036569301</v>
      </c>
      <c r="C89" s="16">
        <v>2849</v>
      </c>
      <c r="D89">
        <v>1.8915404982858599</v>
      </c>
      <c r="E89">
        <v>0</v>
      </c>
      <c r="F89">
        <v>-0.16379510537107023</v>
      </c>
    </row>
    <row r="90" spans="1:6" x14ac:dyDescent="0.3">
      <c r="A90" s="19" t="s">
        <v>146</v>
      </c>
      <c r="B90">
        <v>1.9313102296957101</v>
      </c>
      <c r="C90" s="16" t="s">
        <v>145</v>
      </c>
      <c r="D90">
        <v>1.76688703958641</v>
      </c>
      <c r="E90">
        <v>0</v>
      </c>
      <c r="F90">
        <v>-0.16442319010930007</v>
      </c>
    </row>
    <row r="91" spans="1:6" x14ac:dyDescent="0.3">
      <c r="A91" s="19" t="s">
        <v>267</v>
      </c>
      <c r="B91">
        <v>1.9134199525945501</v>
      </c>
      <c r="C91" s="16" t="s">
        <v>266</v>
      </c>
      <c r="D91">
        <v>1.73514064491549</v>
      </c>
      <c r="E91">
        <v>0</v>
      </c>
      <c r="F91">
        <v>-0.17827930767906008</v>
      </c>
    </row>
    <row r="92" spans="1:6" x14ac:dyDescent="0.3">
      <c r="A92" s="19" t="s">
        <v>200</v>
      </c>
      <c r="B92">
        <v>2.0083026437570801</v>
      </c>
      <c r="C92" s="16">
        <v>6318</v>
      </c>
      <c r="D92">
        <v>1.8239493666075299</v>
      </c>
      <c r="E92">
        <v>0</v>
      </c>
      <c r="F92">
        <v>-0.18435327714955019</v>
      </c>
    </row>
    <row r="93" spans="1:6" x14ac:dyDescent="0.3">
      <c r="A93" s="19" t="s">
        <v>216</v>
      </c>
      <c r="B93">
        <v>2.3322579823637102</v>
      </c>
      <c r="C93" s="16">
        <v>2833</v>
      </c>
      <c r="D93">
        <v>2.1441666497623801</v>
      </c>
      <c r="E93">
        <v>0</v>
      </c>
      <c r="F93">
        <v>-0.18809133260133004</v>
      </c>
    </row>
    <row r="94" spans="1:6" x14ac:dyDescent="0.3">
      <c r="A94" s="19" t="s">
        <v>155</v>
      </c>
      <c r="B94">
        <v>1.8855627335573799</v>
      </c>
      <c r="C94" s="16">
        <v>4798</v>
      </c>
      <c r="D94">
        <v>1.6396431470475501</v>
      </c>
      <c r="E94">
        <v>0</v>
      </c>
      <c r="F94">
        <v>-0.24591958650982981</v>
      </c>
    </row>
    <row r="95" spans="1:6" x14ac:dyDescent="0.3">
      <c r="A95" s="19" t="s">
        <v>192</v>
      </c>
      <c r="B95">
        <v>2.0627535113924602</v>
      </c>
      <c r="C95" s="16">
        <v>5078</v>
      </c>
      <c r="D95">
        <v>1.8150428956926701</v>
      </c>
      <c r="E95">
        <v>0</v>
      </c>
      <c r="F95">
        <v>-0.24771061569979014</v>
      </c>
    </row>
    <row r="96" spans="1:6" x14ac:dyDescent="0.3">
      <c r="A96" s="20" t="s">
        <v>28</v>
      </c>
      <c r="B96">
        <v>2.63593275304095</v>
      </c>
      <c r="C96" s="18">
        <v>6481</v>
      </c>
      <c r="D96">
        <v>2.3868118667222298</v>
      </c>
      <c r="E96">
        <v>1</v>
      </c>
      <c r="F96">
        <v>-0.2491208863187202</v>
      </c>
    </row>
    <row r="97" spans="1:6" x14ac:dyDescent="0.3">
      <c r="A97" s="19" t="s">
        <v>153</v>
      </c>
      <c r="B97">
        <v>2.50684836433817</v>
      </c>
      <c r="C97" s="16">
        <v>2546</v>
      </c>
      <c r="D97">
        <v>2.2543681496969499</v>
      </c>
      <c r="E97">
        <v>0</v>
      </c>
      <c r="F97">
        <v>-0.25248021464122017</v>
      </c>
    </row>
    <row r="98" spans="1:6" x14ac:dyDescent="0.3">
      <c r="A98" s="20" t="s">
        <v>60</v>
      </c>
      <c r="B98">
        <v>2.1765611909019702</v>
      </c>
      <c r="C98" s="18" t="s">
        <v>59</v>
      </c>
      <c r="D98">
        <v>1.9226788043684699</v>
      </c>
      <c r="E98">
        <v>1</v>
      </c>
      <c r="F98">
        <v>-0.25388238653350026</v>
      </c>
    </row>
    <row r="99" spans="1:6" x14ac:dyDescent="0.3">
      <c r="A99" s="19" t="s">
        <v>176</v>
      </c>
      <c r="B99">
        <v>2.48537691901149</v>
      </c>
      <c r="C99" s="16">
        <v>3209</v>
      </c>
      <c r="D99">
        <v>2.23121529346749</v>
      </c>
      <c r="E99">
        <v>0</v>
      </c>
      <c r="F99">
        <v>-0.25416162554400001</v>
      </c>
    </row>
    <row r="100" spans="1:6" x14ac:dyDescent="0.3">
      <c r="A100" s="19" t="s">
        <v>299</v>
      </c>
      <c r="B100">
        <v>1.9605993270417399</v>
      </c>
      <c r="C100" s="16" t="s">
        <v>298</v>
      </c>
      <c r="D100">
        <v>1.69972903640072</v>
      </c>
      <c r="E100">
        <v>0</v>
      </c>
      <c r="F100">
        <v>-0.26087029064101985</v>
      </c>
    </row>
    <row r="101" spans="1:6" x14ac:dyDescent="0.3">
      <c r="A101" s="20" t="s">
        <v>71</v>
      </c>
      <c r="B101">
        <v>2.3988127778914898</v>
      </c>
      <c r="C101" s="18" t="s">
        <v>70</v>
      </c>
      <c r="D101">
        <v>2.1278953832433598</v>
      </c>
      <c r="E101">
        <v>1</v>
      </c>
      <c r="F101">
        <v>-0.27091739464813003</v>
      </c>
    </row>
    <row r="102" spans="1:6" x14ac:dyDescent="0.3">
      <c r="A102" s="19" t="s">
        <v>129</v>
      </c>
      <c r="B102">
        <v>2.1437424439486699</v>
      </c>
      <c r="C102" s="16" t="s">
        <v>128</v>
      </c>
      <c r="D102">
        <v>1.86338432661284</v>
      </c>
      <c r="E102">
        <v>0</v>
      </c>
      <c r="F102">
        <v>-0.28035811733582983</v>
      </c>
    </row>
    <row r="103" spans="1:6" x14ac:dyDescent="0.3">
      <c r="A103" s="19" t="s">
        <v>270</v>
      </c>
      <c r="B103">
        <v>1.82372339917295</v>
      </c>
      <c r="C103" s="16" t="s">
        <v>269</v>
      </c>
      <c r="D103">
        <v>1.53782333346973</v>
      </c>
      <c r="E103">
        <v>0</v>
      </c>
      <c r="F103">
        <v>-0.28590006570322002</v>
      </c>
    </row>
    <row r="104" spans="1:6" x14ac:dyDescent="0.3">
      <c r="A104" s="19" t="s">
        <v>190</v>
      </c>
      <c r="B104">
        <v>2.6785002446981698</v>
      </c>
      <c r="C104" s="16">
        <v>959</v>
      </c>
      <c r="D104">
        <v>2.3729833815466099</v>
      </c>
      <c r="E104">
        <v>0</v>
      </c>
      <c r="F104">
        <v>-0.3055168631515599</v>
      </c>
    </row>
    <row r="105" spans="1:6" x14ac:dyDescent="0.3">
      <c r="A105" s="19" t="s">
        <v>228</v>
      </c>
      <c r="B105">
        <v>2.40685227447596</v>
      </c>
      <c r="C105" s="16" t="s">
        <v>227</v>
      </c>
      <c r="D105">
        <v>2.0966721286448902</v>
      </c>
      <c r="E105">
        <v>0</v>
      </c>
      <c r="F105">
        <v>-0.31018014583106979</v>
      </c>
    </row>
    <row r="106" spans="1:6" x14ac:dyDescent="0.3">
      <c r="A106" s="19" t="s">
        <v>164</v>
      </c>
      <c r="B106">
        <v>2.1747254438858099</v>
      </c>
      <c r="C106" s="16">
        <v>309</v>
      </c>
      <c r="D106">
        <v>1.8604750471759399</v>
      </c>
      <c r="E106">
        <v>0</v>
      </c>
      <c r="F106">
        <v>-0.31425039670986998</v>
      </c>
    </row>
    <row r="107" spans="1:6" x14ac:dyDescent="0.3">
      <c r="A107" s="19" t="s">
        <v>168</v>
      </c>
      <c r="B107">
        <v>2.6955436729150399</v>
      </c>
      <c r="C107" s="16">
        <v>2417</v>
      </c>
      <c r="D107">
        <v>2.3759706452222602</v>
      </c>
      <c r="E107">
        <v>0</v>
      </c>
      <c r="F107">
        <v>-0.31957302769277973</v>
      </c>
    </row>
    <row r="108" spans="1:6" x14ac:dyDescent="0.3">
      <c r="A108" s="20" t="s">
        <v>5</v>
      </c>
      <c r="B108">
        <v>2.38696050385829</v>
      </c>
      <c r="C108" s="18" t="s">
        <v>140</v>
      </c>
      <c r="D108">
        <v>2.0582742171623098</v>
      </c>
      <c r="E108">
        <v>0</v>
      </c>
      <c r="F108">
        <v>-0.3286862866959801</v>
      </c>
    </row>
    <row r="109" spans="1:6" x14ac:dyDescent="0.3">
      <c r="A109" s="19" t="s">
        <v>188</v>
      </c>
      <c r="B109">
        <v>2.7195648822196201</v>
      </c>
      <c r="C109" s="16">
        <v>7843</v>
      </c>
      <c r="D109">
        <v>2.38221840273108</v>
      </c>
      <c r="E109">
        <v>0</v>
      </c>
      <c r="F109">
        <v>-0.33734647948854013</v>
      </c>
    </row>
    <row r="110" spans="1:6" x14ac:dyDescent="0.3">
      <c r="A110" s="19" t="s">
        <v>225</v>
      </c>
      <c r="B110">
        <v>1.86232180052854</v>
      </c>
      <c r="C110" s="16" t="s">
        <v>224</v>
      </c>
      <c r="D110">
        <v>1.4640623153872001</v>
      </c>
      <c r="E110">
        <v>0</v>
      </c>
      <c r="F110">
        <v>-0.39825948514133991</v>
      </c>
    </row>
    <row r="111" spans="1:6" x14ac:dyDescent="0.3">
      <c r="A111" s="19" t="s">
        <v>182</v>
      </c>
      <c r="B111">
        <v>2.7352109520292598</v>
      </c>
      <c r="C111" s="16">
        <v>196</v>
      </c>
      <c r="D111">
        <v>2.3067692466152501</v>
      </c>
      <c r="E111">
        <v>0</v>
      </c>
      <c r="F111">
        <v>-0.42844170541400972</v>
      </c>
    </row>
    <row r="112" spans="1:6" x14ac:dyDescent="0.3">
      <c r="A112" s="19" t="s">
        <v>151</v>
      </c>
      <c r="B112">
        <v>2.6273371685497602</v>
      </c>
      <c r="C112" s="16">
        <v>2931</v>
      </c>
      <c r="D112">
        <v>2.17654623978913</v>
      </c>
      <c r="E112">
        <v>0</v>
      </c>
      <c r="F112">
        <v>-0.45079092876063021</v>
      </c>
    </row>
    <row r="113" spans="1:6" x14ac:dyDescent="0.3">
      <c r="A113" s="19" t="s">
        <v>237</v>
      </c>
      <c r="B113">
        <v>2.1309499331429702</v>
      </c>
      <c r="C113" s="16" t="s">
        <v>236</v>
      </c>
      <c r="D113">
        <v>1.64894317685423</v>
      </c>
      <c r="E113">
        <v>0</v>
      </c>
      <c r="F113">
        <v>-0.48200675628874023</v>
      </c>
    </row>
    <row r="114" spans="1:6" x14ac:dyDescent="0.3">
      <c r="A114" s="19" t="s">
        <v>79</v>
      </c>
      <c r="B114">
        <v>2.64649167500305</v>
      </c>
      <c r="C114" s="18" t="s">
        <v>78</v>
      </c>
      <c r="D114">
        <v>2.1463978404106698</v>
      </c>
      <c r="E114">
        <v>1</v>
      </c>
      <c r="F114">
        <v>-0.50009383459238022</v>
      </c>
    </row>
    <row r="115" spans="1:6" x14ac:dyDescent="0.3">
      <c r="A115" s="19" t="s">
        <v>285</v>
      </c>
      <c r="B115">
        <v>2.1373146141725501</v>
      </c>
      <c r="C115" s="16" t="s">
        <v>284</v>
      </c>
      <c r="D115">
        <v>1.6332249896195099</v>
      </c>
      <c r="E115">
        <v>0</v>
      </c>
      <c r="F115">
        <v>-0.50408962455304018</v>
      </c>
    </row>
    <row r="116" spans="1:6" x14ac:dyDescent="0.3">
      <c r="A116" s="20" t="s">
        <v>63</v>
      </c>
      <c r="B116">
        <v>2.3051311785236401</v>
      </c>
      <c r="C116" s="18" t="s">
        <v>62</v>
      </c>
      <c r="D116">
        <v>1.79713075013359</v>
      </c>
      <c r="E116">
        <v>1</v>
      </c>
      <c r="F116">
        <v>-0.50800042839005011</v>
      </c>
    </row>
    <row r="117" spans="1:6" x14ac:dyDescent="0.3">
      <c r="A117" s="19" t="s">
        <v>172</v>
      </c>
      <c r="B117">
        <v>1.99930922987079</v>
      </c>
      <c r="C117" s="16">
        <v>1949</v>
      </c>
      <c r="D117">
        <v>1.45340960117556</v>
      </c>
      <c r="E117">
        <v>0</v>
      </c>
      <c r="F117">
        <v>-0.54589962869523001</v>
      </c>
    </row>
    <row r="118" spans="1:6" x14ac:dyDescent="0.3">
      <c r="A118" s="19" t="s">
        <v>79</v>
      </c>
      <c r="B118">
        <v>2.64649167500305</v>
      </c>
      <c r="C118" s="16" t="s">
        <v>282</v>
      </c>
      <c r="D118">
        <v>2.0710926617958698</v>
      </c>
      <c r="E118">
        <v>0</v>
      </c>
      <c r="F118">
        <v>-0.57539901320718023</v>
      </c>
    </row>
    <row r="119" spans="1:6" x14ac:dyDescent="0.3">
      <c r="A119" s="19" t="s">
        <v>5</v>
      </c>
      <c r="B119">
        <v>2.38696050385829</v>
      </c>
      <c r="C119" s="16" t="s">
        <v>50</v>
      </c>
      <c r="D119">
        <v>1.7892563100554799</v>
      </c>
      <c r="E119">
        <v>1</v>
      </c>
      <c r="F119">
        <v>-0.59770419380281004</v>
      </c>
    </row>
    <row r="120" spans="1:6" x14ac:dyDescent="0.3">
      <c r="A120" s="19" t="s">
        <v>135</v>
      </c>
      <c r="B120">
        <v>2.3348265353128701</v>
      </c>
      <c r="C120" s="16" t="s">
        <v>134</v>
      </c>
      <c r="D120">
        <v>1.7200448611577499</v>
      </c>
      <c r="E120">
        <v>0</v>
      </c>
      <c r="F120">
        <v>-0.61478167415512019</v>
      </c>
    </row>
    <row r="121" spans="1:6" x14ac:dyDescent="0.3">
      <c r="A121" s="19" t="s">
        <v>79</v>
      </c>
      <c r="B121">
        <v>2.64649167500305</v>
      </c>
      <c r="C121" s="18" t="s">
        <v>81</v>
      </c>
      <c r="D121">
        <v>1.78989454827273</v>
      </c>
      <c r="E121">
        <v>1</v>
      </c>
      <c r="F121">
        <v>-0.85659712673032007</v>
      </c>
    </row>
  </sheetData>
  <sortState xmlns:xlrd2="http://schemas.microsoft.com/office/spreadsheetml/2017/richdata2" ref="A2:F121">
    <sortCondition descending="1" ref="F2:F121"/>
  </sortState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8FE5-7597-45E8-AB6D-6E6F00FC0ABF}">
  <dimension ref="A1:J53"/>
  <sheetViews>
    <sheetView topLeftCell="A35" workbookViewId="0">
      <selection activeCell="J53" sqref="J53"/>
    </sheetView>
  </sheetViews>
  <sheetFormatPr defaultRowHeight="14.4" x14ac:dyDescent="0.3"/>
  <cols>
    <col min="2" max="2" width="11.77734375" customWidth="1"/>
  </cols>
  <sheetData>
    <row r="1" spans="1:8" ht="15" thickBot="1" x14ac:dyDescent="0.35">
      <c r="A1" s="48" t="s">
        <v>441</v>
      </c>
      <c r="B1" s="49" t="s">
        <v>429</v>
      </c>
      <c r="C1" s="50">
        <v>3</v>
      </c>
      <c r="D1" s="50">
        <v>5</v>
      </c>
      <c r="E1" s="50">
        <v>9</v>
      </c>
      <c r="F1" s="50">
        <v>12</v>
      </c>
      <c r="G1" s="50">
        <v>30</v>
      </c>
      <c r="H1" s="51">
        <v>50</v>
      </c>
    </row>
    <row r="2" spans="1:8" ht="15" thickBot="1" x14ac:dyDescent="0.35">
      <c r="A2" s="52">
        <v>1</v>
      </c>
      <c r="B2" s="53" t="s">
        <v>433</v>
      </c>
      <c r="C2" s="54">
        <v>0.55100000000000005</v>
      </c>
      <c r="D2" s="54">
        <v>0.54400000000000004</v>
      </c>
      <c r="E2" s="54">
        <v>0.44400000000000001</v>
      </c>
      <c r="F2" s="54">
        <v>0.42699999999999999</v>
      </c>
      <c r="G2" s="54">
        <v>0.42799999999999999</v>
      </c>
      <c r="H2" s="55">
        <v>0.42899999999999999</v>
      </c>
    </row>
    <row r="3" spans="1:8" ht="15" thickBot="1" x14ac:dyDescent="0.35">
      <c r="A3" s="56">
        <v>2</v>
      </c>
      <c r="B3" s="57" t="s">
        <v>433</v>
      </c>
      <c r="C3" s="58">
        <v>0.753</v>
      </c>
      <c r="D3" s="58">
        <v>0.67200000000000004</v>
      </c>
      <c r="E3" s="58">
        <v>0.53900000000000003</v>
      </c>
      <c r="F3" s="58">
        <v>0.503</v>
      </c>
      <c r="G3" s="58">
        <v>0.46800000000000003</v>
      </c>
      <c r="H3" s="59">
        <v>0.48899999999999999</v>
      </c>
    </row>
    <row r="4" spans="1:8" ht="15" thickBot="1" x14ac:dyDescent="0.35">
      <c r="A4" s="52">
        <v>3</v>
      </c>
      <c r="B4" s="53" t="s">
        <v>433</v>
      </c>
      <c r="C4" s="54">
        <v>0.247</v>
      </c>
      <c r="D4" s="54">
        <v>0.46500000000000002</v>
      </c>
      <c r="E4" s="54">
        <v>0.39100000000000001</v>
      </c>
      <c r="F4" s="54">
        <v>0.32400000000000001</v>
      </c>
      <c r="G4" s="54">
        <v>0.29899999999999999</v>
      </c>
      <c r="H4" s="55">
        <v>0.36299999999999999</v>
      </c>
    </row>
    <row r="5" spans="1:8" ht="15" thickBot="1" x14ac:dyDescent="0.35">
      <c r="A5" s="56">
        <v>4</v>
      </c>
      <c r="B5" s="57" t="s">
        <v>433</v>
      </c>
      <c r="C5" s="58">
        <v>0</v>
      </c>
      <c r="D5" s="58">
        <v>0.28999999999999998</v>
      </c>
      <c r="E5" s="58">
        <v>0.36599999999999999</v>
      </c>
      <c r="F5" s="58">
        <v>0.41499999999999998</v>
      </c>
      <c r="G5" s="58">
        <v>0.39100000000000001</v>
      </c>
      <c r="H5" s="59">
        <v>0.44700000000000001</v>
      </c>
    </row>
    <row r="6" spans="1:8" ht="15" thickBot="1" x14ac:dyDescent="0.35">
      <c r="A6" s="52">
        <v>5</v>
      </c>
      <c r="B6" s="60" t="s">
        <v>433</v>
      </c>
      <c r="C6" s="61">
        <v>0.44900000000000001</v>
      </c>
      <c r="D6" s="61">
        <v>0.47099999999999997</v>
      </c>
      <c r="E6" s="61">
        <v>0.47199999999999998</v>
      </c>
      <c r="F6" s="61">
        <v>0.45200000000000001</v>
      </c>
      <c r="G6" s="61">
        <v>0.38500000000000001</v>
      </c>
      <c r="H6" s="62">
        <v>0.443</v>
      </c>
    </row>
    <row r="7" spans="1:8" ht="15" thickBot="1" x14ac:dyDescent="0.35">
      <c r="A7" s="56">
        <v>6</v>
      </c>
      <c r="B7" s="63" t="s">
        <v>433</v>
      </c>
      <c r="C7" s="64">
        <v>0.247</v>
      </c>
      <c r="D7" s="64">
        <v>0.17499999999999999</v>
      </c>
      <c r="E7" s="64">
        <v>0.193</v>
      </c>
      <c r="F7" s="64">
        <v>0.16</v>
      </c>
      <c r="G7" s="64">
        <v>0.26700000000000002</v>
      </c>
      <c r="H7" s="65">
        <v>0.33600000000000002</v>
      </c>
    </row>
    <row r="8" spans="1:8" ht="15" thickBot="1" x14ac:dyDescent="0.35">
      <c r="A8" s="52">
        <v>7</v>
      </c>
      <c r="B8" s="60" t="s">
        <v>433</v>
      </c>
      <c r="C8" s="61">
        <v>0.30399999999999999</v>
      </c>
      <c r="D8" s="61">
        <v>0.216</v>
      </c>
      <c r="E8" s="61">
        <v>0.14699999999999999</v>
      </c>
      <c r="F8" s="61">
        <v>0.122</v>
      </c>
      <c r="G8" s="61">
        <v>0.214</v>
      </c>
      <c r="H8" s="62">
        <v>0.29199999999999998</v>
      </c>
    </row>
    <row r="9" spans="1:8" ht="15" thickBot="1" x14ac:dyDescent="0.35">
      <c r="A9" s="56">
        <v>8</v>
      </c>
      <c r="B9" s="63" t="s">
        <v>433</v>
      </c>
      <c r="C9" s="64">
        <v>0.69599999999999995</v>
      </c>
      <c r="D9" s="64">
        <v>0.63200000000000001</v>
      </c>
      <c r="E9" s="64">
        <v>0.59799999999999998</v>
      </c>
      <c r="F9" s="64">
        <v>0.55100000000000005</v>
      </c>
      <c r="G9" s="64">
        <v>0.51900000000000002</v>
      </c>
      <c r="H9" s="65">
        <v>0.53200000000000003</v>
      </c>
    </row>
    <row r="10" spans="1:8" ht="15" thickBot="1" x14ac:dyDescent="0.35">
      <c r="A10" s="52">
        <v>9</v>
      </c>
      <c r="B10" s="60" t="s">
        <v>433</v>
      </c>
      <c r="C10" s="61">
        <v>0.247</v>
      </c>
      <c r="D10" s="61">
        <v>0.313</v>
      </c>
      <c r="E10" s="61">
        <v>0.28999999999999998</v>
      </c>
      <c r="F10" s="61">
        <v>0.36</v>
      </c>
      <c r="G10" s="61">
        <v>0.35399999999999998</v>
      </c>
      <c r="H10" s="62">
        <v>0.41899999999999998</v>
      </c>
    </row>
    <row r="11" spans="1:8" ht="15" thickBot="1" x14ac:dyDescent="0.35">
      <c r="A11" s="56">
        <v>10</v>
      </c>
      <c r="B11" s="63" t="s">
        <v>433</v>
      </c>
      <c r="C11" s="64">
        <v>0</v>
      </c>
      <c r="D11" s="64">
        <v>0.152</v>
      </c>
      <c r="E11" s="64">
        <v>0.26800000000000002</v>
      </c>
      <c r="F11" s="64">
        <v>0.33700000000000002</v>
      </c>
      <c r="G11" s="64">
        <v>0.40500000000000003</v>
      </c>
      <c r="H11" s="65">
        <v>0.42899999999999999</v>
      </c>
    </row>
    <row r="12" spans="1:8" ht="15" thickBot="1" x14ac:dyDescent="0.35">
      <c r="A12" s="52">
        <v>11</v>
      </c>
      <c r="B12" s="60" t="s">
        <v>433</v>
      </c>
      <c r="C12" s="61">
        <v>0.69599999999999995</v>
      </c>
      <c r="D12" s="61">
        <v>0.64600000000000002</v>
      </c>
      <c r="E12" s="61">
        <v>0.60399999999999998</v>
      </c>
      <c r="F12" s="61">
        <v>0.56299999999999994</v>
      </c>
      <c r="G12" s="61">
        <v>0.44500000000000001</v>
      </c>
      <c r="H12" s="62">
        <v>0.47299999999999998</v>
      </c>
    </row>
    <row r="13" spans="1:8" ht="15" thickBot="1" x14ac:dyDescent="0.35">
      <c r="A13" s="56">
        <v>12</v>
      </c>
      <c r="B13" s="63" t="s">
        <v>433</v>
      </c>
      <c r="C13" s="64">
        <v>0.69599999999999995</v>
      </c>
      <c r="D13" s="64">
        <v>0.64600000000000002</v>
      </c>
      <c r="E13" s="64">
        <v>0.51700000000000002</v>
      </c>
      <c r="F13" s="64">
        <v>0.54800000000000004</v>
      </c>
      <c r="G13" s="64">
        <v>0.46300000000000002</v>
      </c>
      <c r="H13" s="65">
        <v>0.52</v>
      </c>
    </row>
    <row r="14" spans="1:8" ht="15" thickBot="1" x14ac:dyDescent="0.35">
      <c r="A14" s="52">
        <v>13</v>
      </c>
      <c r="B14" s="60" t="s">
        <v>433</v>
      </c>
      <c r="C14" s="61">
        <v>0.753</v>
      </c>
      <c r="D14" s="61">
        <v>0.68700000000000006</v>
      </c>
      <c r="E14" s="61">
        <v>0.71299999999999997</v>
      </c>
      <c r="F14" s="61">
        <v>0.59199999999999997</v>
      </c>
      <c r="G14" s="61">
        <v>0.49199999999999999</v>
      </c>
      <c r="H14" s="62">
        <v>0.47799999999999998</v>
      </c>
    </row>
    <row r="15" spans="1:8" ht="15" thickBot="1" x14ac:dyDescent="0.35">
      <c r="A15" s="56">
        <v>14</v>
      </c>
      <c r="B15" s="63" t="s">
        <v>433</v>
      </c>
      <c r="C15" s="64">
        <v>0.55100000000000005</v>
      </c>
      <c r="D15" s="64">
        <v>0.68100000000000005</v>
      </c>
      <c r="E15" s="64">
        <v>0.53800000000000003</v>
      </c>
      <c r="F15" s="64">
        <v>0.56000000000000005</v>
      </c>
      <c r="G15" s="64">
        <v>0.47099999999999997</v>
      </c>
      <c r="H15" s="65">
        <v>0.44700000000000001</v>
      </c>
    </row>
    <row r="16" spans="1:8" ht="15" thickBot="1" x14ac:dyDescent="0.35">
      <c r="A16" s="52">
        <v>15</v>
      </c>
      <c r="B16" s="60" t="s">
        <v>433</v>
      </c>
      <c r="C16" s="61">
        <v>0</v>
      </c>
      <c r="D16" s="61">
        <v>0.28999999999999998</v>
      </c>
      <c r="E16" s="61">
        <v>0.19800000000000001</v>
      </c>
      <c r="F16" s="61">
        <v>0.27800000000000002</v>
      </c>
      <c r="G16" s="61">
        <v>0.33900000000000002</v>
      </c>
      <c r="H16" s="62">
        <v>0.375</v>
      </c>
    </row>
    <row r="17" spans="1:8" ht="15" thickBot="1" x14ac:dyDescent="0.35">
      <c r="A17" s="56">
        <v>16</v>
      </c>
      <c r="B17" s="63" t="s">
        <v>433</v>
      </c>
      <c r="C17" s="64">
        <v>0.55100000000000005</v>
      </c>
      <c r="D17" s="64">
        <v>0.52900000000000003</v>
      </c>
      <c r="E17" s="64">
        <v>0.59199999999999997</v>
      </c>
      <c r="F17" s="64">
        <v>0.55000000000000004</v>
      </c>
      <c r="G17" s="64">
        <v>0.443</v>
      </c>
      <c r="H17" s="65">
        <v>0.47299999999999998</v>
      </c>
    </row>
    <row r="18" spans="1:8" ht="15" thickBot="1" x14ac:dyDescent="0.35">
      <c r="A18" s="52">
        <v>17</v>
      </c>
      <c r="B18" s="60" t="s">
        <v>433</v>
      </c>
      <c r="C18" s="61">
        <v>0.44900000000000001</v>
      </c>
      <c r="D18" s="61">
        <v>0.45600000000000002</v>
      </c>
      <c r="E18" s="61">
        <v>0.311</v>
      </c>
      <c r="F18" s="61">
        <v>0.315</v>
      </c>
      <c r="G18" s="61">
        <v>0.373</v>
      </c>
      <c r="H18" s="62">
        <v>0.41599999999999998</v>
      </c>
    </row>
    <row r="19" spans="1:8" ht="15" thickBot="1" x14ac:dyDescent="0.35">
      <c r="A19" s="56">
        <v>18</v>
      </c>
      <c r="B19" s="63" t="s">
        <v>433</v>
      </c>
      <c r="C19" s="64">
        <v>0</v>
      </c>
      <c r="D19" s="64">
        <v>0.13800000000000001</v>
      </c>
      <c r="E19" s="64">
        <v>0.18099999999999999</v>
      </c>
      <c r="F19" s="64">
        <v>0.20499999999999999</v>
      </c>
      <c r="G19" s="64">
        <v>0.23799999999999999</v>
      </c>
      <c r="H19" s="65">
        <v>0.34799999999999998</v>
      </c>
    </row>
    <row r="20" spans="1:8" ht="15" thickBot="1" x14ac:dyDescent="0.35">
      <c r="A20" s="52">
        <v>19</v>
      </c>
      <c r="B20" s="60" t="s">
        <v>433</v>
      </c>
      <c r="C20" s="61">
        <v>0.30399999999999999</v>
      </c>
      <c r="D20" s="61">
        <v>0.35399999999999998</v>
      </c>
      <c r="E20" s="61">
        <v>0.39900000000000002</v>
      </c>
      <c r="F20" s="61">
        <v>0.38600000000000001</v>
      </c>
      <c r="G20" s="61">
        <v>0.40200000000000002</v>
      </c>
      <c r="H20" s="62">
        <v>0.375</v>
      </c>
    </row>
    <row r="21" spans="1:8" ht="15" thickBot="1" x14ac:dyDescent="0.35">
      <c r="A21" s="56">
        <v>20</v>
      </c>
      <c r="B21" s="63" t="s">
        <v>433</v>
      </c>
      <c r="C21" s="64">
        <v>0</v>
      </c>
      <c r="D21" s="64">
        <v>0</v>
      </c>
      <c r="E21" s="64">
        <v>0.16800000000000001</v>
      </c>
      <c r="F21" s="64">
        <v>0.19500000000000001</v>
      </c>
      <c r="G21" s="64">
        <v>0.27800000000000002</v>
      </c>
      <c r="H21" s="65">
        <v>0.36199999999999999</v>
      </c>
    </row>
    <row r="22" spans="1:8" ht="15" thickBot="1" x14ac:dyDescent="0.35">
      <c r="A22" s="52">
        <v>21</v>
      </c>
      <c r="B22" s="60" t="s">
        <v>433</v>
      </c>
      <c r="C22" s="66">
        <v>1</v>
      </c>
      <c r="D22" s="61">
        <v>0.71</v>
      </c>
      <c r="E22" s="61">
        <v>0.64200000000000002</v>
      </c>
      <c r="F22" s="61">
        <v>0.53200000000000003</v>
      </c>
      <c r="G22" s="61">
        <v>0.433</v>
      </c>
      <c r="H22" s="62">
        <v>0.432</v>
      </c>
    </row>
    <row r="23" spans="1:8" ht="15" thickBot="1" x14ac:dyDescent="0.35">
      <c r="A23" s="56">
        <v>22</v>
      </c>
      <c r="B23" s="63" t="s">
        <v>433</v>
      </c>
      <c r="C23" s="64">
        <v>0</v>
      </c>
      <c r="D23" s="64">
        <v>0.13800000000000001</v>
      </c>
      <c r="E23" s="64">
        <v>9.4E-2</v>
      </c>
      <c r="F23" s="64">
        <v>0.248</v>
      </c>
      <c r="G23" s="64">
        <v>0.28199999999999997</v>
      </c>
      <c r="H23" s="65">
        <v>0.34799999999999998</v>
      </c>
    </row>
    <row r="24" spans="1:8" ht="15" thickBot="1" x14ac:dyDescent="0.35">
      <c r="A24" s="52">
        <v>23</v>
      </c>
      <c r="B24" s="60" t="s">
        <v>433</v>
      </c>
      <c r="C24" s="61">
        <v>0.247</v>
      </c>
      <c r="D24" s="61">
        <v>0.17499999999999999</v>
      </c>
      <c r="E24" s="61">
        <v>0.11899999999999999</v>
      </c>
      <c r="F24" s="61">
        <v>0.158</v>
      </c>
      <c r="G24" s="61">
        <v>0.30499999999999999</v>
      </c>
      <c r="H24" s="62">
        <v>0.39700000000000002</v>
      </c>
    </row>
    <row r="25" spans="1:8" ht="15" thickBot="1" x14ac:dyDescent="0.35">
      <c r="A25" s="56">
        <v>24</v>
      </c>
      <c r="B25" s="63" t="s">
        <v>433</v>
      </c>
      <c r="C25" s="64">
        <v>0.44900000000000001</v>
      </c>
      <c r="D25" s="64">
        <v>0.60899999999999999</v>
      </c>
      <c r="E25" s="64">
        <v>0.57899999999999996</v>
      </c>
      <c r="F25" s="64">
        <v>0.48299999999999998</v>
      </c>
      <c r="G25" s="64">
        <v>0.374</v>
      </c>
      <c r="H25" s="65">
        <v>0.41699999999999998</v>
      </c>
    </row>
    <row r="26" spans="1:8" ht="15" thickBot="1" x14ac:dyDescent="0.35">
      <c r="A26" s="52">
        <v>25</v>
      </c>
      <c r="B26" s="60" t="s">
        <v>433</v>
      </c>
      <c r="C26" s="61">
        <v>0.753</v>
      </c>
      <c r="D26" s="61">
        <v>0.82499999999999996</v>
      </c>
      <c r="E26" s="61">
        <v>0.56200000000000006</v>
      </c>
      <c r="F26" s="61">
        <v>0.63700000000000001</v>
      </c>
      <c r="G26" s="61">
        <v>0.50600000000000001</v>
      </c>
      <c r="H26" s="62">
        <v>0.53800000000000003</v>
      </c>
    </row>
    <row r="27" spans="1:8" ht="15" thickBot="1" x14ac:dyDescent="0.35">
      <c r="A27" s="56">
        <v>26</v>
      </c>
      <c r="B27" s="63" t="s">
        <v>433</v>
      </c>
      <c r="C27" s="64">
        <v>0</v>
      </c>
      <c r="D27" s="64">
        <v>0.28999999999999998</v>
      </c>
      <c r="E27" s="64">
        <v>0.27100000000000002</v>
      </c>
      <c r="F27" s="64">
        <v>0.28399999999999997</v>
      </c>
      <c r="G27" s="64">
        <v>0.247</v>
      </c>
      <c r="H27" s="65">
        <v>0.35299999999999998</v>
      </c>
    </row>
    <row r="28" spans="1:8" ht="15" thickBot="1" x14ac:dyDescent="0.35">
      <c r="A28" s="52">
        <v>27</v>
      </c>
      <c r="B28" s="60" t="s">
        <v>433</v>
      </c>
      <c r="C28" s="61">
        <v>0.247</v>
      </c>
      <c r="D28" s="61">
        <v>0.17499999999999999</v>
      </c>
      <c r="E28" s="61">
        <v>0.20599999999999999</v>
      </c>
      <c r="F28" s="61">
        <v>0.28299999999999997</v>
      </c>
      <c r="G28" s="61">
        <v>0.30099999999999999</v>
      </c>
      <c r="H28" s="62">
        <v>0.312</v>
      </c>
    </row>
    <row r="29" spans="1:8" ht="15" thickBot="1" x14ac:dyDescent="0.35">
      <c r="A29" s="56">
        <v>28</v>
      </c>
      <c r="B29" s="63" t="s">
        <v>433</v>
      </c>
      <c r="C29" s="64">
        <v>0.69599999999999995</v>
      </c>
      <c r="D29" s="64">
        <v>0.49399999999999999</v>
      </c>
      <c r="E29" s="64">
        <v>0.41299999999999998</v>
      </c>
      <c r="F29" s="64">
        <v>0.34599999999999997</v>
      </c>
      <c r="G29" s="64">
        <v>0.35499999999999998</v>
      </c>
      <c r="H29" s="65">
        <v>0.45200000000000001</v>
      </c>
    </row>
    <row r="30" spans="1:8" ht="15" thickBot="1" x14ac:dyDescent="0.35">
      <c r="A30" s="52">
        <v>29</v>
      </c>
      <c r="B30" s="60" t="s">
        <v>433</v>
      </c>
      <c r="C30" s="61">
        <v>0.44900000000000001</v>
      </c>
      <c r="D30" s="61">
        <v>0.45600000000000002</v>
      </c>
      <c r="E30" s="61">
        <v>0.55600000000000005</v>
      </c>
      <c r="F30" s="61">
        <v>0.57499999999999996</v>
      </c>
      <c r="G30" s="61">
        <v>0.48699999999999999</v>
      </c>
      <c r="H30" s="62">
        <v>0.52200000000000002</v>
      </c>
    </row>
    <row r="31" spans="1:8" ht="15" thickBot="1" x14ac:dyDescent="0.35">
      <c r="A31" s="56">
        <v>30</v>
      </c>
      <c r="B31" s="63" t="s">
        <v>433</v>
      </c>
      <c r="C31" s="64">
        <v>0</v>
      </c>
      <c r="D31" s="64">
        <v>0.13800000000000001</v>
      </c>
      <c r="E31" s="64">
        <v>9.4E-2</v>
      </c>
      <c r="F31" s="64">
        <v>7.8E-2</v>
      </c>
      <c r="G31" s="64">
        <v>0.214</v>
      </c>
      <c r="H31" s="65">
        <v>0.26400000000000001</v>
      </c>
    </row>
    <row r="32" spans="1:8" ht="15" thickBot="1" x14ac:dyDescent="0.35">
      <c r="A32" s="52">
        <v>31</v>
      </c>
      <c r="B32" s="60" t="s">
        <v>433</v>
      </c>
      <c r="C32" s="61">
        <v>0.44900000000000001</v>
      </c>
      <c r="D32" s="61">
        <v>0.31900000000000001</v>
      </c>
      <c r="E32" s="61">
        <v>0.38100000000000001</v>
      </c>
      <c r="F32" s="61">
        <v>0.374</v>
      </c>
      <c r="G32" s="61">
        <v>0.44</v>
      </c>
      <c r="H32" s="62">
        <v>0.48599999999999999</v>
      </c>
    </row>
    <row r="33" spans="1:8" ht="15" thickBot="1" x14ac:dyDescent="0.35">
      <c r="A33" s="56">
        <v>32</v>
      </c>
      <c r="B33" s="63" t="s">
        <v>433</v>
      </c>
      <c r="C33" s="64">
        <v>0.247</v>
      </c>
      <c r="D33" s="64">
        <v>0.17499999999999999</v>
      </c>
      <c r="E33" s="64">
        <v>0.27</v>
      </c>
      <c r="F33" s="64">
        <v>0.33900000000000002</v>
      </c>
      <c r="G33" s="64">
        <v>0.30299999999999999</v>
      </c>
      <c r="H33" s="65">
        <v>0.379</v>
      </c>
    </row>
    <row r="34" spans="1:8" ht="15" thickBot="1" x14ac:dyDescent="0.35">
      <c r="A34" s="52">
        <v>33</v>
      </c>
      <c r="B34" s="60" t="s">
        <v>433</v>
      </c>
      <c r="C34" s="61">
        <v>0.55100000000000005</v>
      </c>
      <c r="D34" s="61">
        <v>0.54400000000000004</v>
      </c>
      <c r="E34" s="61">
        <v>0.60799999999999998</v>
      </c>
      <c r="F34" s="61">
        <v>0.621</v>
      </c>
      <c r="G34" s="61">
        <v>0.53500000000000003</v>
      </c>
      <c r="H34" s="62">
        <v>0.51200000000000001</v>
      </c>
    </row>
    <row r="35" spans="1:8" ht="15" thickBot="1" x14ac:dyDescent="0.35">
      <c r="A35" s="56">
        <v>34</v>
      </c>
      <c r="B35" s="63" t="s">
        <v>433</v>
      </c>
      <c r="C35" s="64">
        <v>0.30399999999999999</v>
      </c>
      <c r="D35" s="64">
        <v>0.36799999999999999</v>
      </c>
      <c r="E35" s="64">
        <v>0.32800000000000001</v>
      </c>
      <c r="F35" s="64">
        <v>0.33100000000000002</v>
      </c>
      <c r="G35" s="64">
        <v>0.3</v>
      </c>
      <c r="H35" s="65">
        <v>0.38100000000000001</v>
      </c>
    </row>
    <row r="36" spans="1:8" ht="15" thickBot="1" x14ac:dyDescent="0.35">
      <c r="A36" s="52">
        <v>35</v>
      </c>
      <c r="B36" s="60" t="s">
        <v>433</v>
      </c>
      <c r="C36" s="61">
        <v>0.55100000000000005</v>
      </c>
      <c r="D36" s="61">
        <v>0.52900000000000003</v>
      </c>
      <c r="E36" s="61">
        <v>0.36</v>
      </c>
      <c r="F36" s="61">
        <v>0.35599999999999998</v>
      </c>
      <c r="G36" s="61">
        <v>0.34</v>
      </c>
      <c r="H36" s="62">
        <v>0.40899999999999997</v>
      </c>
    </row>
    <row r="37" spans="1:8" ht="15" thickBot="1" x14ac:dyDescent="0.35">
      <c r="A37" s="56">
        <v>36</v>
      </c>
      <c r="B37" s="63" t="s">
        <v>433</v>
      </c>
      <c r="C37" s="64">
        <v>0.753</v>
      </c>
      <c r="D37" s="64">
        <v>0.53500000000000003</v>
      </c>
      <c r="E37" s="64">
        <v>0.44600000000000001</v>
      </c>
      <c r="F37" s="64">
        <v>0.48</v>
      </c>
      <c r="G37" s="64">
        <v>0.45</v>
      </c>
      <c r="H37" s="65">
        <v>0.47899999999999998</v>
      </c>
    </row>
    <row r="38" spans="1:8" ht="15" thickBot="1" x14ac:dyDescent="0.35">
      <c r="A38" s="52">
        <v>37</v>
      </c>
      <c r="B38" s="60" t="s">
        <v>433</v>
      </c>
      <c r="C38" s="61">
        <v>0.69599999999999995</v>
      </c>
      <c r="D38" s="61">
        <v>0.49399999999999999</v>
      </c>
      <c r="E38" s="61">
        <v>0.56899999999999995</v>
      </c>
      <c r="F38" s="61">
        <v>0.58699999999999997</v>
      </c>
      <c r="G38" s="61">
        <v>0.46</v>
      </c>
      <c r="H38" s="62">
        <v>0.45400000000000001</v>
      </c>
    </row>
    <row r="39" spans="1:8" ht="15" thickBot="1" x14ac:dyDescent="0.35">
      <c r="A39" s="56">
        <v>38</v>
      </c>
      <c r="B39" s="63" t="s">
        <v>433</v>
      </c>
      <c r="C39" s="64">
        <v>0</v>
      </c>
      <c r="D39" s="64">
        <v>0.152</v>
      </c>
      <c r="E39" s="64">
        <v>0.42299999999999999</v>
      </c>
      <c r="F39" s="64">
        <v>0.40899999999999997</v>
      </c>
      <c r="G39" s="64">
        <v>0.26700000000000002</v>
      </c>
      <c r="H39" s="65">
        <v>0.38500000000000001</v>
      </c>
    </row>
    <row r="40" spans="1:8" ht="15" thickBot="1" x14ac:dyDescent="0.35">
      <c r="A40" s="52">
        <v>39</v>
      </c>
      <c r="B40" s="60" t="s">
        <v>433</v>
      </c>
      <c r="C40" s="61">
        <v>0.753</v>
      </c>
      <c r="D40" s="61">
        <v>0.82499999999999996</v>
      </c>
      <c r="E40" s="61">
        <v>0.64900000000000002</v>
      </c>
      <c r="F40" s="61">
        <v>0.59699999999999998</v>
      </c>
      <c r="G40" s="61">
        <v>0.46200000000000002</v>
      </c>
      <c r="H40" s="62">
        <v>0.501</v>
      </c>
    </row>
    <row r="41" spans="1:8" ht="15" thickBot="1" x14ac:dyDescent="0.35">
      <c r="A41" s="56">
        <v>40</v>
      </c>
      <c r="B41" s="63" t="s">
        <v>433</v>
      </c>
      <c r="C41" s="64">
        <v>0</v>
      </c>
      <c r="D41" s="64">
        <v>0.28999999999999998</v>
      </c>
      <c r="E41" s="64">
        <v>0.35799999999999998</v>
      </c>
      <c r="F41" s="64">
        <v>0.35599999999999998</v>
      </c>
      <c r="G41" s="64">
        <v>0.41199999999999998</v>
      </c>
      <c r="H41" s="65">
        <v>0.45</v>
      </c>
    </row>
    <row r="42" spans="1:8" ht="15" thickBot="1" x14ac:dyDescent="0.35">
      <c r="A42" s="52">
        <v>41</v>
      </c>
      <c r="B42" s="60" t="s">
        <v>433</v>
      </c>
      <c r="C42" s="61">
        <v>0.247</v>
      </c>
      <c r="D42" s="61">
        <v>0.46500000000000002</v>
      </c>
      <c r="E42" s="61">
        <v>0.317</v>
      </c>
      <c r="F42" s="61">
        <v>0.433</v>
      </c>
      <c r="G42" s="61">
        <v>0.35799999999999998</v>
      </c>
      <c r="H42" s="62">
        <v>0.371</v>
      </c>
    </row>
    <row r="43" spans="1:8" ht="15" thickBot="1" x14ac:dyDescent="0.35">
      <c r="A43" s="56">
        <v>42</v>
      </c>
      <c r="B43" s="63" t="s">
        <v>433</v>
      </c>
      <c r="C43" s="64">
        <v>0.753</v>
      </c>
      <c r="D43" s="64">
        <v>0.53500000000000003</v>
      </c>
      <c r="E43" s="64">
        <v>0.438</v>
      </c>
      <c r="F43" s="64">
        <v>0.41799999999999998</v>
      </c>
      <c r="G43" s="64">
        <v>0.41799999999999998</v>
      </c>
      <c r="H43" s="65">
        <v>0.45500000000000002</v>
      </c>
    </row>
    <row r="44" spans="1:8" ht="15" thickBot="1" x14ac:dyDescent="0.35">
      <c r="A44" s="52">
        <v>43</v>
      </c>
      <c r="B44" s="60" t="s">
        <v>433</v>
      </c>
      <c r="C44" s="61">
        <v>0.30399999999999999</v>
      </c>
      <c r="D44" s="61">
        <v>0.36799999999999999</v>
      </c>
      <c r="E44" s="61">
        <v>0.40899999999999997</v>
      </c>
      <c r="F44" s="61">
        <v>0.45300000000000001</v>
      </c>
      <c r="G44" s="61">
        <v>0.39</v>
      </c>
      <c r="H44" s="62">
        <v>0.44900000000000001</v>
      </c>
    </row>
    <row r="45" spans="1:8" ht="15" thickBot="1" x14ac:dyDescent="0.35">
      <c r="A45" s="56">
        <v>44</v>
      </c>
      <c r="B45" s="63" t="s">
        <v>433</v>
      </c>
      <c r="C45" s="67">
        <v>0.44900000000000001</v>
      </c>
      <c r="D45" s="67">
        <v>0.31900000000000001</v>
      </c>
      <c r="E45" s="67">
        <v>0.29099999999999998</v>
      </c>
      <c r="F45" s="67">
        <v>0.3</v>
      </c>
      <c r="G45" s="67">
        <v>0.313</v>
      </c>
      <c r="H45" s="68">
        <v>0.41899999999999998</v>
      </c>
    </row>
    <row r="46" spans="1:8" ht="15" thickBot="1" x14ac:dyDescent="0.35">
      <c r="A46" s="52">
        <v>45</v>
      </c>
      <c r="B46" s="60" t="s">
        <v>433</v>
      </c>
      <c r="C46" s="61">
        <v>0.44900000000000001</v>
      </c>
      <c r="D46" s="61">
        <v>0.47099999999999997</v>
      </c>
      <c r="E46" s="61">
        <v>0.48499999999999999</v>
      </c>
      <c r="F46" s="61">
        <v>0.46200000000000002</v>
      </c>
      <c r="G46" s="61">
        <v>0.44700000000000001</v>
      </c>
      <c r="H46" s="62">
        <v>0.50900000000000001</v>
      </c>
    </row>
    <row r="47" spans="1:8" ht="15" thickBot="1" x14ac:dyDescent="0.35">
      <c r="A47" s="56">
        <v>46</v>
      </c>
      <c r="B47" s="63" t="s">
        <v>433</v>
      </c>
      <c r="C47" s="69">
        <v>1</v>
      </c>
      <c r="D47" s="64">
        <v>0.71</v>
      </c>
      <c r="E47" s="64">
        <v>0.48399999999999999</v>
      </c>
      <c r="F47" s="64">
        <v>0.57199999999999995</v>
      </c>
      <c r="G47" s="64">
        <v>0.47899999999999998</v>
      </c>
      <c r="H47" s="65">
        <v>0.45200000000000001</v>
      </c>
    </row>
    <row r="48" spans="1:8" ht="15" thickBot="1" x14ac:dyDescent="0.35">
      <c r="A48" s="52">
        <v>47</v>
      </c>
      <c r="B48" s="60" t="s">
        <v>433</v>
      </c>
      <c r="C48" s="61">
        <v>0.753</v>
      </c>
      <c r="D48" s="61">
        <v>0.68700000000000006</v>
      </c>
      <c r="E48" s="61">
        <v>0.627</v>
      </c>
      <c r="F48" s="61">
        <v>0.52</v>
      </c>
      <c r="G48" s="61">
        <v>0.41899999999999998</v>
      </c>
      <c r="H48" s="62">
        <v>0.47</v>
      </c>
    </row>
    <row r="49" spans="1:10" ht="15" thickBot="1" x14ac:dyDescent="0.35">
      <c r="A49" s="56">
        <v>48</v>
      </c>
      <c r="B49" s="63" t="s">
        <v>433</v>
      </c>
      <c r="C49" s="64">
        <v>0.30399999999999999</v>
      </c>
      <c r="D49" s="64">
        <v>0.35399999999999998</v>
      </c>
      <c r="E49" s="64">
        <v>0.315</v>
      </c>
      <c r="F49" s="64">
        <v>0.373</v>
      </c>
      <c r="G49" s="64">
        <v>0.40500000000000003</v>
      </c>
      <c r="H49" s="65">
        <v>0.39400000000000002</v>
      </c>
    </row>
    <row r="50" spans="1:10" ht="15" thickBot="1" x14ac:dyDescent="0.35">
      <c r="A50" s="52">
        <v>49</v>
      </c>
      <c r="B50" s="60" t="s">
        <v>433</v>
      </c>
      <c r="C50" s="61">
        <v>0</v>
      </c>
      <c r="D50" s="61">
        <v>0.152</v>
      </c>
      <c r="E50" s="61">
        <v>0.185</v>
      </c>
      <c r="F50" s="61">
        <v>0.32100000000000001</v>
      </c>
      <c r="G50" s="61">
        <v>0.29899999999999999</v>
      </c>
      <c r="H50" s="62">
        <v>0.379</v>
      </c>
    </row>
    <row r="51" spans="1:10" ht="15" thickBot="1" x14ac:dyDescent="0.35">
      <c r="A51" s="56">
        <v>50</v>
      </c>
      <c r="B51" s="63" t="s">
        <v>433</v>
      </c>
      <c r="C51" s="64">
        <v>0.55100000000000005</v>
      </c>
      <c r="D51" s="64">
        <v>0.39100000000000001</v>
      </c>
      <c r="E51" s="64">
        <v>0.26600000000000001</v>
      </c>
      <c r="F51" s="64">
        <v>0.33700000000000002</v>
      </c>
      <c r="G51" s="64">
        <v>0.40400000000000003</v>
      </c>
      <c r="H51" s="65">
        <v>0.40899999999999997</v>
      </c>
    </row>
    <row r="52" spans="1:10" ht="15" thickBot="1" x14ac:dyDescent="0.35">
      <c r="A52" s="70"/>
      <c r="B52" s="71" t="s">
        <v>440</v>
      </c>
      <c r="C52" s="72">
        <v>0.40899999999999997</v>
      </c>
      <c r="D52" s="72">
        <v>0.42099999999999999</v>
      </c>
      <c r="E52" s="72">
        <v>0.39300000000000002</v>
      </c>
      <c r="F52" s="72">
        <v>0.40200000000000002</v>
      </c>
      <c r="G52" s="72">
        <v>0.38200000000000001</v>
      </c>
      <c r="H52" s="73">
        <v>0.42399999999999999</v>
      </c>
    </row>
    <row r="53" spans="1:10" ht="43.2" x14ac:dyDescent="0.3">
      <c r="B53" s="76" t="s">
        <v>444</v>
      </c>
      <c r="C53">
        <f>STDEV(C2:C51)</f>
        <v>0.29101746142996815</v>
      </c>
      <c r="D53">
        <f t="shared" ref="D53:H53" si="0">STDEV(D2:D51)</f>
        <v>0.20620734562026419</v>
      </c>
      <c r="E53">
        <f t="shared" si="0"/>
        <v>0.16552245547147401</v>
      </c>
      <c r="F53">
        <f t="shared" si="0"/>
        <v>0.14000752749442461</v>
      </c>
      <c r="G53">
        <f t="shared" si="0"/>
        <v>8.4181313065238614E-2</v>
      </c>
      <c r="H53">
        <f t="shared" si="0"/>
        <v>6.3294014289646316E-2</v>
      </c>
      <c r="J53" t="s">
        <v>445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0B10-E561-4A71-AE30-53DFCF7A4343}">
  <dimension ref="A1:P133"/>
  <sheetViews>
    <sheetView workbookViewId="0">
      <selection activeCell="K2" sqref="K2"/>
    </sheetView>
  </sheetViews>
  <sheetFormatPr defaultRowHeight="14.4" x14ac:dyDescent="0.3"/>
  <cols>
    <col min="1" max="1" width="16.77734375" customWidth="1"/>
    <col min="6" max="6" width="4.77734375" customWidth="1"/>
    <col min="7" max="7" width="18.33203125" customWidth="1"/>
    <col min="8" max="8" width="9.109375" customWidth="1"/>
    <col min="9" max="9" width="10.6640625" customWidth="1"/>
    <col min="10" max="10" width="9.88671875" customWidth="1"/>
    <col min="11" max="11" width="11.109375" customWidth="1"/>
    <col min="12" max="12" width="12.21875" customWidth="1"/>
    <col min="13" max="13" width="13.77734375" customWidth="1"/>
  </cols>
  <sheetData>
    <row r="1" spans="1:16" ht="15" thickBot="1" x14ac:dyDescent="0.35">
      <c r="A1" s="39">
        <v>1505</v>
      </c>
      <c r="B1" s="22">
        <v>0</v>
      </c>
      <c r="C1" s="23">
        <v>648.64</v>
      </c>
      <c r="D1" s="24">
        <v>25</v>
      </c>
    </row>
    <row r="2" spans="1:16" ht="15" thickBot="1" x14ac:dyDescent="0.35">
      <c r="A2" s="39">
        <v>1949</v>
      </c>
      <c r="B2" s="22">
        <v>0</v>
      </c>
      <c r="C2" s="23">
        <v>595.84799999999996</v>
      </c>
      <c r="D2" s="24">
        <v>45</v>
      </c>
    </row>
    <row r="3" spans="1:16" ht="15" thickBot="1" x14ac:dyDescent="0.35">
      <c r="A3" s="40" t="s">
        <v>290</v>
      </c>
      <c r="B3" s="22">
        <v>0</v>
      </c>
      <c r="C3" s="23">
        <v>1.5680000000000001</v>
      </c>
      <c r="D3" s="24">
        <v>122</v>
      </c>
      <c r="H3" s="74"/>
      <c r="I3" s="74"/>
      <c r="J3" s="74"/>
      <c r="K3" s="74"/>
      <c r="L3" s="74"/>
      <c r="M3" s="74"/>
    </row>
    <row r="4" spans="1:16" ht="15" thickBot="1" x14ac:dyDescent="0.35">
      <c r="A4" s="41" t="s">
        <v>78</v>
      </c>
      <c r="B4" s="25">
        <v>1</v>
      </c>
      <c r="C4" s="23">
        <v>12.4236</v>
      </c>
      <c r="D4" s="24">
        <v>121</v>
      </c>
      <c r="H4" s="74"/>
      <c r="I4" s="74"/>
      <c r="J4" s="74"/>
      <c r="K4" s="74"/>
      <c r="L4" s="74"/>
      <c r="M4" s="74"/>
    </row>
    <row r="5" spans="1:16" ht="15" thickBot="1" x14ac:dyDescent="0.35">
      <c r="A5" s="42">
        <v>6481</v>
      </c>
      <c r="B5" s="25">
        <v>1</v>
      </c>
      <c r="C5" s="23">
        <v>2.4413</v>
      </c>
      <c r="D5" s="24">
        <v>120</v>
      </c>
      <c r="H5" s="74"/>
      <c r="I5" s="74"/>
      <c r="J5" s="74"/>
      <c r="K5" s="74"/>
      <c r="L5" s="74"/>
      <c r="M5" s="74"/>
    </row>
    <row r="6" spans="1:16" ht="15" thickBot="1" x14ac:dyDescent="0.35">
      <c r="A6" s="40" t="s">
        <v>236</v>
      </c>
      <c r="B6" s="22">
        <v>0</v>
      </c>
      <c r="C6" s="23">
        <v>2.2913999999999999</v>
      </c>
      <c r="D6" s="24">
        <v>119</v>
      </c>
      <c r="H6" s="74"/>
      <c r="I6" s="74"/>
      <c r="J6" s="74"/>
      <c r="K6" s="74"/>
      <c r="L6" s="74"/>
      <c r="M6" s="74"/>
    </row>
    <row r="7" spans="1:16" ht="15" thickBot="1" x14ac:dyDescent="0.35">
      <c r="A7" s="40" t="s">
        <v>221</v>
      </c>
      <c r="B7" s="22">
        <v>0</v>
      </c>
      <c r="C7" s="23">
        <v>0.54859999999999998</v>
      </c>
      <c r="D7" s="24">
        <v>118</v>
      </c>
      <c r="H7" s="74"/>
      <c r="I7" s="74"/>
      <c r="J7" s="74"/>
      <c r="K7" s="74"/>
      <c r="L7" s="74"/>
      <c r="M7" s="74"/>
    </row>
    <row r="8" spans="1:16" ht="15" thickBot="1" x14ac:dyDescent="0.35">
      <c r="A8" s="40" t="s">
        <v>254</v>
      </c>
      <c r="B8" s="22">
        <v>0</v>
      </c>
      <c r="C8" s="23">
        <v>4.3493000000000004</v>
      </c>
      <c r="D8" s="24">
        <v>117</v>
      </c>
      <c r="H8" s="74"/>
      <c r="I8" s="74"/>
      <c r="J8" s="74"/>
      <c r="K8" s="74"/>
      <c r="L8" s="74"/>
      <c r="M8" s="74"/>
    </row>
    <row r="9" spans="1:16" ht="15" thickBot="1" x14ac:dyDescent="0.35">
      <c r="A9" s="40" t="s">
        <v>227</v>
      </c>
      <c r="B9" s="22">
        <v>0</v>
      </c>
      <c r="C9" s="23">
        <v>1.4447000000000001</v>
      </c>
      <c r="D9" s="24">
        <v>116</v>
      </c>
    </row>
    <row r="10" spans="1:16" ht="15" thickBot="1" x14ac:dyDescent="0.35">
      <c r="A10" s="41" t="s">
        <v>81</v>
      </c>
      <c r="B10" s="25">
        <v>1</v>
      </c>
      <c r="C10" s="23">
        <v>20.194099999999999</v>
      </c>
      <c r="D10" s="24">
        <v>115</v>
      </c>
      <c r="G10" t="s">
        <v>429</v>
      </c>
      <c r="H10" t="s">
        <v>435</v>
      </c>
      <c r="I10" t="s">
        <v>436</v>
      </c>
      <c r="J10" t="s">
        <v>437</v>
      </c>
      <c r="K10" t="s">
        <v>439</v>
      </c>
      <c r="L10" t="s">
        <v>450</v>
      </c>
      <c r="M10" t="s">
        <v>438</v>
      </c>
      <c r="N10" t="s">
        <v>442</v>
      </c>
      <c r="P10" s="74"/>
    </row>
    <row r="11" spans="1:16" ht="15" thickBot="1" x14ac:dyDescent="0.35">
      <c r="A11" s="40" t="s">
        <v>284</v>
      </c>
      <c r="B11" s="22">
        <v>0</v>
      </c>
      <c r="C11" s="23">
        <v>2.8940000000000001</v>
      </c>
      <c r="D11" s="24">
        <v>114</v>
      </c>
      <c r="G11">
        <v>3</v>
      </c>
      <c r="H11" s="74">
        <v>1</v>
      </c>
      <c r="I11" s="74">
        <v>0.46927872602275655</v>
      </c>
      <c r="J11" s="74">
        <v>0.23463936301137828</v>
      </c>
      <c r="K11" s="74">
        <v>1</v>
      </c>
      <c r="L11" s="80">
        <v>0.23463936301137828</v>
      </c>
      <c r="M11" s="74">
        <v>0.53072127397724345</v>
      </c>
      <c r="N11" s="81">
        <v>0.40899999999999997</v>
      </c>
      <c r="P11" s="74"/>
    </row>
    <row r="12" spans="1:16" ht="15" thickBot="1" x14ac:dyDescent="0.35">
      <c r="A12" s="41" t="s">
        <v>1</v>
      </c>
      <c r="B12" s="25">
        <v>1</v>
      </c>
      <c r="C12" s="23">
        <v>10.323600000000001</v>
      </c>
      <c r="D12" s="24">
        <v>113</v>
      </c>
      <c r="G12">
        <v>5</v>
      </c>
      <c r="H12" s="74">
        <v>0.85393165015729355</v>
      </c>
      <c r="I12" s="74">
        <v>0.33916020527361618</v>
      </c>
      <c r="J12" s="74">
        <v>0.31564845247951456</v>
      </c>
      <c r="K12" s="74">
        <v>0.86879492248765822</v>
      </c>
      <c r="L12" s="74">
        <v>0.31564845247951456</v>
      </c>
      <c r="M12" s="74">
        <v>0.51477144488367743</v>
      </c>
      <c r="N12" s="81">
        <v>0.42099999999999999</v>
      </c>
      <c r="P12" s="74"/>
    </row>
    <row r="13" spans="1:16" ht="15" thickBot="1" x14ac:dyDescent="0.35">
      <c r="A13" s="40" t="s">
        <v>304</v>
      </c>
      <c r="B13" s="22">
        <v>0</v>
      </c>
      <c r="C13" s="23">
        <v>66.563299999999998</v>
      </c>
      <c r="D13" s="24">
        <v>112</v>
      </c>
      <c r="G13">
        <v>9</v>
      </c>
      <c r="H13" s="74">
        <v>0.82042287531620472</v>
      </c>
      <c r="I13" s="74">
        <v>0.30919416469955996</v>
      </c>
      <c r="J13" s="74">
        <v>0.28950714364062352</v>
      </c>
      <c r="K13" s="74">
        <v>0.76416759337486606</v>
      </c>
      <c r="L13" s="74">
        <v>0.21875138291954291</v>
      </c>
      <c r="M13" s="74">
        <v>0.50165241190252574</v>
      </c>
      <c r="N13" s="81">
        <v>0.39300000000000002</v>
      </c>
      <c r="P13" s="74"/>
    </row>
    <row r="14" spans="1:16" ht="15" thickBot="1" x14ac:dyDescent="0.35">
      <c r="A14" s="41" t="s">
        <v>98</v>
      </c>
      <c r="B14" s="25">
        <v>1</v>
      </c>
      <c r="C14" s="23">
        <v>30.686900000000001</v>
      </c>
      <c r="D14" s="24">
        <v>111</v>
      </c>
      <c r="G14">
        <v>12</v>
      </c>
      <c r="H14" s="74">
        <v>0.79871654702291395</v>
      </c>
      <c r="I14" s="74">
        <v>0.36613803501349945</v>
      </c>
      <c r="J14" s="74">
        <v>0.24185535640232722</v>
      </c>
      <c r="K14" s="74">
        <v>0.69145188710640415</v>
      </c>
      <c r="L14" s="74">
        <v>0.23950590044803943</v>
      </c>
      <c r="M14" s="74">
        <v>0.53061514483888605</v>
      </c>
      <c r="N14" s="81">
        <v>0.40200000000000002</v>
      </c>
      <c r="O14" s="34"/>
      <c r="P14" s="74"/>
    </row>
    <row r="15" spans="1:16" ht="15" thickBot="1" x14ac:dyDescent="0.35">
      <c r="A15" s="41" t="s">
        <v>120</v>
      </c>
      <c r="B15" s="25">
        <v>1</v>
      </c>
      <c r="C15" s="23">
        <v>2.4554999999999998</v>
      </c>
      <c r="D15" s="24">
        <v>110</v>
      </c>
      <c r="G15">
        <v>30</v>
      </c>
      <c r="H15" s="74">
        <v>0.67045237243092415</v>
      </c>
      <c r="I15" s="74">
        <v>0.3474732214970162</v>
      </c>
      <c r="J15" s="74">
        <v>0.27300637909904923</v>
      </c>
      <c r="K15" s="74">
        <v>0.56757838698873242</v>
      </c>
      <c r="L15" s="74">
        <v>0.29490957755223091</v>
      </c>
      <c r="M15" s="74">
        <v>0.46071524571897654</v>
      </c>
      <c r="N15" s="81">
        <v>0.38200000000000001</v>
      </c>
      <c r="O15" s="34"/>
      <c r="P15" s="74"/>
    </row>
    <row r="16" spans="1:16" ht="15" thickBot="1" x14ac:dyDescent="0.35">
      <c r="A16" s="39">
        <v>1358</v>
      </c>
      <c r="B16" s="22">
        <v>0</v>
      </c>
      <c r="C16" s="23">
        <v>20.012699999999999</v>
      </c>
      <c r="D16" s="24">
        <v>109</v>
      </c>
      <c r="G16">
        <v>50</v>
      </c>
      <c r="H16" s="74">
        <v>0.68098027264235028</v>
      </c>
      <c r="I16" s="74">
        <v>0.39435952298870897</v>
      </c>
      <c r="J16" s="74">
        <v>0.33512618536509525</v>
      </c>
      <c r="K16" s="74">
        <v>0.58263215921725631</v>
      </c>
      <c r="L16" s="74">
        <v>0.40088480050903641</v>
      </c>
      <c r="M16" s="74">
        <v>0.49734617927746744</v>
      </c>
      <c r="N16" s="81">
        <v>0.42399999999999999</v>
      </c>
      <c r="O16" s="34"/>
    </row>
    <row r="17" spans="1:15" ht="15" thickBot="1" x14ac:dyDescent="0.35">
      <c r="A17" s="41" t="s">
        <v>16</v>
      </c>
      <c r="B17" s="25">
        <v>1</v>
      </c>
      <c r="C17" s="23">
        <v>2.3462000000000001</v>
      </c>
      <c r="D17" s="24">
        <v>108</v>
      </c>
      <c r="L17" s="36"/>
      <c r="M17" s="37"/>
      <c r="N17" s="33"/>
      <c r="O17" s="34"/>
    </row>
    <row r="18" spans="1:15" ht="15" thickBot="1" x14ac:dyDescent="0.35">
      <c r="A18" s="40" t="s">
        <v>137</v>
      </c>
      <c r="B18" s="22">
        <v>0</v>
      </c>
      <c r="C18" s="23">
        <v>8.5558999999999994</v>
      </c>
      <c r="D18" s="24">
        <v>107</v>
      </c>
      <c r="L18" s="38"/>
      <c r="M18" s="37"/>
      <c r="N18" s="33"/>
    </row>
    <row r="19" spans="1:15" ht="15" thickBot="1" x14ac:dyDescent="0.35">
      <c r="A19" s="39">
        <v>3096</v>
      </c>
      <c r="B19" s="22">
        <v>0</v>
      </c>
      <c r="C19" s="23">
        <v>53.531599999999997</v>
      </c>
      <c r="D19" s="24">
        <v>106</v>
      </c>
      <c r="L19" s="35"/>
      <c r="M19" s="32"/>
      <c r="N19" s="33"/>
      <c r="O19" s="34"/>
    </row>
    <row r="20" spans="1:15" ht="15" thickBot="1" x14ac:dyDescent="0.35">
      <c r="A20" s="39">
        <v>2546</v>
      </c>
      <c r="B20" s="22">
        <v>0</v>
      </c>
      <c r="C20" s="23">
        <v>0.22189999999999999</v>
      </c>
      <c r="D20" s="24">
        <v>105</v>
      </c>
      <c r="L20" s="35"/>
      <c r="M20" s="32"/>
      <c r="N20" s="33"/>
      <c r="O20" s="34"/>
    </row>
    <row r="21" spans="1:15" ht="15" thickBot="1" x14ac:dyDescent="0.35">
      <c r="A21" s="39">
        <v>3209</v>
      </c>
      <c r="B21" s="22">
        <v>0</v>
      </c>
      <c r="C21" s="23">
        <v>6.82</v>
      </c>
      <c r="D21" s="24">
        <v>104</v>
      </c>
      <c r="L21" s="35"/>
      <c r="M21" s="32"/>
      <c r="N21" s="33"/>
      <c r="O21" s="34"/>
    </row>
    <row r="22" spans="1:15" ht="15" thickBot="1" x14ac:dyDescent="0.35">
      <c r="A22" s="40" t="s">
        <v>266</v>
      </c>
      <c r="B22" s="22">
        <v>0</v>
      </c>
      <c r="C22" s="23">
        <v>28.708300000000001</v>
      </c>
      <c r="D22" s="24">
        <v>103</v>
      </c>
      <c r="L22" s="35"/>
      <c r="M22" s="32"/>
      <c r="N22" s="33"/>
      <c r="O22" s="34"/>
    </row>
    <row r="23" spans="1:15" ht="15" thickBot="1" x14ac:dyDescent="0.35">
      <c r="A23" s="41" t="s">
        <v>35</v>
      </c>
      <c r="B23" s="25">
        <v>1</v>
      </c>
      <c r="C23" s="23">
        <v>8.0835000000000008</v>
      </c>
      <c r="D23" s="24">
        <v>102</v>
      </c>
      <c r="L23" s="36"/>
      <c r="M23" s="37"/>
      <c r="N23" s="33"/>
      <c r="O23" s="34"/>
    </row>
    <row r="24" spans="1:15" ht="15" thickBot="1" x14ac:dyDescent="0.35">
      <c r="A24" s="39">
        <v>4798</v>
      </c>
      <c r="B24" s="22">
        <v>0</v>
      </c>
      <c r="C24" s="23">
        <v>0.54879999999999995</v>
      </c>
      <c r="D24" s="24">
        <v>101</v>
      </c>
      <c r="L24" s="35"/>
      <c r="M24" s="32"/>
      <c r="N24" s="33"/>
      <c r="O24" s="34"/>
    </row>
    <row r="25" spans="1:15" ht="15" thickBot="1" x14ac:dyDescent="0.35">
      <c r="A25" s="40" t="s">
        <v>148</v>
      </c>
      <c r="B25" s="22">
        <v>0</v>
      </c>
      <c r="C25" s="23">
        <v>7.3098999999999998</v>
      </c>
      <c r="D25" s="24">
        <v>100</v>
      </c>
      <c r="L25" s="36"/>
      <c r="M25" s="37"/>
      <c r="N25" s="33"/>
      <c r="O25" s="34"/>
    </row>
    <row r="26" spans="1:15" ht="15" thickBot="1" x14ac:dyDescent="0.35">
      <c r="A26" s="41" t="s">
        <v>86</v>
      </c>
      <c r="B26" s="25">
        <v>1</v>
      </c>
      <c r="C26" s="23">
        <v>10.9406</v>
      </c>
      <c r="D26" s="24">
        <v>99</v>
      </c>
      <c r="L26" s="35"/>
      <c r="M26" s="32"/>
      <c r="N26" s="33"/>
      <c r="O26" s="34"/>
    </row>
    <row r="27" spans="1:15" ht="15" thickBot="1" x14ac:dyDescent="0.35">
      <c r="A27" s="39">
        <v>5007</v>
      </c>
      <c r="B27" s="22">
        <v>0</v>
      </c>
      <c r="C27" s="23">
        <v>2.4312999999999998</v>
      </c>
      <c r="D27" s="24">
        <v>98</v>
      </c>
      <c r="L27" s="36"/>
      <c r="M27" s="37"/>
      <c r="N27" s="33"/>
      <c r="O27" s="34"/>
    </row>
    <row r="28" spans="1:15" ht="15" thickBot="1" x14ac:dyDescent="0.35">
      <c r="A28" s="39">
        <v>4242</v>
      </c>
      <c r="B28" s="22">
        <v>0</v>
      </c>
      <c r="C28" s="23">
        <v>40.424399999999999</v>
      </c>
      <c r="D28" s="24">
        <v>97</v>
      </c>
      <c r="L28" s="36"/>
      <c r="M28" s="37"/>
      <c r="N28" s="33"/>
      <c r="O28" s="34"/>
    </row>
    <row r="29" spans="1:15" ht="15" thickBot="1" x14ac:dyDescent="0.35">
      <c r="A29" s="41" t="s">
        <v>104</v>
      </c>
      <c r="B29" s="25">
        <v>1</v>
      </c>
      <c r="C29" s="23">
        <v>10.5601</v>
      </c>
      <c r="D29" s="24">
        <v>96</v>
      </c>
      <c r="L29" s="31"/>
      <c r="M29" s="32"/>
      <c r="N29" s="33"/>
      <c r="O29" s="34"/>
    </row>
    <row r="30" spans="1:15" ht="15" thickBot="1" x14ac:dyDescent="0.35">
      <c r="A30" s="41" t="s">
        <v>10</v>
      </c>
      <c r="B30" s="25">
        <v>1</v>
      </c>
      <c r="C30" s="23">
        <v>3.8153000000000001</v>
      </c>
      <c r="D30" s="24">
        <v>95</v>
      </c>
      <c r="L30" s="36"/>
      <c r="M30" s="37"/>
      <c r="N30" s="33"/>
      <c r="O30" s="34"/>
    </row>
    <row r="31" spans="1:15" ht="15" thickBot="1" x14ac:dyDescent="0.35">
      <c r="A31" s="39">
        <v>2417</v>
      </c>
      <c r="B31" s="22">
        <v>0</v>
      </c>
      <c r="C31" s="23">
        <v>2.6074999999999999</v>
      </c>
      <c r="D31" s="24">
        <v>94</v>
      </c>
      <c r="L31" s="35"/>
      <c r="M31" s="32"/>
      <c r="N31" s="33"/>
      <c r="O31" s="34"/>
    </row>
    <row r="32" spans="1:15" ht="15" thickBot="1" x14ac:dyDescent="0.35">
      <c r="A32" s="40" t="s">
        <v>248</v>
      </c>
      <c r="B32" s="22">
        <v>0</v>
      </c>
      <c r="C32" s="23">
        <v>5.9179000000000004</v>
      </c>
      <c r="D32" s="24">
        <v>93</v>
      </c>
      <c r="L32" s="31"/>
      <c r="M32" s="32"/>
      <c r="N32" s="33"/>
      <c r="O32" s="34"/>
    </row>
    <row r="33" spans="1:15" ht="15" thickBot="1" x14ac:dyDescent="0.35">
      <c r="A33" s="40" t="s">
        <v>306</v>
      </c>
      <c r="B33" s="22">
        <v>0</v>
      </c>
      <c r="C33" s="23">
        <v>95.903800000000004</v>
      </c>
      <c r="D33" s="24">
        <v>92</v>
      </c>
      <c r="L33" s="31"/>
      <c r="M33" s="32"/>
      <c r="N33" s="33"/>
      <c r="O33" s="34"/>
    </row>
    <row r="34" spans="1:15" ht="15" thickBot="1" x14ac:dyDescent="0.35">
      <c r="A34" s="40" t="s">
        <v>218</v>
      </c>
      <c r="B34" s="22">
        <v>0</v>
      </c>
      <c r="C34" s="23">
        <v>1.4543999999999999</v>
      </c>
      <c r="D34" s="24">
        <v>91</v>
      </c>
      <c r="L34" s="31"/>
      <c r="M34" s="32"/>
      <c r="N34" s="33"/>
      <c r="O34" s="34"/>
    </row>
    <row r="35" spans="1:15" ht="15" thickBot="1" x14ac:dyDescent="0.35">
      <c r="A35" s="41" t="s">
        <v>67</v>
      </c>
      <c r="B35" s="25">
        <v>1</v>
      </c>
      <c r="C35" s="23">
        <v>292.2593</v>
      </c>
      <c r="D35" s="24">
        <v>90</v>
      </c>
      <c r="L35" s="35"/>
      <c r="M35" s="32"/>
      <c r="N35" s="33"/>
      <c r="O35" s="34"/>
    </row>
    <row r="36" spans="1:15" ht="15" thickBot="1" x14ac:dyDescent="0.35">
      <c r="A36" s="41" t="s">
        <v>53</v>
      </c>
      <c r="B36" s="25">
        <v>1</v>
      </c>
      <c r="C36" s="23">
        <v>7.7538</v>
      </c>
      <c r="D36" s="24">
        <v>89</v>
      </c>
      <c r="L36" s="36"/>
      <c r="M36" s="37"/>
      <c r="N36" s="33"/>
      <c r="O36" s="34"/>
    </row>
    <row r="37" spans="1:15" ht="15" thickBot="1" x14ac:dyDescent="0.35">
      <c r="A37" s="39">
        <v>6318</v>
      </c>
      <c r="B37" s="22">
        <v>0</v>
      </c>
      <c r="C37" s="23">
        <v>4.9466000000000001</v>
      </c>
      <c r="D37" s="24">
        <v>88</v>
      </c>
      <c r="L37" s="31"/>
      <c r="M37" s="32"/>
      <c r="N37" s="33"/>
      <c r="O37" s="34"/>
    </row>
    <row r="38" spans="1:15" ht="15" thickBot="1" x14ac:dyDescent="0.35">
      <c r="A38" s="41" t="s">
        <v>38</v>
      </c>
      <c r="B38" s="25">
        <v>1</v>
      </c>
      <c r="C38" s="23">
        <v>3.0257999999999998</v>
      </c>
      <c r="D38" s="24">
        <v>87</v>
      </c>
      <c r="L38" s="35"/>
      <c r="M38" s="32"/>
      <c r="N38" s="33"/>
      <c r="O38" s="34"/>
    </row>
    <row r="39" spans="1:15" ht="15" thickBot="1" x14ac:dyDescent="0.35">
      <c r="A39" s="40" t="s">
        <v>230</v>
      </c>
      <c r="B39" s="22">
        <v>0</v>
      </c>
      <c r="C39" s="23">
        <v>5.4325000000000001</v>
      </c>
      <c r="D39" s="24">
        <v>86</v>
      </c>
      <c r="L39" s="36"/>
      <c r="M39" s="37"/>
      <c r="N39" s="33"/>
      <c r="O39" s="34"/>
    </row>
    <row r="40" spans="1:15" ht="15" thickBot="1" x14ac:dyDescent="0.35">
      <c r="A40" s="39">
        <v>4803</v>
      </c>
      <c r="B40" s="22">
        <v>0</v>
      </c>
      <c r="C40" s="23">
        <v>11.4399</v>
      </c>
      <c r="D40" s="24">
        <v>85</v>
      </c>
      <c r="L40" s="31"/>
      <c r="M40" s="32"/>
      <c r="N40" s="33"/>
      <c r="O40" s="34"/>
    </row>
    <row r="41" spans="1:15" ht="15" thickBot="1" x14ac:dyDescent="0.35">
      <c r="A41" s="41" t="s">
        <v>110</v>
      </c>
      <c r="B41" s="25">
        <v>1</v>
      </c>
      <c r="C41" s="23">
        <v>2.5070000000000001</v>
      </c>
      <c r="D41" s="24">
        <v>84</v>
      </c>
      <c r="L41" s="31"/>
      <c r="M41" s="32"/>
      <c r="N41" s="33"/>
      <c r="O41" s="34"/>
    </row>
    <row r="42" spans="1:15" ht="15" thickBot="1" x14ac:dyDescent="0.35">
      <c r="A42" s="39">
        <v>1419</v>
      </c>
      <c r="B42" s="22">
        <v>0</v>
      </c>
      <c r="C42" s="23">
        <v>2.3201999999999998</v>
      </c>
      <c r="D42" s="24">
        <v>83</v>
      </c>
      <c r="L42" s="36"/>
      <c r="M42" s="37"/>
      <c r="N42" s="33"/>
      <c r="O42" s="34"/>
    </row>
    <row r="43" spans="1:15" ht="15" thickBot="1" x14ac:dyDescent="0.35">
      <c r="A43" s="41" t="s">
        <v>50</v>
      </c>
      <c r="B43" s="25">
        <v>1</v>
      </c>
      <c r="C43" s="23">
        <v>34.7834</v>
      </c>
      <c r="D43" s="24">
        <v>82</v>
      </c>
      <c r="L43" s="36"/>
      <c r="M43" s="37"/>
      <c r="N43" s="33"/>
      <c r="O43" s="34"/>
    </row>
    <row r="44" spans="1:15" ht="15" thickBot="1" x14ac:dyDescent="0.35">
      <c r="A44" s="39">
        <v>6567</v>
      </c>
      <c r="B44" s="22">
        <v>0</v>
      </c>
      <c r="C44" s="23">
        <v>3.1558000000000002</v>
      </c>
      <c r="D44" s="24">
        <v>81</v>
      </c>
      <c r="L44" s="31"/>
      <c r="M44" s="32"/>
      <c r="N44" s="33"/>
      <c r="O44" s="34"/>
    </row>
    <row r="45" spans="1:15" ht="15" thickBot="1" x14ac:dyDescent="0.35">
      <c r="A45" s="39">
        <v>2480</v>
      </c>
      <c r="B45" s="22">
        <v>0</v>
      </c>
      <c r="C45" s="23">
        <v>3.3599000000000001</v>
      </c>
      <c r="D45" s="24">
        <v>80</v>
      </c>
      <c r="L45" s="35"/>
      <c r="M45" s="32"/>
      <c r="N45" s="33"/>
      <c r="O45" s="34"/>
    </row>
    <row r="46" spans="1:15" ht="15" thickBot="1" x14ac:dyDescent="0.35">
      <c r="A46" s="39">
        <v>959</v>
      </c>
      <c r="B46" s="22">
        <v>0</v>
      </c>
      <c r="C46" s="23">
        <v>31.015000000000001</v>
      </c>
      <c r="D46" s="24">
        <v>79</v>
      </c>
      <c r="L46" s="35"/>
      <c r="M46" s="32"/>
      <c r="N46" s="33"/>
      <c r="O46" s="34"/>
    </row>
    <row r="47" spans="1:15" ht="15" thickBot="1" x14ac:dyDescent="0.35">
      <c r="A47" s="41" t="s">
        <v>92</v>
      </c>
      <c r="B47" s="25">
        <v>1</v>
      </c>
      <c r="C47" s="23">
        <v>14.7643</v>
      </c>
      <c r="D47" s="24">
        <v>78</v>
      </c>
      <c r="L47" s="35"/>
      <c r="M47" s="32"/>
      <c r="N47" s="33"/>
      <c r="O47" s="34"/>
    </row>
    <row r="48" spans="1:15" ht="15" thickBot="1" x14ac:dyDescent="0.35">
      <c r="A48" s="40" t="s">
        <v>315</v>
      </c>
      <c r="B48" s="22">
        <v>0</v>
      </c>
      <c r="C48" s="23">
        <v>112.8622</v>
      </c>
      <c r="D48" s="24">
        <v>77</v>
      </c>
      <c r="L48" s="36"/>
      <c r="M48" s="37"/>
      <c r="N48" s="33"/>
      <c r="O48" s="34"/>
    </row>
    <row r="49" spans="1:15" ht="15" thickBot="1" x14ac:dyDescent="0.35">
      <c r="A49" s="41" t="s">
        <v>113</v>
      </c>
      <c r="B49" s="25">
        <v>1</v>
      </c>
      <c r="C49" s="23">
        <v>2.7183000000000002</v>
      </c>
      <c r="D49" s="24">
        <v>76</v>
      </c>
      <c r="L49" s="36"/>
      <c r="M49" s="37"/>
      <c r="N49" s="33"/>
      <c r="O49" s="34"/>
    </row>
    <row r="50" spans="1:15" ht="15" thickBot="1" x14ac:dyDescent="0.35">
      <c r="A50" s="40" t="s">
        <v>126</v>
      </c>
      <c r="B50" s="22">
        <v>0</v>
      </c>
      <c r="C50" s="23">
        <v>6.6212999999999997</v>
      </c>
      <c r="D50" s="24">
        <v>75</v>
      </c>
      <c r="L50" s="31"/>
      <c r="M50" s="32"/>
      <c r="N50" s="33"/>
      <c r="O50" s="34"/>
    </row>
    <row r="51" spans="1:15" ht="15" thickBot="1" x14ac:dyDescent="0.35">
      <c r="A51" s="41" t="s">
        <v>4</v>
      </c>
      <c r="B51" s="25">
        <v>1</v>
      </c>
      <c r="C51" s="23">
        <v>1.7372000000000001</v>
      </c>
      <c r="D51" s="24">
        <v>74</v>
      </c>
      <c r="L51" s="36"/>
      <c r="M51" s="37"/>
      <c r="N51" s="33"/>
      <c r="O51" s="34"/>
    </row>
    <row r="52" spans="1:15" ht="15" thickBot="1" x14ac:dyDescent="0.35">
      <c r="A52" s="41" t="s">
        <v>115</v>
      </c>
      <c r="B52" s="25">
        <v>1</v>
      </c>
      <c r="C52" s="23">
        <v>2.4500000000000002</v>
      </c>
      <c r="D52" s="24">
        <v>73</v>
      </c>
      <c r="L52" s="35"/>
      <c r="M52" s="32"/>
      <c r="N52" s="33"/>
      <c r="O52" s="34"/>
    </row>
    <row r="53" spans="1:15" ht="15" thickBot="1" x14ac:dyDescent="0.35">
      <c r="A53" s="41" t="s">
        <v>65</v>
      </c>
      <c r="B53" s="25">
        <v>1</v>
      </c>
      <c r="C53" s="23">
        <v>2.3228</v>
      </c>
      <c r="D53" s="24">
        <v>72</v>
      </c>
      <c r="L53" s="31"/>
      <c r="M53" s="32"/>
      <c r="N53" s="33"/>
      <c r="O53" s="34"/>
    </row>
    <row r="54" spans="1:15" ht="15" thickBot="1" x14ac:dyDescent="0.35">
      <c r="A54" s="40" t="s">
        <v>260</v>
      </c>
      <c r="B54" s="22">
        <v>0</v>
      </c>
      <c r="C54" s="23">
        <v>2.0796000000000001</v>
      </c>
      <c r="D54" s="24">
        <v>71</v>
      </c>
      <c r="L54" s="36"/>
      <c r="M54" s="37"/>
      <c r="N54" s="33"/>
      <c r="O54" s="34"/>
    </row>
    <row r="55" spans="1:15" ht="15" thickBot="1" x14ac:dyDescent="0.35">
      <c r="A55" s="41" t="s">
        <v>59</v>
      </c>
      <c r="B55" s="25">
        <v>1</v>
      </c>
      <c r="C55" s="23">
        <v>2.2764000000000002</v>
      </c>
      <c r="D55" s="24">
        <v>70</v>
      </c>
      <c r="L55" s="31"/>
      <c r="M55" s="32"/>
      <c r="N55" s="33"/>
      <c r="O55" s="34"/>
    </row>
    <row r="56" spans="1:15" ht="15" thickBot="1" x14ac:dyDescent="0.35">
      <c r="A56" s="40" t="s">
        <v>269</v>
      </c>
      <c r="B56" s="22">
        <v>0</v>
      </c>
      <c r="C56" s="23">
        <v>13.448499999999999</v>
      </c>
      <c r="D56" s="24">
        <v>69</v>
      </c>
      <c r="L56" s="36"/>
      <c r="M56" s="37"/>
      <c r="N56" s="33"/>
      <c r="O56" s="34"/>
    </row>
    <row r="57" spans="1:15" ht="15" thickBot="1" x14ac:dyDescent="0.35">
      <c r="A57" s="39">
        <v>5078</v>
      </c>
      <c r="B57" s="22">
        <v>0</v>
      </c>
      <c r="C57" s="23">
        <v>3.8822999999999999</v>
      </c>
      <c r="D57" s="24">
        <v>68</v>
      </c>
      <c r="L57" s="31"/>
      <c r="M57" s="32"/>
      <c r="N57" s="33"/>
      <c r="O57" s="34"/>
    </row>
    <row r="58" spans="1:15" ht="15" thickBot="1" x14ac:dyDescent="0.35">
      <c r="A58" s="39">
        <v>1201</v>
      </c>
      <c r="B58" s="22">
        <v>0</v>
      </c>
      <c r="C58" s="23">
        <v>26.0001</v>
      </c>
      <c r="D58" s="24">
        <v>67</v>
      </c>
      <c r="L58" s="31"/>
      <c r="M58" s="32"/>
      <c r="N58" s="33"/>
      <c r="O58" s="34"/>
    </row>
    <row r="59" spans="1:15" ht="15" thickBot="1" x14ac:dyDescent="0.35">
      <c r="A59" s="40" t="s">
        <v>296</v>
      </c>
      <c r="B59" s="22">
        <v>0</v>
      </c>
      <c r="C59" s="23">
        <v>10.5412</v>
      </c>
      <c r="D59" s="24">
        <v>66</v>
      </c>
      <c r="L59" s="31"/>
      <c r="M59" s="32"/>
      <c r="N59" s="33"/>
      <c r="O59" s="34"/>
    </row>
    <row r="60" spans="1:15" ht="15" thickBot="1" x14ac:dyDescent="0.35">
      <c r="A60" s="39">
        <v>1432</v>
      </c>
      <c r="B60" s="22">
        <v>0</v>
      </c>
      <c r="C60" s="23">
        <v>2.9199000000000002</v>
      </c>
      <c r="D60" s="24">
        <v>65</v>
      </c>
      <c r="L60" s="36"/>
      <c r="M60" s="37"/>
      <c r="N60" s="33"/>
      <c r="O60" s="34"/>
    </row>
    <row r="61" spans="1:15" ht="15" thickBot="1" x14ac:dyDescent="0.35">
      <c r="A61" s="41" t="s">
        <v>117</v>
      </c>
      <c r="B61" s="25">
        <v>1</v>
      </c>
      <c r="C61" s="23">
        <v>76.003</v>
      </c>
      <c r="D61" s="24">
        <v>64</v>
      </c>
      <c r="L61" s="35"/>
      <c r="M61" s="32"/>
      <c r="N61" s="33"/>
      <c r="O61" s="34"/>
    </row>
    <row r="62" spans="1:15" ht="15" thickBot="1" x14ac:dyDescent="0.35">
      <c r="A62" s="41" t="s">
        <v>56</v>
      </c>
      <c r="B62" s="25">
        <v>1</v>
      </c>
      <c r="C62" s="23">
        <v>1.3508</v>
      </c>
      <c r="D62" s="24">
        <v>63</v>
      </c>
      <c r="L62" s="36"/>
      <c r="M62" s="37"/>
      <c r="N62" s="33"/>
      <c r="O62" s="34"/>
    </row>
    <row r="63" spans="1:15" ht="15" thickBot="1" x14ac:dyDescent="0.35">
      <c r="A63" s="41" t="s">
        <v>95</v>
      </c>
      <c r="B63" s="25">
        <v>1</v>
      </c>
      <c r="C63" s="23">
        <v>9.6303999999999998</v>
      </c>
      <c r="D63" s="24">
        <v>62</v>
      </c>
      <c r="L63" s="35"/>
      <c r="M63" s="32"/>
      <c r="N63" s="33"/>
      <c r="O63" s="34"/>
    </row>
    <row r="64" spans="1:15" ht="15" thickBot="1" x14ac:dyDescent="0.35">
      <c r="A64" s="40" t="s">
        <v>293</v>
      </c>
      <c r="B64" s="22">
        <v>0</v>
      </c>
      <c r="C64" s="23">
        <v>3.0209999999999999</v>
      </c>
      <c r="D64" s="24">
        <v>61</v>
      </c>
      <c r="L64" s="36"/>
      <c r="M64" s="37"/>
      <c r="N64" s="33"/>
      <c r="O64" s="34"/>
    </row>
    <row r="65" spans="1:15" ht="15" thickBot="1" x14ac:dyDescent="0.35">
      <c r="A65" s="41" t="s">
        <v>89</v>
      </c>
      <c r="B65" s="25">
        <v>1</v>
      </c>
      <c r="C65" s="23">
        <v>2.5270999999999999</v>
      </c>
      <c r="D65" s="24">
        <v>60</v>
      </c>
      <c r="L65" s="36"/>
      <c r="M65" s="37"/>
      <c r="N65" s="33"/>
      <c r="O65" s="34"/>
    </row>
    <row r="66" spans="1:15" ht="15" thickBot="1" x14ac:dyDescent="0.35">
      <c r="A66" s="39">
        <v>4671</v>
      </c>
      <c r="B66" s="22">
        <v>0</v>
      </c>
      <c r="C66" s="23">
        <v>2.7612000000000001</v>
      </c>
      <c r="D66" s="24">
        <v>59</v>
      </c>
      <c r="L66" s="36"/>
      <c r="M66" s="37"/>
      <c r="N66" s="33"/>
      <c r="O66" s="34"/>
    </row>
    <row r="67" spans="1:15" ht="15" thickBot="1" x14ac:dyDescent="0.35">
      <c r="A67" s="41" t="s">
        <v>13</v>
      </c>
      <c r="B67" s="25">
        <v>1</v>
      </c>
      <c r="C67" s="23">
        <v>1.3415999999999999</v>
      </c>
      <c r="D67" s="24">
        <v>58</v>
      </c>
      <c r="L67" s="35"/>
      <c r="M67" s="32"/>
      <c r="N67" s="33"/>
      <c r="O67" s="34"/>
    </row>
    <row r="68" spans="1:15" ht="15" thickBot="1" x14ac:dyDescent="0.35">
      <c r="A68" s="41" t="s">
        <v>107</v>
      </c>
      <c r="B68" s="25">
        <v>1</v>
      </c>
      <c r="C68" s="23">
        <v>398.86200000000002</v>
      </c>
      <c r="D68" s="24">
        <v>57</v>
      </c>
      <c r="L68" s="36"/>
      <c r="M68" s="37"/>
      <c r="N68" s="33"/>
      <c r="O68" s="34"/>
    </row>
    <row r="69" spans="1:15" ht="15" thickBot="1" x14ac:dyDescent="0.35">
      <c r="A69" s="41" t="s">
        <v>25</v>
      </c>
      <c r="B69" s="25">
        <v>1</v>
      </c>
      <c r="C69" s="23">
        <v>12.065200000000001</v>
      </c>
      <c r="D69" s="24">
        <v>56</v>
      </c>
      <c r="L69" s="35"/>
      <c r="M69" s="32"/>
      <c r="N69" s="33"/>
      <c r="O69" s="34"/>
    </row>
    <row r="70" spans="1:15" ht="15" thickBot="1" x14ac:dyDescent="0.35">
      <c r="A70" s="41" t="s">
        <v>19</v>
      </c>
      <c r="B70" s="25">
        <v>1</v>
      </c>
      <c r="C70" s="23">
        <v>29.145600000000002</v>
      </c>
      <c r="D70" s="24">
        <v>55</v>
      </c>
      <c r="L70" s="31"/>
      <c r="M70" s="32"/>
      <c r="N70" s="33"/>
      <c r="O70" s="34"/>
    </row>
    <row r="71" spans="1:15" ht="15" thickBot="1" x14ac:dyDescent="0.35">
      <c r="A71" s="40" t="s">
        <v>301</v>
      </c>
      <c r="B71" s="22">
        <v>0</v>
      </c>
      <c r="C71" s="23">
        <v>46.288400000000003</v>
      </c>
      <c r="D71" s="24">
        <v>54</v>
      </c>
      <c r="L71" s="31"/>
      <c r="M71" s="32"/>
      <c r="N71" s="33"/>
      <c r="O71" s="34"/>
    </row>
    <row r="72" spans="1:15" ht="15" thickBot="1" x14ac:dyDescent="0.35">
      <c r="A72" s="39">
        <v>951</v>
      </c>
      <c r="B72" s="22">
        <v>0</v>
      </c>
      <c r="C72" s="23">
        <v>0.63219999999999998</v>
      </c>
      <c r="D72" s="24">
        <v>53</v>
      </c>
      <c r="L72" s="35"/>
      <c r="M72" s="32"/>
      <c r="N72" s="33"/>
      <c r="O72" s="34"/>
    </row>
    <row r="73" spans="1:15" ht="15" thickBot="1" x14ac:dyDescent="0.35">
      <c r="A73" s="41" t="s">
        <v>70</v>
      </c>
      <c r="B73" s="25">
        <v>1</v>
      </c>
      <c r="C73" s="23">
        <v>4.2718999999999996</v>
      </c>
      <c r="D73" s="24">
        <v>52</v>
      </c>
      <c r="L73" s="31"/>
      <c r="M73" s="32"/>
      <c r="N73" s="33"/>
      <c r="O73" s="34"/>
    </row>
    <row r="74" spans="1:15" ht="15" thickBot="1" x14ac:dyDescent="0.35">
      <c r="A74" s="41" t="s">
        <v>44</v>
      </c>
      <c r="B74" s="25">
        <v>1</v>
      </c>
      <c r="C74" s="23">
        <v>6.4451000000000001</v>
      </c>
      <c r="D74" s="24">
        <v>51</v>
      </c>
      <c r="L74" s="36"/>
      <c r="M74" s="37"/>
      <c r="N74" s="33"/>
      <c r="O74" s="34"/>
    </row>
    <row r="75" spans="1:15" ht="15" thickBot="1" x14ac:dyDescent="0.35">
      <c r="A75" s="40" t="s">
        <v>239</v>
      </c>
      <c r="B75" s="22">
        <v>0</v>
      </c>
      <c r="C75" s="23">
        <v>22.967400000000001</v>
      </c>
      <c r="D75" s="24">
        <v>50</v>
      </c>
      <c r="L75" s="36"/>
      <c r="M75" s="37"/>
      <c r="N75" s="33"/>
      <c r="O75" s="34"/>
    </row>
    <row r="76" spans="1:15" ht="15" thickBot="1" x14ac:dyDescent="0.35">
      <c r="A76" s="39">
        <v>309</v>
      </c>
      <c r="B76" s="22">
        <v>0</v>
      </c>
      <c r="C76" s="23">
        <v>6.5362999999999998</v>
      </c>
      <c r="D76" s="24">
        <v>49</v>
      </c>
      <c r="L76" s="36"/>
      <c r="M76" s="37"/>
      <c r="N76" s="33"/>
      <c r="O76" s="34"/>
    </row>
    <row r="77" spans="1:15" ht="15" thickBot="1" x14ac:dyDescent="0.35">
      <c r="A77" s="40" t="s">
        <v>128</v>
      </c>
      <c r="B77" s="22">
        <v>0</v>
      </c>
      <c r="C77" s="23">
        <v>3.5994999999999999</v>
      </c>
      <c r="D77" s="24">
        <v>48</v>
      </c>
      <c r="L77" s="35"/>
      <c r="M77" s="32"/>
      <c r="N77" s="33"/>
      <c r="O77" s="34"/>
    </row>
    <row r="78" spans="1:15" ht="15" thickBot="1" x14ac:dyDescent="0.35">
      <c r="A78" s="39">
        <v>3484</v>
      </c>
      <c r="B78" s="22">
        <v>0</v>
      </c>
      <c r="C78" s="23">
        <v>100.97880000000001</v>
      </c>
      <c r="D78" s="24">
        <v>47</v>
      </c>
      <c r="L78" s="36"/>
      <c r="M78" s="37"/>
      <c r="N78" s="33"/>
      <c r="O78" s="34"/>
    </row>
    <row r="79" spans="1:15" ht="15" thickBot="1" x14ac:dyDescent="0.35">
      <c r="A79" s="40" t="s">
        <v>140</v>
      </c>
      <c r="B79" s="22">
        <v>0</v>
      </c>
      <c r="C79" s="23">
        <v>1.8705000000000001</v>
      </c>
      <c r="D79" s="24">
        <v>46</v>
      </c>
      <c r="L79" s="31"/>
      <c r="M79" s="32"/>
      <c r="N79" s="33"/>
      <c r="O79" s="34"/>
    </row>
    <row r="80" spans="1:15" ht="15" thickBot="1" x14ac:dyDescent="0.35">
      <c r="A80" s="39">
        <v>2931</v>
      </c>
      <c r="B80" s="22">
        <v>0</v>
      </c>
      <c r="C80" s="23">
        <v>5.8250000000000002</v>
      </c>
      <c r="D80" s="24">
        <v>44</v>
      </c>
      <c r="L80" s="36"/>
      <c r="M80" s="37"/>
      <c r="N80" s="33"/>
      <c r="O80" s="34"/>
    </row>
    <row r="81" spans="1:15" ht="15" thickBot="1" x14ac:dyDescent="0.35">
      <c r="A81" s="39">
        <v>7081</v>
      </c>
      <c r="B81" s="22">
        <v>0</v>
      </c>
      <c r="C81" s="23">
        <v>5.6455000000000002</v>
      </c>
      <c r="D81" s="24">
        <v>43</v>
      </c>
      <c r="L81" s="36"/>
      <c r="M81" s="37"/>
      <c r="N81" s="33"/>
      <c r="O81" s="34"/>
    </row>
    <row r="82" spans="1:15" ht="15" thickBot="1" x14ac:dyDescent="0.35">
      <c r="A82" s="40" t="s">
        <v>263</v>
      </c>
      <c r="B82" s="22">
        <v>0</v>
      </c>
      <c r="C82" s="23">
        <v>16.9237</v>
      </c>
      <c r="D82" s="24">
        <v>42</v>
      </c>
      <c r="L82" s="36"/>
      <c r="M82" s="37"/>
      <c r="N82" s="33"/>
      <c r="O82" s="34"/>
    </row>
    <row r="83" spans="1:15" ht="15" thickBot="1" x14ac:dyDescent="0.35">
      <c r="A83" s="40" t="s">
        <v>287</v>
      </c>
      <c r="B83" s="22">
        <v>0</v>
      </c>
      <c r="C83" s="23">
        <v>26.7896</v>
      </c>
      <c r="D83" s="24">
        <v>41</v>
      </c>
      <c r="L83" s="36"/>
      <c r="M83" s="37"/>
      <c r="N83" s="33"/>
      <c r="O83" s="34"/>
    </row>
    <row r="84" spans="1:15" ht="15" thickBot="1" x14ac:dyDescent="0.35">
      <c r="A84" s="41" t="s">
        <v>47</v>
      </c>
      <c r="B84" s="25">
        <v>1</v>
      </c>
      <c r="C84" s="23">
        <v>1.3593999999999999</v>
      </c>
      <c r="D84" s="24">
        <v>40</v>
      </c>
      <c r="L84" s="35"/>
      <c r="M84" s="32"/>
      <c r="N84" s="33"/>
      <c r="O84" s="34"/>
    </row>
    <row r="85" spans="1:15" ht="15" thickBot="1" x14ac:dyDescent="0.35">
      <c r="A85" s="39">
        <v>8777</v>
      </c>
      <c r="B85" s="22">
        <v>0</v>
      </c>
      <c r="C85" s="23">
        <v>5.4672000000000001</v>
      </c>
      <c r="D85" s="24">
        <v>39</v>
      </c>
      <c r="L85" s="31"/>
      <c r="M85" s="32"/>
      <c r="N85" s="33"/>
      <c r="O85" s="34"/>
    </row>
    <row r="86" spans="1:15" ht="15" thickBot="1" x14ac:dyDescent="0.35">
      <c r="A86" s="41" t="s">
        <v>75</v>
      </c>
      <c r="B86" s="25">
        <v>1</v>
      </c>
      <c r="C86" s="23">
        <v>4.9912000000000001</v>
      </c>
      <c r="D86" s="24">
        <v>38</v>
      </c>
      <c r="L86" s="36"/>
      <c r="M86" s="37"/>
      <c r="N86" s="33"/>
      <c r="O86" s="34"/>
    </row>
    <row r="87" spans="1:15" ht="15" thickBot="1" x14ac:dyDescent="0.35">
      <c r="A87" s="40" t="s">
        <v>233</v>
      </c>
      <c r="B87" s="22">
        <v>0</v>
      </c>
      <c r="C87" s="23">
        <v>3.0783999999999998</v>
      </c>
      <c r="D87" s="24">
        <v>37</v>
      </c>
      <c r="L87" s="36"/>
      <c r="M87" s="37"/>
      <c r="N87" s="33"/>
      <c r="O87" s="34"/>
    </row>
    <row r="88" spans="1:15" ht="15" thickBot="1" x14ac:dyDescent="0.35">
      <c r="A88" s="39">
        <v>2773</v>
      </c>
      <c r="B88" s="22">
        <v>0</v>
      </c>
      <c r="C88" s="23">
        <v>34.393000000000001</v>
      </c>
      <c r="D88" s="24">
        <v>36</v>
      </c>
      <c r="L88" s="35"/>
      <c r="M88" s="32"/>
      <c r="N88" s="33"/>
      <c r="O88" s="34"/>
    </row>
    <row r="89" spans="1:15" ht="15" thickBot="1" x14ac:dyDescent="0.35">
      <c r="A89" s="42">
        <v>5400</v>
      </c>
      <c r="B89" s="25">
        <v>1</v>
      </c>
      <c r="C89" s="23">
        <v>8.7492000000000001</v>
      </c>
      <c r="D89" s="24">
        <v>35</v>
      </c>
      <c r="L89" s="31"/>
      <c r="M89" s="32"/>
      <c r="N89" s="33"/>
      <c r="O89" s="34"/>
    </row>
    <row r="90" spans="1:15" ht="15" thickBot="1" x14ac:dyDescent="0.35">
      <c r="A90" s="40" t="s">
        <v>242</v>
      </c>
      <c r="B90" s="22">
        <v>0</v>
      </c>
      <c r="C90" s="23">
        <v>1.5546</v>
      </c>
      <c r="D90" s="24">
        <v>34</v>
      </c>
      <c r="L90" s="35"/>
      <c r="M90" s="32"/>
      <c r="N90" s="33"/>
      <c r="O90" s="34"/>
    </row>
    <row r="91" spans="1:15" ht="15" thickBot="1" x14ac:dyDescent="0.35">
      <c r="A91" s="40" t="s">
        <v>298</v>
      </c>
      <c r="B91" s="22">
        <v>0</v>
      </c>
      <c r="C91" s="23">
        <v>2.6526000000000001</v>
      </c>
      <c r="D91" s="24">
        <v>33</v>
      </c>
      <c r="L91" s="31"/>
      <c r="M91" s="32"/>
      <c r="N91" s="33"/>
      <c r="O91" s="34"/>
    </row>
    <row r="92" spans="1:15" ht="15" thickBot="1" x14ac:dyDescent="0.35">
      <c r="A92" s="40" t="s">
        <v>272</v>
      </c>
      <c r="B92" s="22">
        <v>0</v>
      </c>
      <c r="C92" s="23">
        <v>2.9184000000000001</v>
      </c>
      <c r="D92" s="24">
        <v>32</v>
      </c>
      <c r="L92" s="35"/>
      <c r="M92" s="32"/>
      <c r="N92" s="33"/>
      <c r="O92" s="34"/>
    </row>
    <row r="93" spans="1:15" ht="15" thickBot="1" x14ac:dyDescent="0.35">
      <c r="A93" s="40" t="s">
        <v>282</v>
      </c>
      <c r="B93" s="22">
        <v>0</v>
      </c>
      <c r="C93" s="23">
        <v>1.7738</v>
      </c>
      <c r="D93" s="24">
        <v>31</v>
      </c>
      <c r="L93" s="31"/>
      <c r="M93" s="32"/>
      <c r="N93" s="33"/>
      <c r="O93" s="34"/>
    </row>
    <row r="94" spans="1:15" ht="15" thickBot="1" x14ac:dyDescent="0.35">
      <c r="A94" s="40" t="s">
        <v>131</v>
      </c>
      <c r="B94" s="22">
        <v>0</v>
      </c>
      <c r="C94" s="23">
        <v>3.8178000000000001</v>
      </c>
      <c r="D94" s="24">
        <v>30</v>
      </c>
      <c r="L94" s="31"/>
      <c r="M94" s="32"/>
      <c r="N94" s="33"/>
      <c r="O94" s="34"/>
    </row>
    <row r="95" spans="1:15" ht="15" thickBot="1" x14ac:dyDescent="0.35">
      <c r="A95" s="40" t="s">
        <v>251</v>
      </c>
      <c r="B95" s="22">
        <v>0</v>
      </c>
      <c r="C95" s="23">
        <v>1.8842000000000001</v>
      </c>
      <c r="D95" s="24">
        <v>29</v>
      </c>
      <c r="L95" s="35"/>
      <c r="M95" s="32"/>
      <c r="N95" s="33"/>
      <c r="O95" s="34"/>
    </row>
    <row r="96" spans="1:15" ht="15" thickBot="1" x14ac:dyDescent="0.35">
      <c r="A96" s="39">
        <v>5372</v>
      </c>
      <c r="B96" s="22">
        <v>0</v>
      </c>
      <c r="C96" s="23">
        <v>6.5477999999999996</v>
      </c>
      <c r="D96" s="24">
        <v>27</v>
      </c>
      <c r="L96" s="35"/>
      <c r="M96" s="32"/>
      <c r="N96" s="33"/>
      <c r="O96" s="34"/>
    </row>
    <row r="97" spans="1:15" ht="15" thickBot="1" x14ac:dyDescent="0.35">
      <c r="A97" s="39">
        <v>9076</v>
      </c>
      <c r="B97" s="22">
        <v>0</v>
      </c>
      <c r="C97" s="23">
        <v>3.9912999999999998</v>
      </c>
      <c r="D97" s="24">
        <v>26</v>
      </c>
      <c r="L97" s="36"/>
      <c r="M97" s="37"/>
      <c r="N97" s="33"/>
      <c r="O97" s="34"/>
    </row>
    <row r="98" spans="1:15" ht="15" thickBot="1" x14ac:dyDescent="0.35">
      <c r="A98" s="39">
        <v>196</v>
      </c>
      <c r="B98" s="22">
        <v>0</v>
      </c>
      <c r="C98" s="23">
        <v>1.6520999999999999</v>
      </c>
      <c r="D98" s="24">
        <v>24</v>
      </c>
      <c r="L98" s="31"/>
      <c r="M98" s="32"/>
      <c r="N98" s="33"/>
      <c r="O98" s="34"/>
    </row>
    <row r="99" spans="1:15" ht="15" thickBot="1" x14ac:dyDescent="0.35">
      <c r="A99" s="39">
        <v>9694</v>
      </c>
      <c r="B99" s="22">
        <v>0</v>
      </c>
      <c r="C99" s="23">
        <v>11.557700000000001</v>
      </c>
      <c r="D99" s="24">
        <v>23</v>
      </c>
      <c r="L99" s="36"/>
      <c r="M99" s="37"/>
      <c r="N99" s="33"/>
      <c r="O99" s="34"/>
    </row>
    <row r="100" spans="1:15" ht="15" thickBot="1" x14ac:dyDescent="0.35">
      <c r="A100" s="39">
        <v>2849</v>
      </c>
      <c r="B100" s="22">
        <v>0</v>
      </c>
      <c r="C100" s="23">
        <v>50.742100000000001</v>
      </c>
      <c r="D100" s="24">
        <v>22</v>
      </c>
      <c r="L100" s="35"/>
      <c r="M100" s="32"/>
      <c r="N100" s="33"/>
      <c r="O100" s="34"/>
    </row>
    <row r="101" spans="1:15" ht="15" thickBot="1" x14ac:dyDescent="0.35">
      <c r="A101" s="41" t="s">
        <v>83</v>
      </c>
      <c r="B101" s="25">
        <v>1</v>
      </c>
      <c r="C101" s="23">
        <v>0.37240000000000001</v>
      </c>
      <c r="D101" s="24">
        <v>21</v>
      </c>
      <c r="L101" s="31"/>
      <c r="M101" s="32"/>
      <c r="N101" s="33"/>
      <c r="O101" s="34"/>
    </row>
    <row r="102" spans="1:15" ht="15" thickBot="1" x14ac:dyDescent="0.35">
      <c r="A102" s="40" t="s">
        <v>145</v>
      </c>
      <c r="B102" s="22">
        <v>0</v>
      </c>
      <c r="C102" s="23">
        <v>158.16739999999999</v>
      </c>
      <c r="D102" s="24">
        <v>20</v>
      </c>
      <c r="L102" s="38"/>
      <c r="M102" s="37"/>
      <c r="N102" s="33"/>
      <c r="O102" s="34"/>
    </row>
    <row r="103" spans="1:15" ht="15" thickBot="1" x14ac:dyDescent="0.35">
      <c r="A103" s="40" t="s">
        <v>257</v>
      </c>
      <c r="B103" s="22">
        <v>0</v>
      </c>
      <c r="C103" s="23">
        <v>9.7957999999999998</v>
      </c>
      <c r="D103" s="24">
        <v>19</v>
      </c>
      <c r="L103" s="35"/>
      <c r="M103" s="32"/>
      <c r="N103" s="33"/>
      <c r="O103" s="34"/>
    </row>
    <row r="104" spans="1:15" ht="15" thickBot="1" x14ac:dyDescent="0.35">
      <c r="A104" s="40" t="s">
        <v>142</v>
      </c>
      <c r="B104" s="22">
        <v>0</v>
      </c>
      <c r="C104" s="23">
        <v>68.610900000000001</v>
      </c>
      <c r="D104" s="24">
        <v>18</v>
      </c>
      <c r="L104" s="35"/>
      <c r="M104" s="32"/>
      <c r="N104" s="33"/>
      <c r="O104" s="34"/>
    </row>
    <row r="105" spans="1:15" ht="15" thickBot="1" x14ac:dyDescent="0.35">
      <c r="A105" s="41" t="s">
        <v>7</v>
      </c>
      <c r="B105" s="25">
        <v>1</v>
      </c>
      <c r="C105" s="23">
        <v>17.207699999999999</v>
      </c>
      <c r="D105" s="24">
        <v>17</v>
      </c>
      <c r="L105" s="35"/>
      <c r="M105" s="32"/>
      <c r="N105" s="33"/>
      <c r="O105" s="34"/>
    </row>
    <row r="106" spans="1:15" ht="15" thickBot="1" x14ac:dyDescent="0.35">
      <c r="A106" s="39">
        <v>4779</v>
      </c>
      <c r="B106" s="22">
        <v>0</v>
      </c>
      <c r="C106" s="23">
        <v>1.3894</v>
      </c>
      <c r="D106" s="24">
        <v>16</v>
      </c>
      <c r="L106" s="35"/>
      <c r="M106" s="32"/>
      <c r="N106" s="33"/>
      <c r="O106" s="34"/>
    </row>
    <row r="107" spans="1:15" ht="15" thickBot="1" x14ac:dyDescent="0.35">
      <c r="A107" s="41" t="s">
        <v>101</v>
      </c>
      <c r="B107" s="25">
        <v>1</v>
      </c>
      <c r="C107" s="23">
        <v>44.120100000000001</v>
      </c>
      <c r="D107" s="24">
        <v>14</v>
      </c>
      <c r="L107" s="35"/>
      <c r="M107" s="32"/>
      <c r="N107" s="33"/>
      <c r="O107" s="34"/>
    </row>
    <row r="108" spans="1:15" ht="15" thickBot="1" x14ac:dyDescent="0.35">
      <c r="A108" s="42">
        <v>5114</v>
      </c>
      <c r="B108" s="25">
        <v>1</v>
      </c>
      <c r="C108" s="23">
        <v>22.932300000000001</v>
      </c>
      <c r="D108" s="24">
        <v>13</v>
      </c>
      <c r="L108" s="35"/>
      <c r="M108" s="32"/>
      <c r="N108" s="33"/>
      <c r="O108" s="34"/>
    </row>
    <row r="109" spans="1:15" ht="15" thickBot="1" x14ac:dyDescent="0.35">
      <c r="A109" s="41" t="s">
        <v>123</v>
      </c>
      <c r="B109" s="25">
        <v>1</v>
      </c>
      <c r="C109" s="23">
        <v>9.6831999999999994</v>
      </c>
      <c r="D109" s="24">
        <v>12</v>
      </c>
      <c r="L109" s="31"/>
      <c r="M109" s="32"/>
      <c r="N109" s="33"/>
      <c r="O109" s="34"/>
    </row>
    <row r="110" spans="1:15" ht="15" thickBot="1" x14ac:dyDescent="0.35">
      <c r="A110" s="39">
        <v>7843</v>
      </c>
      <c r="B110" s="22">
        <v>0</v>
      </c>
      <c r="C110" s="23">
        <v>1.345</v>
      </c>
      <c r="D110" s="24">
        <v>11</v>
      </c>
      <c r="L110" s="31"/>
      <c r="M110" s="32"/>
      <c r="N110" s="33"/>
      <c r="O110" s="34"/>
    </row>
    <row r="111" spans="1:15" ht="15" thickBot="1" x14ac:dyDescent="0.35">
      <c r="A111" s="39">
        <v>187</v>
      </c>
      <c r="B111" s="22">
        <v>0</v>
      </c>
      <c r="C111" s="23">
        <v>271.52530000000002</v>
      </c>
      <c r="D111" s="24">
        <v>10</v>
      </c>
      <c r="L111" s="31"/>
      <c r="M111" s="32"/>
      <c r="N111" s="33"/>
      <c r="O111" s="34"/>
    </row>
    <row r="112" spans="1:15" ht="15" thickBot="1" x14ac:dyDescent="0.35">
      <c r="A112" s="39">
        <v>7017</v>
      </c>
      <c r="B112" s="22">
        <v>0</v>
      </c>
      <c r="C112" s="23">
        <v>2.0935000000000001</v>
      </c>
      <c r="D112" s="24">
        <v>9</v>
      </c>
      <c r="L112" s="31"/>
      <c r="M112" s="32"/>
      <c r="N112" s="33"/>
      <c r="O112" s="34"/>
    </row>
    <row r="113" spans="1:15" ht="15" thickBot="1" x14ac:dyDescent="0.35">
      <c r="A113" s="41" t="s">
        <v>41</v>
      </c>
      <c r="B113" s="25">
        <v>1</v>
      </c>
      <c r="C113" s="23">
        <v>5.6632999999999996</v>
      </c>
      <c r="D113" s="24">
        <v>8</v>
      </c>
      <c r="L113" s="31"/>
      <c r="M113" s="32"/>
      <c r="N113" s="33"/>
      <c r="O113" s="34"/>
    </row>
    <row r="114" spans="1:15" ht="15" thickBot="1" x14ac:dyDescent="0.35">
      <c r="A114" s="41" t="s">
        <v>32</v>
      </c>
      <c r="B114" s="25">
        <v>1</v>
      </c>
      <c r="C114" s="23">
        <v>1.5038</v>
      </c>
      <c r="D114" s="24">
        <v>7</v>
      </c>
      <c r="L114" s="36"/>
      <c r="M114" s="37"/>
      <c r="N114" s="33"/>
      <c r="O114" s="34"/>
    </row>
    <row r="115" spans="1:15" ht="15" thickBot="1" x14ac:dyDescent="0.35">
      <c r="A115" s="41" t="s">
        <v>62</v>
      </c>
      <c r="B115" s="25">
        <v>1</v>
      </c>
      <c r="C115" s="23">
        <v>1.3562000000000001</v>
      </c>
      <c r="D115" s="24">
        <v>6</v>
      </c>
      <c r="L115" s="35"/>
      <c r="M115" s="32"/>
      <c r="N115" s="33"/>
      <c r="O115" s="34"/>
    </row>
    <row r="116" spans="1:15" ht="15" thickBot="1" x14ac:dyDescent="0.35">
      <c r="A116" s="40" t="s">
        <v>245</v>
      </c>
      <c r="B116" s="22">
        <v>0</v>
      </c>
      <c r="C116" s="23">
        <v>2.2709999999999999</v>
      </c>
      <c r="D116" s="24">
        <v>5</v>
      </c>
      <c r="L116" s="35"/>
      <c r="M116" s="32"/>
      <c r="N116" s="33"/>
      <c r="O116" s="34"/>
    </row>
    <row r="117" spans="1:15" ht="15" thickBot="1" x14ac:dyDescent="0.35">
      <c r="A117" s="41" t="s">
        <v>22</v>
      </c>
      <c r="B117" s="25">
        <v>1</v>
      </c>
      <c r="C117" s="23">
        <v>0.66439999999999999</v>
      </c>
      <c r="D117" s="24">
        <v>4</v>
      </c>
      <c r="L117" s="35"/>
      <c r="M117" s="32"/>
      <c r="N117" s="33"/>
      <c r="O117" s="34"/>
    </row>
    <row r="118" spans="1:15" ht="15" thickBot="1" x14ac:dyDescent="0.35">
      <c r="A118" s="40" t="s">
        <v>134</v>
      </c>
      <c r="B118" s="22">
        <v>0</v>
      </c>
      <c r="C118" s="23">
        <v>1.3483000000000001</v>
      </c>
      <c r="D118" s="24">
        <v>3</v>
      </c>
      <c r="L118" s="36"/>
      <c r="M118" s="37"/>
      <c r="N118" s="33"/>
      <c r="O118" s="34"/>
    </row>
    <row r="119" spans="1:15" ht="15" thickBot="1" x14ac:dyDescent="0.35">
      <c r="A119" s="39">
        <v>2833</v>
      </c>
      <c r="B119" s="22">
        <v>0</v>
      </c>
      <c r="C119" s="23">
        <v>2.5104000000000002</v>
      </c>
      <c r="D119" s="24">
        <v>2</v>
      </c>
      <c r="L119" s="31"/>
      <c r="M119" s="32"/>
      <c r="N119" s="33"/>
      <c r="O119" s="34"/>
    </row>
    <row r="120" spans="1:15" ht="15" thickBot="1" x14ac:dyDescent="0.35">
      <c r="A120" s="40" t="s">
        <v>224</v>
      </c>
      <c r="B120" s="22">
        <v>0</v>
      </c>
      <c r="C120" s="23">
        <v>2.3994</v>
      </c>
      <c r="D120" s="24">
        <v>1</v>
      </c>
      <c r="L120" s="36"/>
      <c r="M120" s="37"/>
      <c r="N120" s="33"/>
      <c r="O120" s="34"/>
    </row>
    <row r="121" spans="1:15" x14ac:dyDescent="0.3">
      <c r="L121" s="38"/>
      <c r="M121" s="37"/>
      <c r="N121" s="33"/>
      <c r="O121" s="34"/>
    </row>
    <row r="122" spans="1:15" x14ac:dyDescent="0.3">
      <c r="L122" s="36"/>
      <c r="M122" s="37"/>
      <c r="N122" s="33"/>
      <c r="O122" s="34"/>
    </row>
    <row r="123" spans="1:15" x14ac:dyDescent="0.3">
      <c r="L123" s="31"/>
      <c r="M123" s="32"/>
      <c r="N123" s="33"/>
      <c r="O123" s="34"/>
    </row>
    <row r="124" spans="1:15" x14ac:dyDescent="0.3">
      <c r="L124" s="31"/>
      <c r="M124" s="32"/>
      <c r="N124" s="33"/>
      <c r="O124" s="34"/>
    </row>
    <row r="125" spans="1:15" x14ac:dyDescent="0.3">
      <c r="L125" s="31"/>
      <c r="M125" s="32"/>
      <c r="N125" s="33"/>
      <c r="O125" s="34"/>
    </row>
    <row r="126" spans="1:15" x14ac:dyDescent="0.3">
      <c r="L126" s="36"/>
      <c r="M126" s="37"/>
      <c r="N126" s="33"/>
      <c r="O126" s="34"/>
    </row>
    <row r="127" spans="1:15" x14ac:dyDescent="0.3">
      <c r="L127" s="36"/>
      <c r="M127" s="37"/>
      <c r="N127" s="33"/>
      <c r="O127" s="34"/>
    </row>
    <row r="128" spans="1:15" x14ac:dyDescent="0.3">
      <c r="L128" s="36"/>
      <c r="M128" s="37"/>
      <c r="N128" s="33"/>
      <c r="O128" s="34"/>
    </row>
    <row r="129" spans="12:15" x14ac:dyDescent="0.3">
      <c r="L129" s="35"/>
      <c r="M129" s="32"/>
      <c r="N129" s="33"/>
      <c r="O129" s="34"/>
    </row>
    <row r="130" spans="12:15" x14ac:dyDescent="0.3">
      <c r="L130" s="36"/>
      <c r="M130" s="37"/>
      <c r="N130" s="33"/>
      <c r="O130" s="34"/>
    </row>
    <row r="131" spans="12:15" x14ac:dyDescent="0.3">
      <c r="L131" s="35"/>
      <c r="M131" s="32"/>
      <c r="N131" s="33"/>
      <c r="O131" s="34"/>
    </row>
    <row r="132" spans="12:15" x14ac:dyDescent="0.3">
      <c r="L132" s="31"/>
      <c r="M132" s="32"/>
      <c r="N132" s="33"/>
      <c r="O132" s="34"/>
    </row>
    <row r="133" spans="12:15" x14ac:dyDescent="0.3">
      <c r="L133" s="35"/>
      <c r="M133" s="32"/>
      <c r="N133" s="33"/>
      <c r="O133" s="34"/>
    </row>
  </sheetData>
  <sortState xmlns:xlrd2="http://schemas.microsoft.com/office/spreadsheetml/2017/richdata2" ref="A3:D120">
    <sortCondition descending="1" ref="D1:D120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11DA-3CEC-4313-8FC4-98BAD4D7665E}">
  <dimension ref="A1:K7"/>
  <sheetViews>
    <sheetView workbookViewId="0">
      <selection activeCell="A7" sqref="A7:D7"/>
    </sheetView>
  </sheetViews>
  <sheetFormatPr defaultRowHeight="14.4" x14ac:dyDescent="0.3"/>
  <cols>
    <col min="1" max="1" width="25.109375" customWidth="1"/>
    <col min="2" max="2" width="9" bestFit="1" customWidth="1"/>
    <col min="3" max="3" width="14.33203125" customWidth="1"/>
    <col min="4" max="4" width="23.88671875" customWidth="1"/>
    <col min="6" max="6" width="9.21875" bestFit="1" customWidth="1"/>
    <col min="7" max="7" width="11.88671875" bestFit="1" customWidth="1"/>
    <col min="8" max="8" width="10.44140625" bestFit="1" customWidth="1"/>
  </cols>
  <sheetData>
    <row r="1" spans="1:11" ht="15.6" x14ac:dyDescent="0.3">
      <c r="A1" s="45" t="s">
        <v>446</v>
      </c>
      <c r="B1" s="46" t="s">
        <v>448</v>
      </c>
      <c r="C1" s="46" t="s">
        <v>449</v>
      </c>
      <c r="D1" s="46" t="s">
        <v>447</v>
      </c>
      <c r="F1" s="46"/>
      <c r="G1" s="46"/>
      <c r="H1" s="46"/>
    </row>
    <row r="2" spans="1:11" ht="15.6" x14ac:dyDescent="0.3">
      <c r="A2" s="45" t="s">
        <v>435</v>
      </c>
      <c r="B2" s="77">
        <v>-4.8770276033340298</v>
      </c>
      <c r="C2" s="78">
        <v>3.66770688456764E-6</v>
      </c>
      <c r="D2" s="77">
        <v>109.677724789538</v>
      </c>
      <c r="F2" s="47"/>
      <c r="G2" s="44"/>
      <c r="H2" s="43"/>
    </row>
    <row r="3" spans="1:11" ht="15.6" x14ac:dyDescent="0.3">
      <c r="A3" s="45" t="s">
        <v>436</v>
      </c>
      <c r="B3" s="79">
        <v>-4.0963970757436699E-2</v>
      </c>
      <c r="C3" s="79">
        <v>0.96740958954089795</v>
      </c>
      <c r="D3" s="79">
        <v>96.1178222359421</v>
      </c>
      <c r="F3" s="47"/>
      <c r="G3" s="47"/>
      <c r="H3" s="43"/>
    </row>
    <row r="4" spans="1:11" ht="15.6" x14ac:dyDescent="0.3">
      <c r="A4" s="45" t="s">
        <v>437</v>
      </c>
      <c r="B4" s="79">
        <v>-1.7201429595572</v>
      </c>
      <c r="C4" s="79">
        <v>8.9643577641212197E-2</v>
      </c>
      <c r="D4" s="79">
        <v>72.996128480445194</v>
      </c>
      <c r="F4" s="47"/>
      <c r="G4" s="47"/>
      <c r="H4" s="43"/>
    </row>
    <row r="5" spans="1:11" ht="15.6" x14ac:dyDescent="0.3">
      <c r="A5" s="45" t="s">
        <v>439</v>
      </c>
      <c r="B5" s="79">
        <v>1.7791533092188401</v>
      </c>
      <c r="C5" s="79">
        <v>8.1889436500409099E-2</v>
      </c>
      <c r="D5" s="79">
        <v>45.539718967170202</v>
      </c>
      <c r="F5" s="47"/>
      <c r="G5" s="47"/>
      <c r="H5" s="43"/>
      <c r="K5" s="77"/>
    </row>
    <row r="6" spans="1:11" ht="15.6" x14ac:dyDescent="0.3">
      <c r="A6" s="45" t="s">
        <v>438</v>
      </c>
      <c r="B6" s="79">
        <v>1.4331526611844401</v>
      </c>
      <c r="C6" s="79">
        <v>0.155490948055476</v>
      </c>
      <c r="D6" s="79">
        <v>84.797238945509505</v>
      </c>
      <c r="F6" s="47"/>
      <c r="G6" s="47"/>
      <c r="H6" s="43"/>
    </row>
    <row r="7" spans="1:11" ht="15.6" x14ac:dyDescent="0.3">
      <c r="A7" s="45"/>
      <c r="B7" s="79"/>
      <c r="C7" s="79"/>
      <c r="D7" s="79"/>
      <c r="F7" s="47"/>
      <c r="G7" s="47"/>
      <c r="H7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xCuSODx</vt:lpstr>
      <vt:lpstr>EvoEF2</vt:lpstr>
      <vt:lpstr>DynaMut2</vt:lpstr>
      <vt:lpstr>DLKcat_Skirtumas</vt:lpstr>
      <vt:lpstr>DLKcat_nat</vt:lpstr>
      <vt:lpstr>CatPred</vt:lpstr>
      <vt:lpstr>Baseline</vt:lpstr>
      <vt:lpstr>NDCG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Gustė Pažūsytė</dc:creator>
  <cp:lastModifiedBy>Gustė Pažūsytė</cp:lastModifiedBy>
  <dcterms:created xsi:type="dcterms:W3CDTF">2025-04-25T14:09:35Z</dcterms:created>
  <dcterms:modified xsi:type="dcterms:W3CDTF">2025-05-29T10:22:26Z</dcterms:modified>
</cp:coreProperties>
</file>