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gutiperez\TFG\mnist_network\results\"/>
    </mc:Choice>
  </mc:AlternateContent>
  <xr:revisionPtr revIDLastSave="0" documentId="13_ncr:1_{B47BC51A-D9C0-4753-AF0A-E8FCAFD429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s" sheetId="1" r:id="rId1"/>
  </sheets>
  <definedNames>
    <definedName name="_xlnm._FilterDatabase" localSheetId="0" hidden="1">results!$A$1:$AB$19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D74" i="1"/>
  <c r="D78" i="1"/>
  <c r="K75" i="1"/>
  <c r="I75" i="1"/>
  <c r="I76" i="1"/>
  <c r="I77" i="1"/>
  <c r="I78" i="1"/>
  <c r="H75" i="1"/>
  <c r="H76" i="1"/>
  <c r="H77" i="1"/>
  <c r="H78" i="1"/>
  <c r="G75" i="1"/>
  <c r="J75" i="1" s="1"/>
  <c r="G76" i="1"/>
  <c r="K76" i="1" s="1"/>
  <c r="G77" i="1"/>
  <c r="J77" i="1" s="1"/>
  <c r="G78" i="1"/>
  <c r="J78" i="1" s="1"/>
  <c r="F75" i="1"/>
  <c r="F76" i="1"/>
  <c r="F77" i="1"/>
  <c r="F78" i="1"/>
  <c r="E75" i="1"/>
  <c r="E76" i="1"/>
  <c r="E77" i="1"/>
  <c r="E78" i="1"/>
  <c r="D75" i="1"/>
  <c r="D76" i="1"/>
  <c r="D77" i="1"/>
  <c r="H42" i="1"/>
  <c r="G42" i="1"/>
  <c r="F42" i="1"/>
  <c r="E42" i="1"/>
  <c r="D42" i="1"/>
  <c r="I73" i="1"/>
  <c r="I74" i="1"/>
  <c r="H73" i="1"/>
  <c r="H74" i="1"/>
  <c r="G73" i="1"/>
  <c r="G74" i="1"/>
  <c r="F73" i="1"/>
  <c r="M84" i="1" s="1"/>
  <c r="F74" i="1"/>
  <c r="M85" i="1" s="1"/>
  <c r="E73" i="1"/>
  <c r="E74" i="1"/>
  <c r="D73" i="1"/>
  <c r="I67" i="1"/>
  <c r="H67" i="1"/>
  <c r="G67" i="1"/>
  <c r="F67" i="1"/>
  <c r="E67" i="1"/>
  <c r="D67" i="1"/>
  <c r="I68" i="1"/>
  <c r="H68" i="1"/>
  <c r="G68" i="1"/>
  <c r="F68" i="1"/>
  <c r="M82" i="1" s="1"/>
  <c r="E68" i="1"/>
  <c r="D68" i="1"/>
  <c r="I61" i="1"/>
  <c r="I62" i="1"/>
  <c r="H61" i="1"/>
  <c r="H62" i="1"/>
  <c r="G61" i="1"/>
  <c r="G62" i="1"/>
  <c r="F61" i="1"/>
  <c r="F62" i="1"/>
  <c r="E61" i="1"/>
  <c r="E62" i="1"/>
  <c r="D61" i="1"/>
  <c r="D62" i="1"/>
  <c r="I49" i="1"/>
  <c r="I50" i="1"/>
  <c r="H49" i="1"/>
  <c r="H50" i="1"/>
  <c r="G49" i="1"/>
  <c r="G50" i="1"/>
  <c r="F49" i="1"/>
  <c r="F50" i="1"/>
  <c r="E49" i="1"/>
  <c r="E50" i="1"/>
  <c r="D50" i="1"/>
  <c r="D49" i="1"/>
  <c r="D48" i="1"/>
  <c r="D51" i="1"/>
  <c r="I69" i="1"/>
  <c r="I70" i="1"/>
  <c r="I71" i="1"/>
  <c r="I72" i="1"/>
  <c r="H69" i="1"/>
  <c r="H70" i="1"/>
  <c r="H71" i="1"/>
  <c r="H72" i="1"/>
  <c r="G71" i="1"/>
  <c r="G69" i="1"/>
  <c r="G70" i="1"/>
  <c r="G72" i="1"/>
  <c r="J72" i="1" s="1"/>
  <c r="F69" i="1"/>
  <c r="F70" i="1"/>
  <c r="F71" i="1"/>
  <c r="M83" i="1" s="1"/>
  <c r="F72" i="1"/>
  <c r="E69" i="1"/>
  <c r="E70" i="1"/>
  <c r="E71" i="1"/>
  <c r="E72" i="1"/>
  <c r="D69" i="1"/>
  <c r="D70" i="1"/>
  <c r="D71" i="1"/>
  <c r="D72" i="1"/>
  <c r="I65" i="1"/>
  <c r="I66" i="1"/>
  <c r="H65" i="1"/>
  <c r="H66" i="1"/>
  <c r="G65" i="1"/>
  <c r="G66" i="1"/>
  <c r="F65" i="1"/>
  <c r="F66" i="1"/>
  <c r="E65" i="1"/>
  <c r="E66" i="1"/>
  <c r="D65" i="1"/>
  <c r="D66" i="1"/>
  <c r="D64" i="1"/>
  <c r="I63" i="1"/>
  <c r="I64" i="1"/>
  <c r="H63" i="1"/>
  <c r="H64" i="1"/>
  <c r="G63" i="1"/>
  <c r="G64" i="1"/>
  <c r="F63" i="1"/>
  <c r="F64" i="1"/>
  <c r="E63" i="1"/>
  <c r="E64" i="1"/>
  <c r="D63" i="1"/>
  <c r="I60" i="1"/>
  <c r="F60" i="1"/>
  <c r="H60" i="1"/>
  <c r="G60" i="1"/>
  <c r="E60" i="1"/>
  <c r="D60" i="1"/>
  <c r="G44" i="1"/>
  <c r="G45" i="1"/>
  <c r="G46" i="1"/>
  <c r="G47" i="1"/>
  <c r="G48" i="1"/>
  <c r="G51" i="1"/>
  <c r="G52" i="1"/>
  <c r="G53" i="1"/>
  <c r="G54" i="1"/>
  <c r="G55" i="1"/>
  <c r="G56" i="1"/>
  <c r="G57" i="1"/>
  <c r="G58" i="1"/>
  <c r="G59" i="1"/>
  <c r="H43" i="1"/>
  <c r="I43" i="1"/>
  <c r="H44" i="1"/>
  <c r="I44" i="1"/>
  <c r="H45" i="1"/>
  <c r="I45" i="1"/>
  <c r="H46" i="1"/>
  <c r="I46" i="1"/>
  <c r="H47" i="1"/>
  <c r="I47" i="1"/>
  <c r="H48" i="1"/>
  <c r="I48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G43" i="1"/>
  <c r="E55" i="1"/>
  <c r="F55" i="1"/>
  <c r="E56" i="1"/>
  <c r="F56" i="1"/>
  <c r="E57" i="1"/>
  <c r="F57" i="1"/>
  <c r="E58" i="1"/>
  <c r="F58" i="1"/>
  <c r="E59" i="1"/>
  <c r="F59" i="1"/>
  <c r="B96" i="1" s="1"/>
  <c r="D55" i="1"/>
  <c r="D56" i="1"/>
  <c r="D57" i="1"/>
  <c r="D58" i="1"/>
  <c r="D59" i="1"/>
  <c r="F53" i="1"/>
  <c r="B86" i="1" s="1"/>
  <c r="E43" i="1"/>
  <c r="F43" i="1"/>
  <c r="E44" i="1"/>
  <c r="F44" i="1"/>
  <c r="E45" i="1"/>
  <c r="F45" i="1"/>
  <c r="E46" i="1"/>
  <c r="F46" i="1"/>
  <c r="E47" i="1"/>
  <c r="F47" i="1"/>
  <c r="E48" i="1"/>
  <c r="F48" i="1"/>
  <c r="E51" i="1"/>
  <c r="F51" i="1"/>
  <c r="E52" i="1"/>
  <c r="F52" i="1"/>
  <c r="E53" i="1"/>
  <c r="E54" i="1"/>
  <c r="F54" i="1"/>
  <c r="D44" i="1"/>
  <c r="D45" i="1"/>
  <c r="D46" i="1"/>
  <c r="D47" i="1"/>
  <c r="D52" i="1"/>
  <c r="D53" i="1"/>
  <c r="D54" i="1"/>
  <c r="D43" i="1"/>
  <c r="B98" i="1" l="1"/>
  <c r="M81" i="1"/>
  <c r="B95" i="1"/>
  <c r="B97" i="1"/>
  <c r="B94" i="1"/>
  <c r="B81" i="1"/>
  <c r="B85" i="1"/>
  <c r="B83" i="1"/>
  <c r="B84" i="1"/>
  <c r="B82" i="1"/>
  <c r="P46" i="1"/>
  <c r="J76" i="1"/>
  <c r="K77" i="1"/>
  <c r="J42" i="1"/>
  <c r="P43" i="1"/>
  <c r="J73" i="1"/>
  <c r="P45" i="1"/>
  <c r="P44" i="1"/>
  <c r="K71" i="1"/>
  <c r="J67" i="1"/>
  <c r="J74" i="1"/>
  <c r="K74" i="1"/>
  <c r="J68" i="1"/>
  <c r="K43" i="1"/>
  <c r="J49" i="1"/>
  <c r="K61" i="1"/>
  <c r="K50" i="1"/>
  <c r="J62" i="1"/>
  <c r="J61" i="1"/>
  <c r="J54" i="1"/>
  <c r="K69" i="1"/>
  <c r="J70" i="1"/>
  <c r="J50" i="1"/>
  <c r="J71" i="1"/>
  <c r="J60" i="1"/>
  <c r="J69" i="1"/>
  <c r="K59" i="1"/>
  <c r="K55" i="1"/>
  <c r="K45" i="1"/>
  <c r="J58" i="1"/>
  <c r="K44" i="1"/>
  <c r="K53" i="1"/>
  <c r="J63" i="1"/>
  <c r="K66" i="1"/>
  <c r="J51" i="1"/>
  <c r="K52" i="1"/>
  <c r="K46" i="1"/>
  <c r="J65" i="1"/>
  <c r="K60" i="1"/>
  <c r="J66" i="1"/>
  <c r="J56" i="1"/>
  <c r="J64" i="1"/>
  <c r="K63" i="1"/>
  <c r="J43" i="1"/>
  <c r="J59" i="1"/>
  <c r="J45" i="1"/>
  <c r="J52" i="1"/>
  <c r="J46" i="1"/>
  <c r="J55" i="1"/>
  <c r="J47" i="1"/>
  <c r="J57" i="1"/>
  <c r="J48" i="1"/>
  <c r="J44" i="1"/>
  <c r="J53" i="1"/>
</calcChain>
</file>

<file path=xl/sharedStrings.xml><?xml version="1.0" encoding="utf-8"?>
<sst xmlns="http://schemas.openxmlformats.org/spreadsheetml/2006/main" count="68" uniqueCount="33">
  <si>
    <t>Neurons</t>
  </si>
  <si>
    <t>Batch Size</t>
  </si>
  <si>
    <t>Epochs</t>
  </si>
  <si>
    <t>Fold 1 Train</t>
  </si>
  <si>
    <t>Fold 1 Val</t>
  </si>
  <si>
    <t>Fold 1 Test</t>
  </si>
  <si>
    <t>Fold 2 Train</t>
  </si>
  <si>
    <t>Fold 2 Val</t>
  </si>
  <si>
    <t>Fold 2 Test</t>
  </si>
  <si>
    <t>Fold 3 Train</t>
  </si>
  <si>
    <t>Fold 3 Val</t>
  </si>
  <si>
    <t>Fold 3 Test</t>
  </si>
  <si>
    <t>Fold 4 Train</t>
  </si>
  <si>
    <t>Fold 4 Val</t>
  </si>
  <si>
    <t>Fold 4 Test</t>
  </si>
  <si>
    <t>Fold 5 Train</t>
  </si>
  <si>
    <t>Fold 5 Val</t>
  </si>
  <si>
    <t>Fold 5 Test</t>
  </si>
  <si>
    <t>Fold 6 Train</t>
  </si>
  <si>
    <t>Fold 6 Val</t>
  </si>
  <si>
    <t>Fold 6 Test</t>
  </si>
  <si>
    <t>Mean Train</t>
  </si>
  <si>
    <t>Mean Val</t>
  </si>
  <si>
    <t>Sigma Train</t>
  </si>
  <si>
    <t>Sigma Val</t>
  </si>
  <si>
    <t>Sigma Test</t>
  </si>
  <si>
    <t>Sigma Train &lt; Sigma Val</t>
  </si>
  <si>
    <t>Mean Test</t>
  </si>
  <si>
    <t>-</t>
  </si>
  <si>
    <t>Diferencia SIGMAS</t>
  </si>
  <si>
    <t>TFG (best)</t>
  </si>
  <si>
    <t>Diehl&amp;Cook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</si>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</sst>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0" fillId="37" borderId="10" xfId="0" applyFont="1" applyFill="1" applyBorder="1" applyAlignment="1">
      <alignment horizontal="center" vertical="center"/>
    </xf>
    <xf numFmtId="2" fontId="0" fillId="36" borderId="10" xfId="0" applyNumberFormat="1" applyFont="1" applyFill="1" applyBorder="1" applyAlignment="1">
      <alignment horizontal="center" vertical="center"/>
    </xf>
    <xf numFmtId="2" fontId="0" fillId="34" borderId="10" xfId="0" applyNumberFormat="1" applyFont="1" applyFill="1" applyBorder="1" applyAlignment="1">
      <alignment horizontal="center" vertical="center"/>
    </xf>
    <xf numFmtId="164" fontId="0" fillId="35" borderId="1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7" borderId="11" xfId="0" applyFont="1" applyFill="1" applyBorder="1" applyAlignment="1">
      <alignment horizontal="center" vertical="center"/>
    </xf>
    <xf numFmtId="2" fontId="0" fillId="36" borderId="11" xfId="0" applyNumberFormat="1" applyFon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2" fontId="0" fillId="36" borderId="1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7" borderId="12" xfId="0" applyFill="1" applyBorder="1" applyAlignment="1">
      <alignment horizontal="center" vertical="center"/>
    </xf>
    <xf numFmtId="2" fontId="0" fillId="36" borderId="12" xfId="0" applyNumberFormat="1" applyFill="1" applyBorder="1" applyAlignment="1">
      <alignment horizontal="center" vertical="center"/>
    </xf>
    <xf numFmtId="0" fontId="16" fillId="40" borderId="10" xfId="0" applyFont="1" applyFill="1" applyBorder="1" applyAlignment="1">
      <alignment horizontal="center" vertical="center"/>
    </xf>
    <xf numFmtId="165" fontId="16" fillId="40" borderId="12" xfId="0" applyNumberFormat="1" applyFont="1" applyFill="1" applyBorder="1" applyAlignment="1">
      <alignment horizontal="center" vertical="center"/>
    </xf>
    <xf numFmtId="165" fontId="16" fillId="40" borderId="10" xfId="0" applyNumberFormat="1" applyFont="1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7" borderId="15" xfId="0" applyFill="1" applyBorder="1" applyAlignment="1">
      <alignment horizontal="center" vertical="center"/>
    </xf>
    <xf numFmtId="2" fontId="0" fillId="34" borderId="15" xfId="0" applyNumberFormat="1" applyFont="1" applyFill="1" applyBorder="1" applyAlignment="1">
      <alignment horizontal="center" vertical="center"/>
    </xf>
    <xf numFmtId="164" fontId="0" fillId="35" borderId="15" xfId="0" applyNumberFormat="1" applyFont="1" applyFill="1" applyBorder="1" applyAlignment="1">
      <alignment horizontal="center" vertical="center"/>
    </xf>
    <xf numFmtId="164" fontId="0" fillId="37" borderId="16" xfId="0" applyNumberFormat="1" applyFill="1" applyBorder="1" applyAlignment="1">
      <alignment horizontal="center" vertical="center"/>
    </xf>
    <xf numFmtId="0" fontId="0" fillId="37" borderId="17" xfId="0" applyFill="1" applyBorder="1" applyAlignment="1">
      <alignment horizontal="center" vertical="center"/>
    </xf>
    <xf numFmtId="164" fontId="0" fillId="37" borderId="18" xfId="0" applyNumberFormat="1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2" fontId="0" fillId="34" borderId="20" xfId="0" applyNumberFormat="1" applyFont="1" applyFill="1" applyBorder="1" applyAlignment="1">
      <alignment horizontal="center" vertical="center"/>
    </xf>
    <xf numFmtId="164" fontId="0" fillId="35" borderId="20" xfId="0" applyNumberFormat="1" applyFont="1" applyFill="1" applyBorder="1" applyAlignment="1">
      <alignment horizontal="center" vertical="center"/>
    </xf>
    <xf numFmtId="164" fontId="0" fillId="37" borderId="21" xfId="0" applyNumberFormat="1" applyFill="1" applyBorder="1" applyAlignment="1">
      <alignment horizontal="center" vertical="center"/>
    </xf>
    <xf numFmtId="0" fontId="0" fillId="37" borderId="14" xfId="0" applyFont="1" applyFill="1" applyBorder="1" applyAlignment="1">
      <alignment horizontal="center" vertical="center"/>
    </xf>
    <xf numFmtId="0" fontId="0" fillId="37" borderId="15" xfId="0" applyFont="1" applyFill="1" applyBorder="1" applyAlignment="1">
      <alignment horizontal="center" vertical="center"/>
    </xf>
    <xf numFmtId="0" fontId="0" fillId="37" borderId="17" xfId="0" applyFont="1" applyFill="1" applyBorder="1" applyAlignment="1">
      <alignment horizontal="center" vertical="center"/>
    </xf>
    <xf numFmtId="0" fontId="0" fillId="37" borderId="18" xfId="0" applyFill="1" applyBorder="1" applyAlignment="1">
      <alignment horizontal="center" vertical="center"/>
    </xf>
    <xf numFmtId="0" fontId="0" fillId="37" borderId="22" xfId="0" applyFill="1" applyBorder="1" applyAlignment="1">
      <alignment horizontal="center" vertical="center"/>
    </xf>
    <xf numFmtId="0" fontId="0" fillId="37" borderId="19" xfId="0" applyFont="1" applyFill="1" applyBorder="1" applyAlignment="1">
      <alignment horizontal="center" vertical="center"/>
    </xf>
    <xf numFmtId="0" fontId="0" fillId="37" borderId="20" xfId="0" applyFont="1" applyFill="1" applyBorder="1" applyAlignment="1">
      <alignment horizontal="center" vertical="center"/>
    </xf>
    <xf numFmtId="0" fontId="0" fillId="37" borderId="21" xfId="0" applyFill="1" applyBorder="1" applyAlignment="1">
      <alignment horizontal="center" vertical="center"/>
    </xf>
    <xf numFmtId="0" fontId="16" fillId="38" borderId="23" xfId="0" applyFont="1" applyFill="1" applyBorder="1" applyAlignment="1">
      <alignment horizontal="center" vertical="center"/>
    </xf>
    <xf numFmtId="0" fontId="16" fillId="38" borderId="24" xfId="0" applyFont="1" applyFill="1" applyBorder="1" applyAlignment="1">
      <alignment horizontal="center" vertical="center"/>
    </xf>
    <xf numFmtId="0" fontId="16" fillId="38" borderId="25" xfId="0" applyFont="1" applyFill="1" applyBorder="1" applyAlignment="1">
      <alignment horizontal="center" vertical="center"/>
    </xf>
    <xf numFmtId="2" fontId="0" fillId="36" borderId="11" xfId="0" applyNumberFormat="1" applyFill="1" applyBorder="1" applyAlignment="1">
      <alignment horizontal="center" vertical="center"/>
    </xf>
    <xf numFmtId="2" fontId="0" fillId="36" borderId="18" xfId="0" applyNumberFormat="1" applyFill="1" applyBorder="1" applyAlignment="1">
      <alignment horizontal="center" vertical="center"/>
    </xf>
    <xf numFmtId="2" fontId="0" fillId="36" borderId="20" xfId="0" applyNumberFormat="1" applyFill="1" applyBorder="1" applyAlignment="1">
      <alignment horizontal="center" vertical="center"/>
    </xf>
    <xf numFmtId="2" fontId="0" fillId="36" borderId="21" xfId="0" applyNumberFormat="1" applyFill="1" applyBorder="1" applyAlignment="1">
      <alignment horizontal="center" vertical="center"/>
    </xf>
    <xf numFmtId="2" fontId="0" fillId="36" borderId="15" xfId="0" applyNumberFormat="1" applyFont="1" applyFill="1" applyBorder="1" applyAlignment="1">
      <alignment horizontal="center" vertical="center"/>
    </xf>
    <xf numFmtId="2" fontId="0" fillId="36" borderId="16" xfId="0" applyNumberFormat="1" applyFont="1" applyFill="1" applyBorder="1" applyAlignment="1">
      <alignment horizontal="center" vertical="center"/>
    </xf>
    <xf numFmtId="2" fontId="0" fillId="36" borderId="18" xfId="0" applyNumberFormat="1" applyFont="1" applyFill="1" applyBorder="1" applyAlignment="1">
      <alignment horizontal="center" vertical="center"/>
    </xf>
    <xf numFmtId="0" fontId="0" fillId="37" borderId="26" xfId="0" applyFont="1" applyFill="1" applyBorder="1" applyAlignment="1">
      <alignment horizontal="center" vertical="center"/>
    </xf>
    <xf numFmtId="2" fontId="0" fillId="36" borderId="27" xfId="0" applyNumberFormat="1" applyFont="1" applyFill="1" applyBorder="1" applyAlignment="1">
      <alignment horizontal="center" vertical="center"/>
    </xf>
    <xf numFmtId="2" fontId="0" fillId="36" borderId="28" xfId="0" applyNumberFormat="1" applyFill="1" applyBorder="1" applyAlignment="1">
      <alignment horizontal="center" vertical="center"/>
    </xf>
    <xf numFmtId="2" fontId="0" fillId="36" borderId="20" xfId="0" applyNumberFormat="1" applyFont="1" applyFill="1" applyBorder="1" applyAlignment="1">
      <alignment horizontal="center" vertical="center"/>
    </xf>
    <xf numFmtId="2" fontId="0" fillId="36" borderId="21" xfId="0" applyNumberFormat="1" applyFont="1" applyFill="1" applyBorder="1" applyAlignment="1">
      <alignment horizontal="center" vertical="center"/>
    </xf>
    <xf numFmtId="0" fontId="0" fillId="37" borderId="26" xfId="0" applyFill="1" applyBorder="1" applyAlignment="1">
      <alignment horizontal="center" vertical="center"/>
    </xf>
    <xf numFmtId="2" fontId="0" fillId="36" borderId="27" xfId="0" applyNumberFormat="1" applyFill="1" applyBorder="1" applyAlignment="1">
      <alignment horizontal="center" vertical="center"/>
    </xf>
    <xf numFmtId="2" fontId="0" fillId="34" borderId="13" xfId="0" applyNumberFormat="1" applyFont="1" applyFill="1" applyBorder="1" applyAlignment="1">
      <alignment horizontal="center" vertical="center"/>
    </xf>
    <xf numFmtId="0" fontId="0" fillId="37" borderId="13" xfId="0" applyFill="1" applyBorder="1" applyAlignment="1">
      <alignment horizontal="center" vertical="center"/>
    </xf>
    <xf numFmtId="0" fontId="16" fillId="38" borderId="29" xfId="0" applyFont="1" applyFill="1" applyBorder="1" applyAlignment="1">
      <alignment horizontal="center" vertical="center"/>
    </xf>
    <xf numFmtId="2" fontId="0" fillId="34" borderId="30" xfId="0" applyNumberFormat="1" applyFont="1" applyFill="1" applyBorder="1" applyAlignment="1">
      <alignment horizontal="center" vertical="center"/>
    </xf>
    <xf numFmtId="2" fontId="0" fillId="34" borderId="31" xfId="0" applyNumberFormat="1" applyFont="1" applyFill="1" applyBorder="1" applyAlignment="1">
      <alignment horizontal="center" vertical="center"/>
    </xf>
    <xf numFmtId="0" fontId="0" fillId="37" borderId="16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21" xfId="0" applyFont="1" applyFill="1" applyBorder="1" applyAlignment="1">
      <alignment horizontal="center" vertical="center"/>
    </xf>
    <xf numFmtId="0" fontId="0" fillId="37" borderId="27" xfId="0" applyFill="1" applyBorder="1" applyAlignment="1">
      <alignment horizontal="center" vertical="center"/>
    </xf>
    <xf numFmtId="0" fontId="0" fillId="37" borderId="28" xfId="0" applyFill="1" applyBorder="1" applyAlignment="1">
      <alignment horizontal="center" vertical="center"/>
    </xf>
    <xf numFmtId="0" fontId="0" fillId="37" borderId="16" xfId="0" applyFill="1" applyBorder="1" applyAlignment="1">
      <alignment horizontal="center" vertical="center"/>
    </xf>
    <xf numFmtId="164" fontId="0" fillId="35" borderId="30" xfId="0" applyNumberFormat="1" applyFont="1" applyFill="1" applyBorder="1" applyAlignment="1">
      <alignment horizontal="center" vertical="center"/>
    </xf>
    <xf numFmtId="164" fontId="0" fillId="35" borderId="13" xfId="0" applyNumberFormat="1" applyFont="1" applyFill="1" applyBorder="1" applyAlignment="1">
      <alignment horizontal="center" vertical="center"/>
    </xf>
    <xf numFmtId="164" fontId="0" fillId="35" borderId="31" xfId="0" applyNumberFormat="1" applyFont="1" applyFill="1" applyBorder="1" applyAlignment="1">
      <alignment horizontal="center" vertical="center"/>
    </xf>
    <xf numFmtId="2" fontId="0" fillId="34" borderId="16" xfId="0" applyNumberFormat="1" applyFont="1" applyFill="1" applyBorder="1" applyAlignment="1">
      <alignment horizontal="center" vertical="center"/>
    </xf>
    <xf numFmtId="2" fontId="0" fillId="34" borderId="18" xfId="0" applyNumberFormat="1" applyFont="1" applyFill="1" applyBorder="1" applyAlignment="1">
      <alignment horizontal="center" vertical="center"/>
    </xf>
    <xf numFmtId="2" fontId="0" fillId="34" borderId="21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35" borderId="16" xfId="0" applyNumberFormat="1" applyFont="1" applyFill="1" applyBorder="1" applyAlignment="1">
      <alignment horizontal="center" vertical="center"/>
    </xf>
    <xf numFmtId="164" fontId="0" fillId="35" borderId="18" xfId="0" applyNumberFormat="1" applyFont="1" applyFill="1" applyBorder="1" applyAlignment="1">
      <alignment horizontal="center" vertical="center"/>
    </xf>
    <xf numFmtId="164" fontId="0" fillId="35" borderId="21" xfId="0" applyNumberFormat="1" applyFont="1" applyFill="1" applyBorder="1" applyAlignment="1">
      <alignment horizontal="center" vertical="center"/>
    </xf>
    <xf numFmtId="2" fontId="0" fillId="34" borderId="32" xfId="0" applyNumberFormat="1" applyFont="1" applyFill="1" applyBorder="1" applyAlignment="1">
      <alignment horizontal="center" vertical="center"/>
    </xf>
    <xf numFmtId="2" fontId="0" fillId="34" borderId="12" xfId="0" applyNumberFormat="1" applyFont="1" applyFill="1" applyBorder="1" applyAlignment="1">
      <alignment horizontal="center" vertical="center"/>
    </xf>
    <xf numFmtId="2" fontId="0" fillId="34" borderId="28" xfId="0" applyNumberFormat="1" applyFont="1" applyFill="1" applyBorder="1" applyAlignment="1">
      <alignment horizontal="center" vertical="center"/>
    </xf>
    <xf numFmtId="164" fontId="0" fillId="35" borderId="32" xfId="0" applyNumberFormat="1" applyFont="1" applyFill="1" applyBorder="1" applyAlignment="1">
      <alignment horizontal="center" vertical="center"/>
    </xf>
    <xf numFmtId="164" fontId="0" fillId="35" borderId="12" xfId="0" applyNumberFormat="1" applyFont="1" applyFill="1" applyBorder="1" applyAlignment="1">
      <alignment horizontal="center" vertical="center"/>
    </xf>
    <xf numFmtId="164" fontId="0" fillId="35" borderId="28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0" fillId="37" borderId="28" xfId="0" applyNumberFormat="1" applyFill="1" applyBorder="1" applyAlignment="1">
      <alignment horizontal="center" vertical="center"/>
    </xf>
    <xf numFmtId="0" fontId="0" fillId="37" borderId="3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36" borderId="16" xfId="0" applyNumberFormat="1" applyFill="1" applyBorder="1" applyAlignment="1">
      <alignment horizontal="center" vertical="center"/>
    </xf>
    <xf numFmtId="2" fontId="0" fillId="34" borderId="17" xfId="0" applyNumberFormat="1" applyFont="1" applyFill="1" applyBorder="1" applyAlignment="1">
      <alignment horizontal="center" vertical="center"/>
    </xf>
    <xf numFmtId="0" fontId="16" fillId="39" borderId="10" xfId="0" applyFont="1" applyFill="1" applyBorder="1" applyAlignment="1">
      <alignment horizontal="center" vertical="center"/>
    </xf>
    <xf numFmtId="2" fontId="0" fillId="36" borderId="12" xfId="0" applyNumberFormat="1" applyFont="1" applyFill="1" applyBorder="1" applyAlignment="1">
      <alignment horizontal="center" vertical="center"/>
    </xf>
    <xf numFmtId="2" fontId="0" fillId="36" borderId="28" xfId="0" applyNumberFormat="1" applyFont="1" applyFill="1" applyBorder="1" applyAlignment="1">
      <alignment horizontal="center" vertical="center"/>
    </xf>
    <xf numFmtId="0" fontId="0" fillId="37" borderId="22" xfId="0" applyFont="1" applyFill="1" applyBorder="1" applyAlignment="1">
      <alignment horizontal="center" vertical="center"/>
    </xf>
    <xf numFmtId="0" fontId="0" fillId="37" borderId="12" xfId="0" applyFont="1" applyFill="1" applyBorder="1" applyAlignment="1">
      <alignment horizontal="center" vertical="center"/>
    </xf>
    <xf numFmtId="0" fontId="0" fillId="37" borderId="28" xfId="0" applyFont="1" applyFill="1" applyBorder="1" applyAlignment="1">
      <alignment horizontal="center" vertical="center"/>
    </xf>
    <xf numFmtId="2" fontId="19" fillId="34" borderId="28" xfId="0" applyNumberFormat="1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25" xfId="0" applyFont="1" applyFill="1" applyBorder="1" applyAlignment="1">
      <alignment horizontal="center" vertical="center"/>
    </xf>
    <xf numFmtId="0" fontId="16" fillId="33" borderId="29" xfId="0" applyFont="1" applyFill="1" applyBorder="1" applyAlignment="1">
      <alignment horizontal="center" vertical="center"/>
    </xf>
    <xf numFmtId="2" fontId="0" fillId="36" borderId="32" xfId="0" applyNumberFormat="1" applyFill="1" applyBorder="1" applyAlignment="1">
      <alignment horizontal="center" vertical="center"/>
    </xf>
    <xf numFmtId="2" fontId="0" fillId="36" borderId="32" xfId="0" applyNumberFormat="1" applyFont="1" applyFill="1" applyBorder="1" applyAlignment="1">
      <alignment horizontal="center" vertical="center"/>
    </xf>
    <xf numFmtId="2" fontId="0" fillId="36" borderId="13" xfId="0" applyNumberFormat="1" applyFont="1" applyFill="1" applyBorder="1" applyAlignment="1">
      <alignment horizontal="center" vertical="center"/>
    </xf>
    <xf numFmtId="2" fontId="0" fillId="36" borderId="13" xfId="0" applyNumberFormat="1" applyFill="1" applyBorder="1" applyAlignment="1">
      <alignment horizontal="center" vertical="center"/>
    </xf>
    <xf numFmtId="2" fontId="0" fillId="36" borderId="31" xfId="0" applyNumberFormat="1" applyFont="1" applyFill="1" applyBorder="1" applyAlignment="1">
      <alignment horizontal="center" vertical="center"/>
    </xf>
    <xf numFmtId="2" fontId="0" fillId="36" borderId="30" xfId="0" applyNumberFormat="1" applyFont="1" applyFill="1" applyBorder="1" applyAlignment="1">
      <alignment horizontal="center" vertical="center"/>
    </xf>
    <xf numFmtId="2" fontId="0" fillId="36" borderId="33" xfId="0" applyNumberFormat="1" applyFont="1" applyFill="1" applyBorder="1" applyAlignment="1">
      <alignment horizontal="center" vertical="center"/>
    </xf>
    <xf numFmtId="2" fontId="0" fillId="36" borderId="33" xfId="0" applyNumberFormat="1" applyFill="1" applyBorder="1" applyAlignment="1">
      <alignment horizontal="center" vertical="center"/>
    </xf>
    <xf numFmtId="2" fontId="0" fillId="36" borderId="31" xfId="0" applyNumberFormat="1" applyFill="1" applyBorder="1" applyAlignment="1">
      <alignment horizontal="center" vertical="center"/>
    </xf>
    <xf numFmtId="0" fontId="0" fillId="37" borderId="27" xfId="0" applyFont="1" applyFill="1" applyBorder="1" applyAlignment="1">
      <alignment horizontal="center" vertical="center"/>
    </xf>
    <xf numFmtId="2" fontId="19" fillId="34" borderId="21" xfId="0" applyNumberFormat="1" applyFont="1" applyFill="1" applyBorder="1" applyAlignment="1">
      <alignment horizontal="center" vertical="center"/>
    </xf>
    <xf numFmtId="2" fontId="19" fillId="34" borderId="16" xfId="0" applyNumberFormat="1" applyFont="1" applyFill="1" applyBorder="1" applyAlignment="1">
      <alignment horizontal="center" vertical="center"/>
    </xf>
    <xf numFmtId="2" fontId="19" fillId="34" borderId="18" xfId="0" applyNumberFormat="1" applyFont="1" applyFill="1" applyBorder="1" applyAlignment="1">
      <alignment horizontal="center" vertical="center"/>
    </xf>
    <xf numFmtId="164" fontId="19" fillId="35" borderId="28" xfId="0" applyNumberFormat="1" applyFont="1" applyFill="1" applyBorder="1" applyAlignment="1">
      <alignment horizontal="center" vertical="center"/>
    </xf>
    <xf numFmtId="0" fontId="19" fillId="37" borderId="12" xfId="0" applyFont="1" applyFill="1" applyBorder="1" applyAlignment="1">
      <alignment horizontal="center" vertical="center"/>
    </xf>
    <xf numFmtId="0" fontId="19" fillId="37" borderId="28" xfId="0" applyFont="1" applyFill="1" applyBorder="1" applyAlignment="1">
      <alignment horizontal="center" vertical="center"/>
    </xf>
    <xf numFmtId="2" fontId="19" fillId="34" borderId="32" xfId="0" applyNumberFormat="1" applyFont="1" applyFill="1" applyBorder="1" applyAlignment="1">
      <alignment horizontal="center" vertical="center"/>
    </xf>
    <xf numFmtId="2" fontId="19" fillId="34" borderId="12" xfId="0" applyNumberFormat="1" applyFont="1" applyFill="1" applyBorder="1" applyAlignment="1">
      <alignment horizontal="center" vertical="center"/>
    </xf>
    <xf numFmtId="164" fontId="19" fillId="35" borderId="32" xfId="0" applyNumberFormat="1" applyFont="1" applyFill="1" applyBorder="1" applyAlignment="1">
      <alignment horizontal="center" vertical="center"/>
    </xf>
    <xf numFmtId="164" fontId="19" fillId="35" borderId="12" xfId="0" applyNumberFormat="1" applyFont="1" applyFill="1" applyBorder="1" applyAlignment="1">
      <alignment horizontal="center" vertical="center"/>
    </xf>
    <xf numFmtId="0" fontId="19" fillId="37" borderId="20" xfId="0" applyFont="1" applyFill="1" applyBorder="1" applyAlignment="1">
      <alignment horizontal="center" vertical="center"/>
    </xf>
    <xf numFmtId="0" fontId="19" fillId="37" borderId="21" xfId="0" applyFont="1" applyFill="1" applyBorder="1" applyAlignment="1">
      <alignment horizontal="center" vertical="center"/>
    </xf>
    <xf numFmtId="2" fontId="19" fillId="34" borderId="31" xfId="0" applyNumberFormat="1" applyFont="1" applyFill="1" applyBorder="1" applyAlignment="1">
      <alignment horizontal="center" vertical="center"/>
    </xf>
    <xf numFmtId="2" fontId="19" fillId="34" borderId="20" xfId="0" applyNumberFormat="1" applyFont="1" applyFill="1" applyBorder="1" applyAlignment="1">
      <alignment horizontal="center" vertical="center"/>
    </xf>
    <xf numFmtId="164" fontId="19" fillId="35" borderId="31" xfId="0" applyNumberFormat="1" applyFont="1" applyFill="1" applyBorder="1" applyAlignment="1">
      <alignment horizontal="center" vertical="center"/>
    </xf>
    <xf numFmtId="164" fontId="19" fillId="35" borderId="20" xfId="0" applyNumberFormat="1" applyFont="1" applyFill="1" applyBorder="1" applyAlignment="1">
      <alignment horizontal="center" vertical="center"/>
    </xf>
    <xf numFmtId="164" fontId="19" fillId="35" borderId="21" xfId="0" applyNumberFormat="1" applyFont="1" applyFill="1" applyBorder="1" applyAlignment="1">
      <alignment horizontal="center" vertical="center"/>
    </xf>
    <xf numFmtId="0" fontId="19" fillId="37" borderId="17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18" xfId="0" applyFont="1" applyFill="1" applyBorder="1" applyAlignment="1">
      <alignment horizontal="center" vertical="center"/>
    </xf>
    <xf numFmtId="2" fontId="19" fillId="34" borderId="13" xfId="0" applyNumberFormat="1" applyFont="1" applyFill="1" applyBorder="1" applyAlignment="1">
      <alignment horizontal="center" vertical="center"/>
    </xf>
    <xf numFmtId="2" fontId="19" fillId="34" borderId="10" xfId="0" applyNumberFormat="1" applyFont="1" applyFill="1" applyBorder="1" applyAlignment="1">
      <alignment horizontal="center" vertical="center"/>
    </xf>
    <xf numFmtId="164" fontId="19" fillId="35" borderId="13" xfId="0" applyNumberFormat="1" applyFont="1" applyFill="1" applyBorder="1" applyAlignment="1">
      <alignment horizontal="center" vertical="center"/>
    </xf>
    <xf numFmtId="164" fontId="19" fillId="35" borderId="10" xfId="0" applyNumberFormat="1" applyFont="1" applyFill="1" applyBorder="1" applyAlignment="1">
      <alignment horizontal="center" vertical="center"/>
    </xf>
    <xf numFmtId="164" fontId="19" fillId="35" borderId="18" xfId="0" applyNumberFormat="1" applyFont="1" applyFill="1" applyBorder="1" applyAlignment="1">
      <alignment horizontal="center" vertical="center"/>
    </xf>
    <xf numFmtId="0" fontId="19" fillId="37" borderId="15" xfId="0" applyFont="1" applyFill="1" applyBorder="1" applyAlignment="1">
      <alignment horizontal="center" vertical="center"/>
    </xf>
    <xf numFmtId="0" fontId="19" fillId="37" borderId="16" xfId="0" applyFont="1" applyFill="1" applyBorder="1" applyAlignment="1">
      <alignment horizontal="center" vertical="center"/>
    </xf>
    <xf numFmtId="2" fontId="19" fillId="34" borderId="30" xfId="0" applyNumberFormat="1" applyFont="1" applyFill="1" applyBorder="1" applyAlignment="1">
      <alignment horizontal="center" vertical="center"/>
    </xf>
    <xf numFmtId="2" fontId="19" fillId="34" borderId="15" xfId="0" applyNumberFormat="1" applyFont="1" applyFill="1" applyBorder="1" applyAlignment="1">
      <alignment horizontal="center" vertical="center"/>
    </xf>
    <xf numFmtId="164" fontId="19" fillId="35" borderId="30" xfId="0" applyNumberFormat="1" applyFont="1" applyFill="1" applyBorder="1" applyAlignment="1">
      <alignment horizontal="center" vertical="center"/>
    </xf>
    <xf numFmtId="164" fontId="19" fillId="35" borderId="15" xfId="0" applyNumberFormat="1" applyFont="1" applyFill="1" applyBorder="1" applyAlignment="1">
      <alignment horizontal="center" vertical="center"/>
    </xf>
    <xf numFmtId="164" fontId="19" fillId="35" borderId="16" xfId="0" applyNumberFormat="1" applyFont="1" applyFill="1" applyBorder="1" applyAlignment="1">
      <alignment horizontal="center" vertical="center"/>
    </xf>
    <xf numFmtId="0" fontId="16" fillId="38" borderId="34" xfId="0" applyFont="1" applyFill="1" applyBorder="1" applyAlignment="1">
      <alignment horizontal="center" vertical="center"/>
    </xf>
    <xf numFmtId="2" fontId="0" fillId="37" borderId="35" xfId="0" applyNumberFormat="1" applyFill="1" applyBorder="1" applyAlignment="1">
      <alignment horizontal="center" vertical="center"/>
    </xf>
    <xf numFmtId="2" fontId="0" fillId="37" borderId="36" xfId="0" applyNumberFormat="1" applyFill="1" applyBorder="1" applyAlignment="1">
      <alignment horizontal="center" vertical="center"/>
    </xf>
    <xf numFmtId="2" fontId="0" fillId="37" borderId="37" xfId="0" applyNumberFormat="1" applyFill="1" applyBorder="1" applyAlignment="1">
      <alignment horizontal="center" vertical="center"/>
    </xf>
    <xf numFmtId="0" fontId="0" fillId="37" borderId="39" xfId="0" applyFont="1" applyFill="1" applyBorder="1" applyAlignment="1">
      <alignment horizontal="center" vertical="center"/>
    </xf>
    <xf numFmtId="0" fontId="0" fillId="37" borderId="40" xfId="0" applyFont="1" applyFill="1" applyBorder="1" applyAlignment="1">
      <alignment horizontal="center" vertical="center"/>
    </xf>
    <xf numFmtId="0" fontId="0" fillId="37" borderId="41" xfId="0" applyFont="1" applyFill="1" applyBorder="1" applyAlignment="1">
      <alignment horizontal="center" vertical="center"/>
    </xf>
    <xf numFmtId="0" fontId="0" fillId="37" borderId="38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</a:t>
            </a:r>
            <a:r>
              <a:rPr lang="en-US" baseline="0"/>
              <a:t> and obtained best results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Desired results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results!$M$43:$M$46</c:f>
              <c:numCache>
                <c:formatCode>General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</c:numCache>
            </c:numRef>
          </c:cat>
          <c:val>
            <c:numRef>
              <c:f>results!$O$43:$O$46</c:f>
              <c:numCache>
                <c:formatCode>0.0</c:formatCode>
                <c:ptCount val="4"/>
                <c:pt idx="0">
                  <c:v>82.9</c:v>
                </c:pt>
                <c:pt idx="1">
                  <c:v>87</c:v>
                </c:pt>
                <c:pt idx="2">
                  <c:v>91.9</c:v>
                </c:pt>
                <c:pt idx="3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C9-4DD4-8FEB-6AE8DDD92F3F}"/>
            </c:ext>
          </c:extLst>
        </c:ser>
        <c:ser>
          <c:idx val="1"/>
          <c:order val="1"/>
          <c:tx>
            <c:v>Obtained results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results!$P$43:$P$46</c:f>
              <c:numCache>
                <c:formatCode>0.0</c:formatCode>
                <c:ptCount val="4"/>
                <c:pt idx="0">
                  <c:v>81.195000000000007</c:v>
                </c:pt>
                <c:pt idx="1">
                  <c:v>88.84333333333332</c:v>
                </c:pt>
                <c:pt idx="2">
                  <c:v>91.886666666666656</c:v>
                </c:pt>
                <c:pt idx="3">
                  <c:v>65.28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C9-4DD4-8FEB-6AE8DDD9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70752"/>
        <c:axId val="1586470336"/>
      </c:lineChart>
      <c:catAx>
        <c:axId val="15864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excitatory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0336"/>
        <c:crosses val="autoZero"/>
        <c:auto val="1"/>
        <c:lblAlgn val="ctr"/>
        <c:lblOffset val="100"/>
        <c:noMultiLvlLbl val="0"/>
      </c:catAx>
      <c:valAx>
        <c:axId val="1586470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  <a:r>
              <a:rPr lang="en-US" baseline="0"/>
              <a:t> by epoch and batch size with 100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results!$A$81:$A$86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results!$B$81:$B$86</c:f>
              <c:numCache>
                <c:formatCode>0.00</c:formatCode>
                <c:ptCount val="6"/>
                <c:pt idx="0">
                  <c:v>81.195000000000007</c:v>
                </c:pt>
                <c:pt idx="1">
                  <c:v>74.713333333333324</c:v>
                </c:pt>
                <c:pt idx="2">
                  <c:v>72.676666666666677</c:v>
                </c:pt>
                <c:pt idx="3">
                  <c:v>72.561666666666667</c:v>
                </c:pt>
                <c:pt idx="4">
                  <c:v>71.641666666666666</c:v>
                </c:pt>
                <c:pt idx="5">
                  <c:v>63.73333333333332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6-47C4-BCE1-5C001C65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32032"/>
        <c:axId val="1920933696"/>
      </c:lineChart>
      <c:lineChart>
        <c:grouping val="standard"/>
        <c:varyColors val="0"/>
        <c:ser>
          <c:idx val="1"/>
          <c:order val="1"/>
          <c:tx>
            <c:v>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results!$A$88:$A$91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</c:numCache>
            </c:numRef>
          </c:cat>
          <c:val>
            <c:numRef>
              <c:f>results!$B$88:$B$91</c:f>
              <c:numCache>
                <c:formatCode>0.00</c:formatCode>
                <c:ptCount val="4"/>
                <c:pt idx="0">
                  <c:v>80.37833333333333</c:v>
                </c:pt>
                <c:pt idx="1">
                  <c:v>64.745000000000005</c:v>
                </c:pt>
                <c:pt idx="2">
                  <c:v>38.368333333333332</c:v>
                </c:pt>
                <c:pt idx="3">
                  <c:v>24.508333333333329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6-47C4-BCE1-5C001C654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45648"/>
        <c:axId val="2045143152"/>
      </c:lineChart>
      <c:catAx>
        <c:axId val="19209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3696"/>
        <c:crosses val="autoZero"/>
        <c:auto val="1"/>
        <c:lblAlgn val="ctr"/>
        <c:lblOffset val="100"/>
        <c:noMultiLvlLbl val="0"/>
      </c:catAx>
      <c:valAx>
        <c:axId val="1920933696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2032"/>
        <c:crosses val="autoZero"/>
        <c:crossBetween val="between"/>
      </c:valAx>
      <c:valAx>
        <c:axId val="204514315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2045145648"/>
        <c:crosses val="max"/>
        <c:crossBetween val="between"/>
      </c:valAx>
      <c:catAx>
        <c:axId val="20451456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431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a</a:t>
            </a:r>
            <a:r>
              <a:rPr lang="en-US"/>
              <a:t>ccuracy</a:t>
            </a:r>
            <a:r>
              <a:rPr lang="en-US" baseline="0"/>
              <a:t> by epoch and batch size with 400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results!$A$94:$A$98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results!$B$94:$B$98</c:f>
              <c:numCache>
                <c:formatCode>0.00</c:formatCode>
                <c:ptCount val="5"/>
                <c:pt idx="0">
                  <c:v>88.765833333333319</c:v>
                </c:pt>
                <c:pt idx="1">
                  <c:v>88.425833333333316</c:v>
                </c:pt>
                <c:pt idx="2">
                  <c:v>86.97</c:v>
                </c:pt>
                <c:pt idx="3">
                  <c:v>79.969166666666666</c:v>
                </c:pt>
                <c:pt idx="4">
                  <c:v>56.730833333333329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3-48DA-BA6E-AA2ED5EC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32032"/>
        <c:axId val="1920933696"/>
      </c:lineChart>
      <c:lineChart>
        <c:grouping val="standard"/>
        <c:varyColors val="0"/>
        <c:ser>
          <c:idx val="1"/>
          <c:order val="1"/>
          <c:tx>
            <c:v>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results!$A$88:$A$91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</c:numCache>
            </c:numRef>
          </c:cat>
          <c:val>
            <c:numRef>
              <c:f>results!$B$100:$B$103</c:f>
              <c:numCache>
                <c:formatCode>0.00</c:formatCode>
                <c:ptCount val="4"/>
                <c:pt idx="0">
                  <c:v>85.759999999999991</c:v>
                </c:pt>
                <c:pt idx="1">
                  <c:v>88.18</c:v>
                </c:pt>
                <c:pt idx="2">
                  <c:v>79.973333333333329</c:v>
                </c:pt>
                <c:pt idx="3">
                  <c:v>61.949999999999996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3-48DA-BA6E-AA2ED5EC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45648"/>
        <c:axId val="2045143152"/>
      </c:lineChart>
      <c:catAx>
        <c:axId val="19209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3696"/>
        <c:crosses val="autoZero"/>
        <c:auto val="1"/>
        <c:lblAlgn val="ctr"/>
        <c:lblOffset val="100"/>
        <c:noMultiLvlLbl val="0"/>
      </c:catAx>
      <c:valAx>
        <c:axId val="1920933696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2032"/>
        <c:crosses val="autoZero"/>
        <c:crossBetween val="between"/>
      </c:valAx>
      <c:valAx>
        <c:axId val="204514315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2045145648"/>
        <c:crosses val="max"/>
        <c:crossBetween val="between"/>
      </c:valAx>
      <c:catAx>
        <c:axId val="20451456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431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  <a:r>
              <a:rPr lang="en-US" baseline="0"/>
              <a:t> by epoch and batch size with 1600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Batch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results!$L$81:$L$85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results!$M$81:$M$85</c:f>
              <c:numCache>
                <c:formatCode>0.00</c:formatCode>
                <c:ptCount val="5"/>
                <c:pt idx="0">
                  <c:v>91.52</c:v>
                </c:pt>
                <c:pt idx="1">
                  <c:v>91.886666666666656</c:v>
                </c:pt>
                <c:pt idx="2">
                  <c:v>90.50333333333333</c:v>
                </c:pt>
                <c:pt idx="3">
                  <c:v>81.431666666666672</c:v>
                </c:pt>
                <c:pt idx="4">
                  <c:v>65.118333333333325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9-4531-9018-5936E106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32032"/>
        <c:axId val="1920933696"/>
      </c:lineChart>
      <c:lineChart>
        <c:grouping val="standard"/>
        <c:varyColors val="0"/>
        <c:ser>
          <c:idx val="1"/>
          <c:order val="1"/>
          <c:tx>
            <c:v>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results!$A$88:$A$91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</c:numCache>
            </c:numRef>
          </c:cat>
          <c:val>
            <c:numRef>
              <c:f>results!$M$87:$M$90</c:f>
              <c:numCache>
                <c:formatCode>0.00</c:formatCode>
                <c:ptCount val="4"/>
                <c:pt idx="0">
                  <c:v>47.905000000000001</c:v>
                </c:pt>
                <c:pt idx="1">
                  <c:v>49.691666666666663</c:v>
                </c:pt>
                <c:pt idx="2">
                  <c:v>90.50333333333333</c:v>
                </c:pt>
                <c:pt idx="3">
                  <c:v>89.233333333333334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9-4531-9018-5936E1062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45648"/>
        <c:axId val="2045143152"/>
      </c:lineChart>
      <c:catAx>
        <c:axId val="19209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3696"/>
        <c:crosses val="autoZero"/>
        <c:auto val="1"/>
        <c:lblAlgn val="ctr"/>
        <c:lblOffset val="100"/>
        <c:noMultiLvlLbl val="0"/>
      </c:catAx>
      <c:valAx>
        <c:axId val="192093369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2032"/>
        <c:crosses val="autoZero"/>
        <c:crossBetween val="between"/>
      </c:valAx>
      <c:valAx>
        <c:axId val="2045143152"/>
        <c:scaling>
          <c:orientation val="minMax"/>
        </c:scaling>
        <c:delete val="1"/>
        <c:axPos val="r"/>
        <c:numFmt formatCode="0.00" sourceLinked="1"/>
        <c:majorTickMark val="out"/>
        <c:minorTickMark val="none"/>
        <c:tickLblPos val="nextTo"/>
        <c:crossAx val="2045145648"/>
        <c:crosses val="max"/>
        <c:crossBetween val="between"/>
      </c:valAx>
      <c:catAx>
        <c:axId val="204514564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431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</a:t>
            </a:r>
            <a:r>
              <a:rPr lang="en-US" baseline="0"/>
              <a:t> by epoch with 6400 neurons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Epochs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results!$A$88:$A$91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</c:numCache>
            </c:numRef>
          </c:cat>
          <c:val>
            <c:numRef>
              <c:f>results!$M$94:$M$97</c:f>
              <c:numCache>
                <c:formatCode>0.00</c:formatCode>
                <c:ptCount val="4"/>
                <c:pt idx="0">
                  <c:v>34.664999999999999</c:v>
                </c:pt>
                <c:pt idx="1">
                  <c:v>48.801666666666669</c:v>
                </c:pt>
                <c:pt idx="2">
                  <c:v>51.430000000000007</c:v>
                </c:pt>
                <c:pt idx="3">
                  <c:v>65.28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9-4AF8-9F09-B71A5A864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932032"/>
        <c:axId val="1920933696"/>
      </c:lineChart>
      <c:catAx>
        <c:axId val="192093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3696"/>
        <c:crosses val="autoZero"/>
        <c:auto val="1"/>
        <c:lblAlgn val="ctr"/>
        <c:lblOffset val="100"/>
        <c:noMultiLvlLbl val="0"/>
      </c:catAx>
      <c:valAx>
        <c:axId val="192093369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93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Obtained best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Obtained results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results!$M$43:$M$46</c:f>
              <c:numCache>
                <c:formatCode>General</c:formatCode>
                <c:ptCount val="4"/>
                <c:pt idx="0">
                  <c:v>100</c:v>
                </c:pt>
                <c:pt idx="1">
                  <c:v>400</c:v>
                </c:pt>
                <c:pt idx="2">
                  <c:v>1600</c:v>
                </c:pt>
                <c:pt idx="3">
                  <c:v>6400</c:v>
                </c:pt>
              </c:numCache>
            </c:numRef>
          </c:cat>
          <c:val>
            <c:numRef>
              <c:f>results!$P$43:$P$46</c:f>
              <c:numCache>
                <c:formatCode>0.0</c:formatCode>
                <c:ptCount val="4"/>
                <c:pt idx="0">
                  <c:v>81.195000000000007</c:v>
                </c:pt>
                <c:pt idx="1">
                  <c:v>88.84333333333332</c:v>
                </c:pt>
                <c:pt idx="2">
                  <c:v>91.886666666666656</c:v>
                </c:pt>
                <c:pt idx="3">
                  <c:v>65.28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8-4874-A1E3-B1A21F23A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70752"/>
        <c:axId val="1586470336"/>
      </c:lineChart>
      <c:catAx>
        <c:axId val="158647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excitatory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0336"/>
        <c:crosses val="autoZero"/>
        <c:auto val="1"/>
        <c:lblAlgn val="ctr"/>
        <c:lblOffset val="100"/>
        <c:noMultiLvlLbl val="0"/>
      </c:catAx>
      <c:valAx>
        <c:axId val="15864703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4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685800</xdr:colOff>
      <xdr:row>47</xdr:row>
      <xdr:rowOff>4761</xdr:rowOff>
    </xdr:from>
    <xdr:to>
      <xdr:col>19</xdr:col>
      <xdr:colOff>0</xdr:colOff>
      <xdr:row>61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BAEC8-5EF2-4487-9A2E-3D95EE13C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78</xdr:row>
      <xdr:rowOff>195261</xdr:rowOff>
    </xdr:from>
    <xdr:to>
      <xdr:col>9</xdr:col>
      <xdr:colOff>1428750</xdr:colOff>
      <xdr:row>94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197AD-7EDA-449F-A89B-22495EA0A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95</xdr:row>
      <xdr:rowOff>161925</xdr:rowOff>
    </xdr:from>
    <xdr:to>
      <xdr:col>10</xdr:col>
      <xdr:colOff>38100</xdr:colOff>
      <xdr:row>110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0AC04-799B-4894-BCA6-E54A606E7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78</xdr:row>
      <xdr:rowOff>200024</xdr:rowOff>
    </xdr:from>
    <xdr:to>
      <xdr:col>23</xdr:col>
      <xdr:colOff>9525</xdr:colOff>
      <xdr:row>94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05B483-F5DE-43CA-B8DD-57D522C2D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97</xdr:row>
      <xdr:rowOff>0</xdr:rowOff>
    </xdr:from>
    <xdr:to>
      <xdr:col>23</xdr:col>
      <xdr:colOff>9525</xdr:colOff>
      <xdr:row>112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676ECD-1D74-4214-88BB-7451B142C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63</xdr:row>
      <xdr:rowOff>0</xdr:rowOff>
    </xdr:from>
    <xdr:to>
      <xdr:col>19</xdr:col>
      <xdr:colOff>9525</xdr:colOff>
      <xdr:row>77</xdr:row>
      <xdr:rowOff>176213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9A6CC1-CCC8-4294-8C7D-710C16F7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3"/>
  <sheetViews>
    <sheetView tabSelected="1" topLeftCell="A94" zoomScaleNormal="100" workbookViewId="0">
      <selection activeCell="B82" sqref="B82"/>
    </sheetView>
  </sheetViews>
  <sheetFormatPr defaultRowHeight="15" x14ac:dyDescent="0.25"/>
  <cols>
    <col min="1" max="2" width="9.85546875" style="1" bestFit="1" customWidth="1"/>
    <col min="3" max="3" width="8.7109375" style="1" bestFit="1" customWidth="1"/>
    <col min="4" max="4" width="11.140625" style="1" bestFit="1" customWidth="1"/>
    <col min="5" max="5" width="9.5703125" style="1" bestFit="1" customWidth="1"/>
    <col min="6" max="6" width="10.42578125" style="1" bestFit="1" customWidth="1"/>
    <col min="7" max="7" width="11.140625" style="1" bestFit="1" customWidth="1"/>
    <col min="8" max="8" width="9.5703125" style="1" bestFit="1" customWidth="1"/>
    <col min="9" max="9" width="10.42578125" style="1" bestFit="1" customWidth="1"/>
    <col min="10" max="10" width="22" style="1" bestFit="1" customWidth="1"/>
    <col min="11" max="11" width="18" style="1" bestFit="1" customWidth="1"/>
    <col min="12" max="12" width="10.42578125" style="1" bestFit="1" customWidth="1"/>
    <col min="13" max="13" width="11.140625" style="1" bestFit="1" customWidth="1"/>
    <col min="14" max="14" width="9.5703125" style="1" bestFit="1" customWidth="1"/>
    <col min="15" max="15" width="11.7109375" style="1" bestFit="1" customWidth="1"/>
    <col min="16" max="16" width="11.140625" style="1" bestFit="1" customWidth="1"/>
    <col min="17" max="17" width="9.5703125" style="1" bestFit="1" customWidth="1"/>
    <col min="18" max="18" width="10.42578125" style="1" bestFit="1" customWidth="1"/>
    <col min="19" max="19" width="11.140625" style="1" bestFit="1" customWidth="1"/>
    <col min="20" max="20" width="9.5703125" style="1" bestFit="1" customWidth="1"/>
    <col min="21" max="21" width="10.42578125" style="1" bestFit="1" customWidth="1"/>
    <col min="22" max="22" width="11" style="1" bestFit="1" customWidth="1"/>
    <col min="23" max="23" width="9.42578125" style="1" bestFit="1" customWidth="1"/>
    <col min="24" max="24" width="10" style="1" bestFit="1" customWidth="1"/>
    <col min="25" max="25" width="11.140625" style="1" bestFit="1" customWidth="1"/>
    <col min="26" max="26" width="9.5703125" style="1" bestFit="1" customWidth="1"/>
    <col min="27" max="27" width="10.42578125" style="1" bestFit="1" customWidth="1"/>
    <col min="28" max="28" width="22" style="1" bestFit="1" customWidth="1"/>
    <col min="29" max="16384" width="9.140625" style="1"/>
  </cols>
  <sheetData>
    <row r="1" spans="1:28" ht="15.75" thickBot="1" x14ac:dyDescent="0.3">
      <c r="A1" s="97" t="s">
        <v>0</v>
      </c>
      <c r="B1" s="98" t="s">
        <v>1</v>
      </c>
      <c r="C1" s="99" t="s">
        <v>2</v>
      </c>
      <c r="D1" s="100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8</v>
      </c>
      <c r="J1" s="98" t="s">
        <v>9</v>
      </c>
      <c r="K1" s="98" t="s">
        <v>10</v>
      </c>
      <c r="L1" s="98" t="s">
        <v>11</v>
      </c>
      <c r="M1" s="98" t="s">
        <v>12</v>
      </c>
      <c r="N1" s="98" t="s">
        <v>13</v>
      </c>
      <c r="O1" s="98" t="s">
        <v>14</v>
      </c>
      <c r="P1" s="98" t="s">
        <v>15</v>
      </c>
      <c r="Q1" s="98" t="s">
        <v>16</v>
      </c>
      <c r="R1" s="98" t="s">
        <v>17</v>
      </c>
      <c r="S1" s="98" t="s">
        <v>18</v>
      </c>
      <c r="T1" s="98" t="s">
        <v>19</v>
      </c>
      <c r="U1" s="99" t="s">
        <v>20</v>
      </c>
    </row>
    <row r="2" spans="1:28" x14ac:dyDescent="0.25">
      <c r="A2" s="13">
        <v>100</v>
      </c>
      <c r="B2" s="13">
        <v>1</v>
      </c>
      <c r="C2" s="64">
        <v>1</v>
      </c>
      <c r="D2" s="101">
        <v>80.52</v>
      </c>
      <c r="E2" s="14">
        <v>80.38</v>
      </c>
      <c r="F2" s="14">
        <v>81.42</v>
      </c>
      <c r="G2" s="14">
        <v>80.52</v>
      </c>
      <c r="H2" s="14">
        <v>80.47</v>
      </c>
      <c r="I2" s="14">
        <v>81.72</v>
      </c>
      <c r="J2" s="14">
        <v>80.11</v>
      </c>
      <c r="K2" s="14">
        <v>80.33</v>
      </c>
      <c r="L2" s="14">
        <v>81.3</v>
      </c>
      <c r="M2" s="14">
        <v>79.900000000000006</v>
      </c>
      <c r="N2" s="14">
        <v>79.81</v>
      </c>
      <c r="O2" s="14">
        <v>80.239999999999995</v>
      </c>
      <c r="P2" s="14">
        <v>80.400000000000006</v>
      </c>
      <c r="Q2" s="14">
        <v>80.19</v>
      </c>
      <c r="R2" s="14">
        <v>81.25</v>
      </c>
      <c r="S2" s="14">
        <v>80.86</v>
      </c>
      <c r="T2" s="14">
        <v>80.97</v>
      </c>
      <c r="U2" s="14">
        <v>81.239999999999995</v>
      </c>
    </row>
    <row r="3" spans="1:28" x14ac:dyDescent="0.25">
      <c r="A3" s="93">
        <v>100</v>
      </c>
      <c r="B3" s="94">
        <v>8</v>
      </c>
      <c r="C3" s="95">
        <v>1</v>
      </c>
      <c r="D3" s="102">
        <v>78.45</v>
      </c>
      <c r="E3" s="91">
        <v>78.680000000000007</v>
      </c>
      <c r="F3" s="91">
        <v>79.819999999999993</v>
      </c>
      <c r="G3" s="91">
        <v>79.150000000000006</v>
      </c>
      <c r="H3" s="91">
        <v>79.540000000000006</v>
      </c>
      <c r="I3" s="91">
        <v>80.900000000000006</v>
      </c>
      <c r="J3" s="91">
        <v>78</v>
      </c>
      <c r="K3" s="91">
        <v>77.739999999999995</v>
      </c>
      <c r="L3" s="91">
        <v>79.319999999999993</v>
      </c>
      <c r="M3" s="91">
        <v>79.61</v>
      </c>
      <c r="N3" s="91">
        <v>78.94</v>
      </c>
      <c r="O3" s="91">
        <v>80.08</v>
      </c>
      <c r="P3" s="91">
        <v>79.709999999999994</v>
      </c>
      <c r="Q3" s="91">
        <v>79.430000000000007</v>
      </c>
      <c r="R3" s="91">
        <v>80.41</v>
      </c>
      <c r="S3" s="91">
        <v>79.12</v>
      </c>
      <c r="T3" s="91">
        <v>78.760000000000005</v>
      </c>
      <c r="U3" s="92">
        <v>80.03</v>
      </c>
    </row>
    <row r="4" spans="1:28" x14ac:dyDescent="0.25">
      <c r="A4" s="32">
        <v>100</v>
      </c>
      <c r="B4" s="3">
        <v>8</v>
      </c>
      <c r="C4" s="61">
        <v>3</v>
      </c>
      <c r="D4" s="103">
        <v>67.77</v>
      </c>
      <c r="E4" s="4">
        <v>67.61</v>
      </c>
      <c r="F4" s="4">
        <v>69.81</v>
      </c>
      <c r="G4" s="4">
        <v>66.83</v>
      </c>
      <c r="H4" s="4">
        <v>67.180000000000007</v>
      </c>
      <c r="I4" s="4">
        <v>69.05</v>
      </c>
      <c r="J4" s="4">
        <v>67.180000000000007</v>
      </c>
      <c r="K4" s="4">
        <v>67.06</v>
      </c>
      <c r="L4" s="4">
        <v>69.680000000000007</v>
      </c>
      <c r="M4" s="4">
        <v>68.150000000000006</v>
      </c>
      <c r="N4" s="4">
        <v>67.45</v>
      </c>
      <c r="O4" s="4">
        <v>70.09</v>
      </c>
      <c r="P4" s="4">
        <v>68.45</v>
      </c>
      <c r="Q4" s="4">
        <v>68.510000000000005</v>
      </c>
      <c r="R4" s="4">
        <v>70.62</v>
      </c>
      <c r="S4" s="4">
        <v>64.69</v>
      </c>
      <c r="T4" s="4">
        <v>64.52</v>
      </c>
      <c r="U4" s="47">
        <v>66.75</v>
      </c>
    </row>
    <row r="5" spans="1:28" x14ac:dyDescent="0.25">
      <c r="A5" s="32">
        <v>100</v>
      </c>
      <c r="B5" s="3">
        <v>16</v>
      </c>
      <c r="C5" s="61">
        <v>1</v>
      </c>
      <c r="D5" s="103">
        <v>79.239999999999995</v>
      </c>
      <c r="E5" s="4">
        <v>79.11</v>
      </c>
      <c r="F5" s="4">
        <v>80.239999999999995</v>
      </c>
      <c r="G5" s="4">
        <v>78.17</v>
      </c>
      <c r="H5" s="4">
        <v>78.599999999999994</v>
      </c>
      <c r="I5" s="4">
        <v>79.239999999999995</v>
      </c>
      <c r="J5" s="4">
        <v>79.239999999999995</v>
      </c>
      <c r="K5" s="4">
        <v>78.97</v>
      </c>
      <c r="L5" s="4">
        <v>80.239999999999995</v>
      </c>
      <c r="M5" s="4">
        <v>78.760000000000005</v>
      </c>
      <c r="N5" s="4">
        <v>77.73</v>
      </c>
      <c r="O5" s="4">
        <v>79.790000000000006</v>
      </c>
      <c r="P5" s="4">
        <v>78.540000000000006</v>
      </c>
      <c r="Q5" s="4">
        <v>78.89</v>
      </c>
      <c r="R5" s="4">
        <v>80.11</v>
      </c>
      <c r="S5" s="4">
        <v>77.05</v>
      </c>
      <c r="T5" s="4">
        <v>77.31</v>
      </c>
      <c r="U5" s="47">
        <v>77.790000000000006</v>
      </c>
    </row>
    <row r="6" spans="1:28" x14ac:dyDescent="0.25">
      <c r="A6" s="32">
        <v>100</v>
      </c>
      <c r="B6" s="3">
        <v>16</v>
      </c>
      <c r="C6" s="61">
        <v>3</v>
      </c>
      <c r="D6" s="103">
        <v>62.91</v>
      </c>
      <c r="E6" s="4">
        <v>63.03</v>
      </c>
      <c r="F6" s="4">
        <v>66.09</v>
      </c>
      <c r="G6" s="4">
        <v>63.09</v>
      </c>
      <c r="H6" s="4">
        <v>63.43</v>
      </c>
      <c r="I6" s="4">
        <v>65.760000000000005</v>
      </c>
      <c r="J6" s="4">
        <v>63.09</v>
      </c>
      <c r="K6" s="4">
        <v>62.62</v>
      </c>
      <c r="L6" s="4">
        <v>66.209999999999994</v>
      </c>
      <c r="M6" s="4">
        <v>64.28</v>
      </c>
      <c r="N6" s="4">
        <v>63.62</v>
      </c>
      <c r="O6" s="4">
        <v>66.58</v>
      </c>
      <c r="P6" s="4">
        <v>61.88</v>
      </c>
      <c r="Q6" s="4">
        <v>62.22</v>
      </c>
      <c r="R6" s="4">
        <v>64.06</v>
      </c>
      <c r="S6" s="4">
        <v>63.65</v>
      </c>
      <c r="T6" s="4">
        <v>64.08</v>
      </c>
      <c r="U6" s="47">
        <v>66.010000000000005</v>
      </c>
    </row>
    <row r="7" spans="1:28" x14ac:dyDescent="0.25">
      <c r="A7" s="32">
        <v>100</v>
      </c>
      <c r="B7" s="3">
        <v>32</v>
      </c>
      <c r="C7" s="61">
        <v>1</v>
      </c>
      <c r="D7" s="103">
        <v>77.89</v>
      </c>
      <c r="E7" s="4">
        <v>77.790000000000006</v>
      </c>
      <c r="F7" s="4">
        <v>79.209999999999994</v>
      </c>
      <c r="G7" s="4">
        <v>78.92</v>
      </c>
      <c r="H7" s="4">
        <v>79.11</v>
      </c>
      <c r="I7" s="4">
        <v>79.849999999999994</v>
      </c>
      <c r="J7" s="4">
        <v>78.790000000000006</v>
      </c>
      <c r="K7" s="4">
        <v>78.41</v>
      </c>
      <c r="L7" s="4">
        <v>80.150000000000006</v>
      </c>
      <c r="M7" s="4">
        <v>79.97</v>
      </c>
      <c r="N7" s="4">
        <v>79.22</v>
      </c>
      <c r="O7" s="4">
        <v>80.98</v>
      </c>
      <c r="P7" s="4">
        <v>79.88</v>
      </c>
      <c r="Q7" s="4">
        <v>79.849999999999994</v>
      </c>
      <c r="R7" s="4">
        <v>81.11</v>
      </c>
      <c r="S7" s="4">
        <v>80.14</v>
      </c>
      <c r="T7" s="4">
        <v>80.569999999999993</v>
      </c>
      <c r="U7" s="47">
        <v>80.97</v>
      </c>
    </row>
    <row r="8" spans="1:28" x14ac:dyDescent="0.25">
      <c r="A8" s="32">
        <v>100</v>
      </c>
      <c r="B8" s="3">
        <v>32</v>
      </c>
      <c r="C8" s="61">
        <v>3</v>
      </c>
      <c r="D8" s="103">
        <v>62.71</v>
      </c>
      <c r="E8" s="4">
        <v>62.62</v>
      </c>
      <c r="F8" s="4">
        <v>64.959999999999994</v>
      </c>
      <c r="G8" s="4">
        <v>61.81</v>
      </c>
      <c r="H8" s="4">
        <v>61.62</v>
      </c>
      <c r="I8" s="4">
        <v>64.290000000000006</v>
      </c>
      <c r="J8" s="4">
        <v>62.28</v>
      </c>
      <c r="K8" s="4">
        <v>62.13</v>
      </c>
      <c r="L8" s="4">
        <v>64.900000000000006</v>
      </c>
      <c r="M8" s="4">
        <v>62.31</v>
      </c>
      <c r="N8" s="4">
        <v>61.55</v>
      </c>
      <c r="O8" s="4">
        <v>65</v>
      </c>
      <c r="P8" s="4">
        <v>63.04</v>
      </c>
      <c r="Q8" s="4">
        <v>63.52</v>
      </c>
      <c r="R8" s="4">
        <v>65.84</v>
      </c>
      <c r="S8" s="4">
        <v>60.87</v>
      </c>
      <c r="T8" s="4">
        <v>61.24</v>
      </c>
      <c r="U8" s="47">
        <v>63.48</v>
      </c>
    </row>
    <row r="9" spans="1:28" x14ac:dyDescent="0.25">
      <c r="A9" s="23">
        <v>100</v>
      </c>
      <c r="B9" s="10">
        <v>32</v>
      </c>
      <c r="C9" s="33">
        <v>7</v>
      </c>
      <c r="D9" s="104">
        <v>36.81</v>
      </c>
      <c r="E9" s="11">
        <v>36.450000000000003</v>
      </c>
      <c r="F9" s="11">
        <v>38.51</v>
      </c>
      <c r="G9" s="11">
        <v>35.85</v>
      </c>
      <c r="H9" s="11">
        <v>34.92</v>
      </c>
      <c r="I9" s="11">
        <v>37.380000000000003</v>
      </c>
      <c r="J9" s="11">
        <v>36.93</v>
      </c>
      <c r="K9" s="11">
        <v>36.54</v>
      </c>
      <c r="L9" s="11">
        <v>38.270000000000003</v>
      </c>
      <c r="M9" s="11">
        <v>37.57</v>
      </c>
      <c r="N9" s="11">
        <v>37.49</v>
      </c>
      <c r="O9" s="11">
        <v>39.33</v>
      </c>
      <c r="P9" s="11">
        <v>37.479999999999997</v>
      </c>
      <c r="Q9" s="11">
        <v>37.340000000000003</v>
      </c>
      <c r="R9" s="11">
        <v>39.35</v>
      </c>
      <c r="S9" s="11">
        <v>35.770000000000003</v>
      </c>
      <c r="T9" s="11">
        <v>36.14</v>
      </c>
      <c r="U9" s="42">
        <v>37.369999999999997</v>
      </c>
    </row>
    <row r="10" spans="1:28" x14ac:dyDescent="0.25">
      <c r="A10" s="23">
        <v>100</v>
      </c>
      <c r="B10" s="10">
        <v>32</v>
      </c>
      <c r="C10" s="33">
        <v>15</v>
      </c>
      <c r="D10" s="104">
        <v>22.52</v>
      </c>
      <c r="E10" s="11">
        <v>22.55</v>
      </c>
      <c r="F10" s="11">
        <v>23.86</v>
      </c>
      <c r="G10" s="11">
        <v>23.48</v>
      </c>
      <c r="H10" s="11">
        <v>22.75</v>
      </c>
      <c r="I10" s="11">
        <v>24.2</v>
      </c>
      <c r="J10" s="11">
        <v>23.85</v>
      </c>
      <c r="K10" s="11">
        <v>23.35</v>
      </c>
      <c r="L10" s="11">
        <v>24.66</v>
      </c>
      <c r="M10" s="11">
        <v>24.07</v>
      </c>
      <c r="N10" s="11">
        <v>23.58</v>
      </c>
      <c r="O10" s="11">
        <v>24.97</v>
      </c>
      <c r="P10" s="11">
        <v>23.53</v>
      </c>
      <c r="Q10" s="11">
        <v>23.75</v>
      </c>
      <c r="R10" s="11">
        <v>24.63</v>
      </c>
      <c r="S10" s="11">
        <v>23.53</v>
      </c>
      <c r="T10" s="11">
        <v>23.65</v>
      </c>
      <c r="U10" s="42">
        <v>24.73</v>
      </c>
    </row>
    <row r="11" spans="1:28" x14ac:dyDescent="0.25">
      <c r="A11" s="32">
        <v>100</v>
      </c>
      <c r="B11" s="3">
        <v>64</v>
      </c>
      <c r="C11" s="61">
        <v>1</v>
      </c>
      <c r="D11" s="103">
        <v>78.11</v>
      </c>
      <c r="E11" s="4">
        <v>77.8</v>
      </c>
      <c r="F11" s="4">
        <v>79</v>
      </c>
      <c r="G11" s="4">
        <v>78.44</v>
      </c>
      <c r="H11" s="4">
        <v>79.209999999999994</v>
      </c>
      <c r="I11" s="4">
        <v>79.59</v>
      </c>
      <c r="J11" s="4">
        <v>79.39</v>
      </c>
      <c r="K11" s="4">
        <v>79.28</v>
      </c>
      <c r="L11" s="4">
        <v>80.489999999999995</v>
      </c>
      <c r="M11" s="4">
        <v>79.03</v>
      </c>
      <c r="N11" s="4">
        <v>78.25</v>
      </c>
      <c r="O11" s="4">
        <v>79.58</v>
      </c>
      <c r="P11" s="4">
        <v>78.84</v>
      </c>
      <c r="Q11" s="4">
        <v>78.760000000000005</v>
      </c>
      <c r="R11" s="4">
        <v>80.209999999999994</v>
      </c>
      <c r="S11" s="4">
        <v>77.599999999999994</v>
      </c>
      <c r="T11" s="4">
        <v>77.83</v>
      </c>
      <c r="U11" s="47">
        <v>78.42</v>
      </c>
    </row>
    <row r="12" spans="1:28" x14ac:dyDescent="0.25">
      <c r="A12" s="32">
        <v>100</v>
      </c>
      <c r="B12" s="3">
        <v>64</v>
      </c>
      <c r="C12" s="61">
        <v>3</v>
      </c>
      <c r="D12" s="103">
        <v>60.89</v>
      </c>
      <c r="E12" s="4">
        <v>60.43</v>
      </c>
      <c r="F12" s="4">
        <v>63.63</v>
      </c>
      <c r="G12" s="4">
        <v>61.68</v>
      </c>
      <c r="H12" s="4">
        <v>61.92</v>
      </c>
      <c r="I12" s="4">
        <v>64.260000000000005</v>
      </c>
      <c r="J12" s="4">
        <v>60.6</v>
      </c>
      <c r="K12" s="4">
        <v>60.74</v>
      </c>
      <c r="L12" s="4">
        <v>63.54</v>
      </c>
      <c r="M12" s="4">
        <v>62.09</v>
      </c>
      <c r="N12" s="4">
        <v>61.53</v>
      </c>
      <c r="O12" s="4">
        <v>64.510000000000005</v>
      </c>
      <c r="P12" s="4">
        <v>60.25</v>
      </c>
      <c r="Q12" s="4">
        <v>60.68</v>
      </c>
      <c r="R12" s="4">
        <v>62.63</v>
      </c>
      <c r="S12" s="4">
        <v>61.38</v>
      </c>
      <c r="T12" s="4">
        <v>61.27</v>
      </c>
      <c r="U12" s="47">
        <v>63.84</v>
      </c>
    </row>
    <row r="13" spans="1:28" x14ac:dyDescent="0.25">
      <c r="A13" s="32">
        <v>100</v>
      </c>
      <c r="B13" s="3">
        <v>128</v>
      </c>
      <c r="C13" s="61">
        <v>1</v>
      </c>
      <c r="D13" s="103">
        <v>62.14</v>
      </c>
      <c r="E13" s="4">
        <v>62.26</v>
      </c>
      <c r="F13" s="4">
        <v>62.23</v>
      </c>
      <c r="G13" s="4">
        <v>67.400000000000006</v>
      </c>
      <c r="H13" s="4">
        <v>67.8</v>
      </c>
      <c r="I13" s="4">
        <v>67.569999999999993</v>
      </c>
      <c r="J13" s="4">
        <v>54.71</v>
      </c>
      <c r="K13" s="4">
        <v>54.14</v>
      </c>
      <c r="L13" s="4">
        <v>55.54</v>
      </c>
      <c r="M13" s="4">
        <v>70.09</v>
      </c>
      <c r="N13" s="4">
        <v>68.78</v>
      </c>
      <c r="O13" s="4">
        <v>71.709999999999994</v>
      </c>
      <c r="P13" s="4">
        <v>63.65</v>
      </c>
      <c r="Q13" s="4">
        <v>63.98</v>
      </c>
      <c r="R13" s="4">
        <v>63.78</v>
      </c>
      <c r="S13" s="4">
        <v>63.63</v>
      </c>
      <c r="T13" s="4">
        <v>63.52</v>
      </c>
      <c r="U13" s="47">
        <v>64.400000000000006</v>
      </c>
    </row>
    <row r="14" spans="1:28" ht="15.75" thickBot="1" x14ac:dyDescent="0.3">
      <c r="A14" s="35">
        <v>100</v>
      </c>
      <c r="B14" s="36">
        <v>128</v>
      </c>
      <c r="C14" s="62">
        <v>3</v>
      </c>
      <c r="D14" s="105">
        <v>60</v>
      </c>
      <c r="E14" s="51">
        <v>60.05</v>
      </c>
      <c r="F14" s="51">
        <v>62.75</v>
      </c>
      <c r="G14" s="51">
        <v>60.85</v>
      </c>
      <c r="H14" s="51">
        <v>60.68</v>
      </c>
      <c r="I14" s="51">
        <v>63.46</v>
      </c>
      <c r="J14" s="51">
        <v>60.44</v>
      </c>
      <c r="K14" s="51">
        <v>60.3</v>
      </c>
      <c r="L14" s="51">
        <v>62.37</v>
      </c>
      <c r="M14" s="51">
        <v>61.53</v>
      </c>
      <c r="N14" s="51">
        <v>60.74</v>
      </c>
      <c r="O14" s="51">
        <v>64.05</v>
      </c>
      <c r="P14" s="51">
        <v>61.07</v>
      </c>
      <c r="Q14" s="51">
        <v>61.52</v>
      </c>
      <c r="R14" s="51">
        <v>63.45</v>
      </c>
      <c r="S14" s="51">
        <v>60.88</v>
      </c>
      <c r="T14" s="51">
        <v>61.49</v>
      </c>
      <c r="U14" s="52">
        <v>63.49</v>
      </c>
    </row>
    <row r="15" spans="1:28" customFormat="1" x14ac:dyDescent="0.25">
      <c r="A15" s="30">
        <v>400</v>
      </c>
      <c r="B15" s="31">
        <v>8</v>
      </c>
      <c r="C15" s="60">
        <v>1</v>
      </c>
      <c r="D15" s="106">
        <v>87.71</v>
      </c>
      <c r="E15" s="45">
        <v>87.53</v>
      </c>
      <c r="F15" s="45">
        <v>88.18</v>
      </c>
      <c r="G15" s="45">
        <v>89.02</v>
      </c>
      <c r="H15" s="45">
        <v>88.96</v>
      </c>
      <c r="I15" s="45">
        <v>89.35</v>
      </c>
      <c r="J15" s="45">
        <v>87.82</v>
      </c>
      <c r="K15" s="45">
        <v>88.72</v>
      </c>
      <c r="L15" s="45">
        <v>88.59</v>
      </c>
      <c r="M15" s="45">
        <v>88.96</v>
      </c>
      <c r="N15" s="45">
        <v>88.39</v>
      </c>
      <c r="O15" s="45">
        <v>88.96</v>
      </c>
      <c r="P15" s="45">
        <v>87.46</v>
      </c>
      <c r="Q15" s="45">
        <v>87.87</v>
      </c>
      <c r="R15" s="45">
        <v>87.8</v>
      </c>
      <c r="S15" s="45">
        <v>88.26</v>
      </c>
      <c r="T15" s="45">
        <v>87.95</v>
      </c>
      <c r="U15" s="46">
        <v>89.25</v>
      </c>
      <c r="V15" s="1"/>
      <c r="W15" s="1"/>
      <c r="X15" s="1"/>
      <c r="Y15" s="1"/>
      <c r="Z15" s="1"/>
      <c r="AA15" s="1"/>
      <c r="AB15" s="1"/>
    </row>
    <row r="16" spans="1:28" customFormat="1" x14ac:dyDescent="0.25">
      <c r="A16" s="32">
        <v>400</v>
      </c>
      <c r="B16" s="3">
        <v>8</v>
      </c>
      <c r="C16" s="61">
        <v>3</v>
      </c>
      <c r="D16" s="103">
        <v>87.41</v>
      </c>
      <c r="E16" s="4">
        <v>86.63</v>
      </c>
      <c r="F16" s="4">
        <v>88.17</v>
      </c>
      <c r="G16" s="4">
        <v>87.93</v>
      </c>
      <c r="H16" s="4">
        <v>88.28</v>
      </c>
      <c r="I16" s="4">
        <v>88.79</v>
      </c>
      <c r="J16" s="4">
        <v>88.39</v>
      </c>
      <c r="K16" s="4">
        <v>88.59</v>
      </c>
      <c r="L16" s="4">
        <v>89.28</v>
      </c>
      <c r="M16" s="4">
        <v>88.37</v>
      </c>
      <c r="N16" s="4">
        <v>87.7</v>
      </c>
      <c r="O16" s="4">
        <v>89.51</v>
      </c>
      <c r="P16" s="4">
        <v>88.65</v>
      </c>
      <c r="Q16" s="4">
        <v>88.36</v>
      </c>
      <c r="R16" s="4">
        <v>89.06</v>
      </c>
      <c r="S16" s="4">
        <v>87.08</v>
      </c>
      <c r="T16" s="4">
        <v>86.94</v>
      </c>
      <c r="U16" s="47">
        <v>88.25</v>
      </c>
      <c r="V16" s="1"/>
      <c r="W16" s="1"/>
      <c r="X16" s="1"/>
      <c r="Y16" s="1"/>
      <c r="Z16" s="1"/>
      <c r="AA16" s="1"/>
      <c r="AB16" s="1"/>
    </row>
    <row r="17" spans="1:28" customFormat="1" x14ac:dyDescent="0.25">
      <c r="A17" s="32">
        <v>400</v>
      </c>
      <c r="B17" s="3">
        <v>16</v>
      </c>
      <c r="C17" s="61">
        <v>1</v>
      </c>
      <c r="D17" s="103">
        <v>87.75</v>
      </c>
      <c r="E17" s="4">
        <v>87.05</v>
      </c>
      <c r="F17" s="4">
        <v>87.89</v>
      </c>
      <c r="G17" s="4">
        <v>87.6</v>
      </c>
      <c r="H17" s="4">
        <v>87.82</v>
      </c>
      <c r="I17" s="4">
        <v>88.61</v>
      </c>
      <c r="J17" s="4">
        <v>87.07</v>
      </c>
      <c r="K17" s="4">
        <v>87.66</v>
      </c>
      <c r="L17" s="4">
        <v>87.77</v>
      </c>
      <c r="M17" s="4">
        <v>87.95</v>
      </c>
      <c r="N17" s="4">
        <v>86.89</v>
      </c>
      <c r="O17" s="4">
        <v>88.41</v>
      </c>
      <c r="P17" s="4">
        <v>87.71</v>
      </c>
      <c r="Q17" s="4">
        <v>87.74</v>
      </c>
      <c r="R17" s="4">
        <v>88.38</v>
      </c>
      <c r="S17" s="4">
        <v>87.35</v>
      </c>
      <c r="T17" s="4">
        <v>87.53</v>
      </c>
      <c r="U17" s="47">
        <v>88.5</v>
      </c>
      <c r="V17" s="1"/>
      <c r="W17" s="1"/>
      <c r="X17" s="1"/>
      <c r="Y17" s="1"/>
      <c r="Z17" s="1"/>
      <c r="AA17" s="1"/>
      <c r="AB17" s="1"/>
    </row>
    <row r="18" spans="1:28" customFormat="1" x14ac:dyDescent="0.25">
      <c r="A18" s="32">
        <v>400</v>
      </c>
      <c r="B18" s="3">
        <v>16</v>
      </c>
      <c r="C18" s="61">
        <v>3</v>
      </c>
      <c r="D18" s="103">
        <v>87.03</v>
      </c>
      <c r="E18" s="4">
        <v>87</v>
      </c>
      <c r="F18" s="4">
        <v>88</v>
      </c>
      <c r="G18" s="4">
        <v>88.22</v>
      </c>
      <c r="H18" s="4">
        <v>88.39</v>
      </c>
      <c r="I18" s="4">
        <v>89.09</v>
      </c>
      <c r="J18" s="4">
        <v>87.18</v>
      </c>
      <c r="K18" s="4">
        <v>86.94</v>
      </c>
      <c r="L18" s="4">
        <v>88.05</v>
      </c>
      <c r="M18" s="4">
        <v>87.96</v>
      </c>
      <c r="N18" s="4">
        <v>87.26</v>
      </c>
      <c r="O18" s="4">
        <v>88.77</v>
      </c>
      <c r="P18" s="4">
        <v>88.27</v>
      </c>
      <c r="Q18" s="4">
        <v>88.03</v>
      </c>
      <c r="R18" s="4">
        <v>89.07</v>
      </c>
      <c r="S18" s="4">
        <v>87.6</v>
      </c>
      <c r="T18" s="4">
        <v>87.66</v>
      </c>
      <c r="U18" s="47">
        <v>88.57</v>
      </c>
      <c r="V18" s="1"/>
      <c r="W18" s="1"/>
      <c r="X18" s="1"/>
      <c r="Y18" s="1"/>
      <c r="Z18" s="1"/>
      <c r="AA18" s="1"/>
      <c r="AB18" s="1"/>
    </row>
    <row r="19" spans="1:28" customFormat="1" x14ac:dyDescent="0.25">
      <c r="A19" s="48">
        <v>400</v>
      </c>
      <c r="B19" s="8">
        <v>32</v>
      </c>
      <c r="C19" s="110">
        <v>1</v>
      </c>
      <c r="D19" s="107">
        <v>86.31</v>
      </c>
      <c r="E19" s="9">
        <v>85.76</v>
      </c>
      <c r="F19" s="9">
        <v>86.47</v>
      </c>
      <c r="G19" s="9">
        <v>85.59</v>
      </c>
      <c r="H19" s="9">
        <v>85.32</v>
      </c>
      <c r="I19" s="9">
        <v>85.92</v>
      </c>
      <c r="J19" s="9">
        <v>85.56</v>
      </c>
      <c r="K19" s="9">
        <v>85.77</v>
      </c>
      <c r="L19" s="9">
        <v>85.56</v>
      </c>
      <c r="M19" s="9">
        <v>85.96</v>
      </c>
      <c r="N19" s="9">
        <v>84.63</v>
      </c>
      <c r="O19" s="9">
        <v>86.37</v>
      </c>
      <c r="P19" s="9">
        <v>85.14</v>
      </c>
      <c r="Q19" s="9">
        <v>84.86</v>
      </c>
      <c r="R19" s="9">
        <v>85.63</v>
      </c>
      <c r="S19" s="9">
        <v>84.34</v>
      </c>
      <c r="T19" s="9">
        <v>84.44</v>
      </c>
      <c r="U19" s="49">
        <v>84.61</v>
      </c>
      <c r="V19" s="1"/>
      <c r="W19" s="1"/>
      <c r="X19" s="1"/>
      <c r="Y19" s="1"/>
      <c r="Z19" s="1"/>
      <c r="AA19" s="1"/>
      <c r="AB19" s="1"/>
    </row>
    <row r="20" spans="1:28" s="12" customFormat="1" x14ac:dyDescent="0.25">
      <c r="A20" s="53">
        <v>400</v>
      </c>
      <c r="B20" s="18">
        <v>32</v>
      </c>
      <c r="C20" s="63">
        <v>3</v>
      </c>
      <c r="D20" s="108">
        <v>87.64</v>
      </c>
      <c r="E20" s="41">
        <v>87.36</v>
      </c>
      <c r="F20" s="41">
        <v>88.64</v>
      </c>
      <c r="G20" s="41">
        <v>87.63</v>
      </c>
      <c r="H20" s="41">
        <v>87.91</v>
      </c>
      <c r="I20" s="41">
        <v>88.53</v>
      </c>
      <c r="J20" s="41">
        <v>87.19</v>
      </c>
      <c r="K20" s="41">
        <v>87.27</v>
      </c>
      <c r="L20" s="41">
        <v>88.04</v>
      </c>
      <c r="M20" s="41">
        <v>88.56</v>
      </c>
      <c r="N20" s="41">
        <v>87.74</v>
      </c>
      <c r="O20" s="41">
        <v>88.77</v>
      </c>
      <c r="P20" s="41">
        <v>88.25</v>
      </c>
      <c r="Q20" s="41">
        <v>88.21</v>
      </c>
      <c r="R20" s="41">
        <v>88.9</v>
      </c>
      <c r="S20" s="41">
        <v>84.83</v>
      </c>
      <c r="T20" s="41">
        <v>84.89</v>
      </c>
      <c r="U20" s="54">
        <v>86.2</v>
      </c>
    </row>
    <row r="21" spans="1:28" x14ac:dyDescent="0.25">
      <c r="A21" s="10">
        <v>400</v>
      </c>
      <c r="B21" s="10">
        <v>32</v>
      </c>
      <c r="C21" s="33">
        <v>7</v>
      </c>
      <c r="D21" s="104">
        <v>77.930000000000007</v>
      </c>
      <c r="E21" s="11">
        <v>77.349999999999994</v>
      </c>
      <c r="F21" s="11">
        <v>79.98</v>
      </c>
      <c r="G21" s="11">
        <v>77.13</v>
      </c>
      <c r="H21" s="11">
        <v>77.010000000000005</v>
      </c>
      <c r="I21" s="11">
        <v>79.47</v>
      </c>
      <c r="J21" s="11">
        <v>78.08</v>
      </c>
      <c r="K21" s="11">
        <v>78.02</v>
      </c>
      <c r="L21" s="11">
        <v>79.540000000000006</v>
      </c>
      <c r="M21" s="11">
        <v>78.11</v>
      </c>
      <c r="N21" s="11">
        <v>77.08</v>
      </c>
      <c r="O21" s="11">
        <v>79.760000000000005</v>
      </c>
      <c r="P21" s="11">
        <v>77.02</v>
      </c>
      <c r="Q21" s="11">
        <v>77.3</v>
      </c>
      <c r="R21" s="11">
        <v>79.64</v>
      </c>
      <c r="S21" s="11">
        <v>79.42</v>
      </c>
      <c r="T21" s="11">
        <v>79.209999999999994</v>
      </c>
      <c r="U21" s="42">
        <v>81.45</v>
      </c>
    </row>
    <row r="22" spans="1:28" x14ac:dyDescent="0.25">
      <c r="A22" s="10">
        <v>400</v>
      </c>
      <c r="B22" s="10">
        <v>32</v>
      </c>
      <c r="C22" s="33">
        <v>15</v>
      </c>
      <c r="D22" s="104">
        <v>58.82</v>
      </c>
      <c r="E22" s="11">
        <v>58.27</v>
      </c>
      <c r="F22" s="11">
        <v>60.68</v>
      </c>
      <c r="G22" s="11">
        <v>60.37</v>
      </c>
      <c r="H22" s="11">
        <v>59.37</v>
      </c>
      <c r="I22" s="11">
        <v>62.48</v>
      </c>
      <c r="J22" s="11">
        <v>61.24</v>
      </c>
      <c r="K22" s="11">
        <v>60.86</v>
      </c>
      <c r="L22" s="11">
        <v>63.51</v>
      </c>
      <c r="M22" s="11">
        <v>59.79</v>
      </c>
      <c r="N22" s="11">
        <v>58.87</v>
      </c>
      <c r="O22" s="11">
        <v>61.8</v>
      </c>
      <c r="P22" s="11">
        <v>59.81</v>
      </c>
      <c r="Q22" s="11">
        <v>59.81</v>
      </c>
      <c r="R22" s="11">
        <v>61.91</v>
      </c>
      <c r="S22" s="11">
        <v>59.41</v>
      </c>
      <c r="T22" s="11">
        <v>59.47</v>
      </c>
      <c r="U22" s="42">
        <v>61.32</v>
      </c>
    </row>
    <row r="23" spans="1:28" x14ac:dyDescent="0.25">
      <c r="A23" s="34">
        <v>400</v>
      </c>
      <c r="B23" s="13">
        <v>64</v>
      </c>
      <c r="C23" s="64">
        <v>1</v>
      </c>
      <c r="D23" s="101">
        <v>73.569999999999993</v>
      </c>
      <c r="E23" s="14">
        <v>73.52</v>
      </c>
      <c r="F23" s="14">
        <v>74.47</v>
      </c>
      <c r="G23" s="14">
        <v>77.78</v>
      </c>
      <c r="H23" s="14">
        <v>77.44</v>
      </c>
      <c r="I23" s="14">
        <v>77.81</v>
      </c>
      <c r="J23" s="14">
        <v>78.87</v>
      </c>
      <c r="K23" s="14">
        <v>78.150000000000006</v>
      </c>
      <c r="L23" s="14">
        <v>79.64</v>
      </c>
      <c r="M23" s="14">
        <v>76.19</v>
      </c>
      <c r="N23" s="14">
        <v>76.05</v>
      </c>
      <c r="O23" s="14">
        <v>76.53</v>
      </c>
      <c r="P23" s="14">
        <v>76.62</v>
      </c>
      <c r="Q23" s="14">
        <v>76.88</v>
      </c>
      <c r="R23" s="14">
        <v>77.62</v>
      </c>
      <c r="S23" s="14">
        <v>77.209999999999994</v>
      </c>
      <c r="T23" s="14">
        <v>76.900000000000006</v>
      </c>
      <c r="U23" s="50">
        <v>77.89</v>
      </c>
      <c r="V23" s="7"/>
      <c r="W23" s="7"/>
      <c r="X23" s="7"/>
    </row>
    <row r="24" spans="1:28" x14ac:dyDescent="0.25">
      <c r="A24" s="23">
        <v>400</v>
      </c>
      <c r="B24" s="10">
        <v>64</v>
      </c>
      <c r="C24" s="33">
        <v>3</v>
      </c>
      <c r="D24" s="104">
        <v>81.069999999999993</v>
      </c>
      <c r="E24" s="11">
        <v>80.45</v>
      </c>
      <c r="F24" s="11">
        <v>81.28</v>
      </c>
      <c r="G24" s="11">
        <v>85.53</v>
      </c>
      <c r="H24" s="11">
        <v>85.85</v>
      </c>
      <c r="I24" s="11">
        <v>85.94</v>
      </c>
      <c r="J24" s="11">
        <v>84.73</v>
      </c>
      <c r="K24" s="11">
        <v>84.8</v>
      </c>
      <c r="L24" s="11">
        <v>84.98</v>
      </c>
      <c r="M24" s="11">
        <v>81.27</v>
      </c>
      <c r="N24" s="11">
        <v>80.28</v>
      </c>
      <c r="O24" s="11">
        <v>81.3</v>
      </c>
      <c r="P24" s="11">
        <v>78.91</v>
      </c>
      <c r="Q24" s="11">
        <v>79.260000000000005</v>
      </c>
      <c r="R24" s="11">
        <v>79.08</v>
      </c>
      <c r="S24" s="11">
        <v>82.77</v>
      </c>
      <c r="T24" s="11">
        <v>83.25</v>
      </c>
      <c r="U24" s="42">
        <v>83.09</v>
      </c>
      <c r="W24" s="7"/>
      <c r="X24" s="7"/>
    </row>
    <row r="25" spans="1:28" x14ac:dyDescent="0.25">
      <c r="A25" s="23">
        <v>400</v>
      </c>
      <c r="B25" s="10">
        <v>128</v>
      </c>
      <c r="C25" s="33">
        <v>1</v>
      </c>
      <c r="D25" s="104">
        <v>55.37</v>
      </c>
      <c r="E25" s="11">
        <v>55.36</v>
      </c>
      <c r="F25" s="11">
        <v>55.3</v>
      </c>
      <c r="G25" s="11">
        <v>48.85</v>
      </c>
      <c r="H25" s="11">
        <v>49.43</v>
      </c>
      <c r="I25" s="11">
        <v>48.51</v>
      </c>
      <c r="J25" s="11">
        <v>50.29</v>
      </c>
      <c r="K25" s="11">
        <v>49.56</v>
      </c>
      <c r="L25" s="11">
        <v>50.96</v>
      </c>
      <c r="M25" s="11">
        <v>47.62</v>
      </c>
      <c r="N25" s="11">
        <v>46.95</v>
      </c>
      <c r="O25" s="11">
        <v>48.52</v>
      </c>
      <c r="P25" s="11">
        <v>49.95</v>
      </c>
      <c r="Q25" s="11">
        <v>50.39</v>
      </c>
      <c r="R25" s="11">
        <v>50.02</v>
      </c>
      <c r="S25" s="11">
        <v>51.11</v>
      </c>
      <c r="T25" s="11">
        <v>51.17</v>
      </c>
      <c r="U25" s="42">
        <v>50.65</v>
      </c>
    </row>
    <row r="26" spans="1:28" ht="15.75" thickBot="1" x14ac:dyDescent="0.3">
      <c r="A26" s="25">
        <v>400</v>
      </c>
      <c r="B26" s="26">
        <v>128</v>
      </c>
      <c r="C26" s="37">
        <v>3</v>
      </c>
      <c r="D26" s="109">
        <v>63.51</v>
      </c>
      <c r="E26" s="43">
        <v>62.94</v>
      </c>
      <c r="F26" s="43">
        <v>63.76</v>
      </c>
      <c r="G26" s="43">
        <v>58.6</v>
      </c>
      <c r="H26" s="43">
        <v>58.42</v>
      </c>
      <c r="I26" s="43">
        <v>59.1</v>
      </c>
      <c r="J26" s="43">
        <v>66.52</v>
      </c>
      <c r="K26" s="43">
        <v>65.94</v>
      </c>
      <c r="L26" s="43">
        <v>66.52</v>
      </c>
      <c r="M26" s="43">
        <v>65.709999999999994</v>
      </c>
      <c r="N26" s="43">
        <v>65.11</v>
      </c>
      <c r="O26" s="43">
        <v>66.069999999999993</v>
      </c>
      <c r="P26" s="43">
        <v>62.92</v>
      </c>
      <c r="Q26" s="43">
        <v>62.61</v>
      </c>
      <c r="R26" s="43">
        <v>63.27</v>
      </c>
      <c r="S26" s="43">
        <v>57.65</v>
      </c>
      <c r="T26" s="43">
        <v>57.87</v>
      </c>
      <c r="U26" s="44">
        <v>58.09</v>
      </c>
    </row>
    <row r="27" spans="1:28" x14ac:dyDescent="0.25">
      <c r="A27" s="13">
        <v>1600</v>
      </c>
      <c r="B27" s="13">
        <v>8</v>
      </c>
      <c r="C27" s="64">
        <v>7</v>
      </c>
      <c r="D27" s="101">
        <v>91.38</v>
      </c>
      <c r="E27" s="14">
        <v>91.15</v>
      </c>
      <c r="F27" s="14">
        <v>91.82</v>
      </c>
      <c r="G27" s="14">
        <v>90.7</v>
      </c>
      <c r="H27" s="14">
        <v>91.19</v>
      </c>
      <c r="I27" s="14">
        <v>90.96</v>
      </c>
      <c r="J27" s="14">
        <v>91.19</v>
      </c>
      <c r="K27" s="14">
        <v>91.46</v>
      </c>
      <c r="L27" s="14">
        <v>91.73</v>
      </c>
      <c r="M27" s="14">
        <v>91.16</v>
      </c>
      <c r="N27" s="14">
        <v>90.26</v>
      </c>
      <c r="O27" s="14">
        <v>91.69</v>
      </c>
      <c r="P27" s="14">
        <v>91.58</v>
      </c>
      <c r="Q27" s="14">
        <v>91.46</v>
      </c>
      <c r="R27" s="14">
        <v>91.52</v>
      </c>
      <c r="S27" s="14">
        <v>91.19</v>
      </c>
      <c r="T27" s="14">
        <v>90.93</v>
      </c>
      <c r="U27" s="88">
        <v>91.4</v>
      </c>
    </row>
    <row r="28" spans="1:28" x14ac:dyDescent="0.25">
      <c r="A28" s="10">
        <v>1600</v>
      </c>
      <c r="B28" s="10">
        <v>16</v>
      </c>
      <c r="C28" s="33">
        <v>7</v>
      </c>
      <c r="D28" s="104">
        <v>91.21</v>
      </c>
      <c r="E28" s="11">
        <v>90.62</v>
      </c>
      <c r="F28" s="11">
        <v>91.63</v>
      </c>
      <c r="G28" s="11">
        <v>90.99</v>
      </c>
      <c r="H28" s="11">
        <v>90.74</v>
      </c>
      <c r="I28" s="11">
        <v>91.23</v>
      </c>
      <c r="J28" s="11">
        <v>92.02</v>
      </c>
      <c r="K28" s="11">
        <v>92.09</v>
      </c>
      <c r="L28" s="11">
        <v>92.65</v>
      </c>
      <c r="M28" s="11">
        <v>91.79</v>
      </c>
      <c r="N28" s="11">
        <v>91.37</v>
      </c>
      <c r="O28" s="11">
        <v>91.71</v>
      </c>
      <c r="P28" s="11">
        <v>91.14</v>
      </c>
      <c r="Q28" s="11">
        <v>91.5</v>
      </c>
      <c r="R28" s="11">
        <v>91.39</v>
      </c>
      <c r="S28" s="11">
        <v>92.23</v>
      </c>
      <c r="T28" s="11">
        <v>91.91</v>
      </c>
      <c r="U28" s="42">
        <v>92.71</v>
      </c>
    </row>
    <row r="29" spans="1:28" x14ac:dyDescent="0.25">
      <c r="A29" s="34">
        <v>1600</v>
      </c>
      <c r="B29" s="13">
        <v>32</v>
      </c>
      <c r="C29" s="64">
        <v>1</v>
      </c>
      <c r="D29" s="101">
        <v>58.55</v>
      </c>
      <c r="E29" s="14">
        <v>57.26</v>
      </c>
      <c r="F29" s="14">
        <v>57.92</v>
      </c>
      <c r="G29" s="14">
        <v>55.84</v>
      </c>
      <c r="H29" s="14">
        <v>56.37</v>
      </c>
      <c r="I29" s="14">
        <v>55.42</v>
      </c>
      <c r="J29" s="14">
        <v>30.28</v>
      </c>
      <c r="K29" s="14">
        <v>30.36</v>
      </c>
      <c r="L29" s="14">
        <v>30.04</v>
      </c>
      <c r="M29" s="14">
        <v>51.7</v>
      </c>
      <c r="N29" s="14">
        <v>51.48</v>
      </c>
      <c r="O29" s="14">
        <v>50.85</v>
      </c>
      <c r="P29" s="14">
        <v>34.799999999999997</v>
      </c>
      <c r="Q29" s="14">
        <v>33.950000000000003</v>
      </c>
      <c r="R29" s="14">
        <v>33</v>
      </c>
      <c r="S29" s="14">
        <v>60.55</v>
      </c>
      <c r="T29" s="14">
        <v>59.75</v>
      </c>
      <c r="U29" s="50">
        <v>60.2</v>
      </c>
    </row>
    <row r="30" spans="1:28" x14ac:dyDescent="0.25">
      <c r="A30" s="23">
        <v>1600</v>
      </c>
      <c r="B30" s="10">
        <v>32</v>
      </c>
      <c r="C30" s="33">
        <v>3</v>
      </c>
      <c r="D30" s="104">
        <v>23.56</v>
      </c>
      <c r="E30" s="11">
        <v>23.18</v>
      </c>
      <c r="F30" s="11">
        <v>23.02</v>
      </c>
      <c r="G30" s="11">
        <v>69.67</v>
      </c>
      <c r="H30" s="11">
        <v>69.069999999999993</v>
      </c>
      <c r="I30" s="11">
        <v>68.64</v>
      </c>
      <c r="J30" s="11">
        <v>27.27</v>
      </c>
      <c r="K30" s="11">
        <v>26.59</v>
      </c>
      <c r="L30" s="11">
        <v>27.05</v>
      </c>
      <c r="M30" s="11">
        <v>73.040000000000006</v>
      </c>
      <c r="N30" s="11">
        <v>72.41</v>
      </c>
      <c r="O30" s="11">
        <v>72.88</v>
      </c>
      <c r="P30" s="11">
        <v>45.47</v>
      </c>
      <c r="Q30" s="11">
        <v>44.6</v>
      </c>
      <c r="R30" s="11">
        <v>43.86</v>
      </c>
      <c r="S30" s="11">
        <v>63.33</v>
      </c>
      <c r="T30" s="11">
        <v>63.23</v>
      </c>
      <c r="U30" s="42">
        <v>62.7</v>
      </c>
    </row>
    <row r="31" spans="1:28" x14ac:dyDescent="0.25">
      <c r="A31" s="23">
        <v>1600</v>
      </c>
      <c r="B31" s="10">
        <v>32</v>
      </c>
      <c r="C31" s="33">
        <v>7</v>
      </c>
      <c r="D31" s="104">
        <v>90.56</v>
      </c>
      <c r="E31" s="11">
        <v>89.99</v>
      </c>
      <c r="F31" s="11">
        <v>90.37</v>
      </c>
      <c r="G31" s="11">
        <v>90.72</v>
      </c>
      <c r="H31" s="11">
        <v>90.6</v>
      </c>
      <c r="I31" s="11">
        <v>90.89</v>
      </c>
      <c r="J31" s="11">
        <v>89.86</v>
      </c>
      <c r="K31" s="11">
        <v>90.1</v>
      </c>
      <c r="L31" s="11">
        <v>89.63</v>
      </c>
      <c r="M31" s="11">
        <v>91.09</v>
      </c>
      <c r="N31" s="11">
        <v>90.36</v>
      </c>
      <c r="O31" s="11">
        <v>91.12</v>
      </c>
      <c r="P31" s="11">
        <v>90.53</v>
      </c>
      <c r="Q31" s="11">
        <v>90.32</v>
      </c>
      <c r="R31" s="11">
        <v>90.54</v>
      </c>
      <c r="S31" s="11">
        <v>90.59</v>
      </c>
      <c r="T31" s="11">
        <v>90.66</v>
      </c>
      <c r="U31" s="42">
        <v>90.47</v>
      </c>
    </row>
    <row r="32" spans="1:28" x14ac:dyDescent="0.25">
      <c r="A32" s="53">
        <v>1600</v>
      </c>
      <c r="B32" s="18">
        <v>32</v>
      </c>
      <c r="C32" s="63">
        <v>15</v>
      </c>
      <c r="D32" s="108">
        <v>87.4</v>
      </c>
      <c r="E32" s="41">
        <v>86.84</v>
      </c>
      <c r="F32" s="41">
        <v>87.85</v>
      </c>
      <c r="G32" s="41">
        <v>89.04</v>
      </c>
      <c r="H32" s="41">
        <v>89.18</v>
      </c>
      <c r="I32" s="41">
        <v>89.44</v>
      </c>
      <c r="J32" s="41">
        <v>88.91</v>
      </c>
      <c r="K32" s="41">
        <v>88.43</v>
      </c>
      <c r="L32" s="41">
        <v>89.32</v>
      </c>
      <c r="M32" s="41">
        <v>88.81</v>
      </c>
      <c r="N32" s="41">
        <v>87.51</v>
      </c>
      <c r="O32" s="41">
        <v>89.01</v>
      </c>
      <c r="P32" s="41">
        <v>88.83</v>
      </c>
      <c r="Q32" s="41">
        <v>88.95</v>
      </c>
      <c r="R32" s="41">
        <v>89.64</v>
      </c>
      <c r="S32" s="41">
        <v>89.19</v>
      </c>
      <c r="T32" s="41">
        <v>89.06</v>
      </c>
      <c r="U32" s="54">
        <v>90.14</v>
      </c>
    </row>
    <row r="33" spans="1:21" x14ac:dyDescent="0.25">
      <c r="A33" s="10">
        <v>1600</v>
      </c>
      <c r="B33" s="10">
        <v>64</v>
      </c>
      <c r="C33" s="33">
        <v>7</v>
      </c>
      <c r="D33" s="104">
        <v>80.81</v>
      </c>
      <c r="E33" s="11">
        <v>80.34</v>
      </c>
      <c r="F33" s="11">
        <v>81.150000000000006</v>
      </c>
      <c r="G33" s="11">
        <v>78.930000000000007</v>
      </c>
      <c r="H33" s="11">
        <v>78.61</v>
      </c>
      <c r="I33" s="11">
        <v>78.319999999999993</v>
      </c>
      <c r="J33" s="11">
        <v>81.569999999999993</v>
      </c>
      <c r="K33" s="11">
        <v>81.14</v>
      </c>
      <c r="L33" s="11">
        <v>81.16</v>
      </c>
      <c r="M33" s="11">
        <v>80.84</v>
      </c>
      <c r="N33" s="11">
        <v>79.760000000000005</v>
      </c>
      <c r="O33" s="11">
        <v>80.31</v>
      </c>
      <c r="P33" s="11">
        <v>84.88</v>
      </c>
      <c r="Q33" s="11">
        <v>84.73</v>
      </c>
      <c r="R33" s="11">
        <v>84.81</v>
      </c>
      <c r="S33" s="11">
        <v>82.48</v>
      </c>
      <c r="T33" s="11">
        <v>82.01</v>
      </c>
      <c r="U33" s="42">
        <v>82.84</v>
      </c>
    </row>
    <row r="34" spans="1:21" ht="15.75" thickBot="1" x14ac:dyDescent="0.3">
      <c r="A34" s="26">
        <v>1600</v>
      </c>
      <c r="B34" s="26">
        <v>128</v>
      </c>
      <c r="C34" s="37">
        <v>7</v>
      </c>
      <c r="D34" s="109">
        <v>69.14</v>
      </c>
      <c r="E34" s="43">
        <v>68.59</v>
      </c>
      <c r="F34" s="43">
        <v>68.540000000000006</v>
      </c>
      <c r="G34" s="43">
        <v>65.23</v>
      </c>
      <c r="H34" s="43">
        <v>65.58</v>
      </c>
      <c r="I34" s="43">
        <v>65.349999999999994</v>
      </c>
      <c r="J34" s="43">
        <v>64.290000000000006</v>
      </c>
      <c r="K34" s="43">
        <v>63.92</v>
      </c>
      <c r="L34" s="43">
        <v>63.32</v>
      </c>
      <c r="M34" s="43">
        <v>67.73</v>
      </c>
      <c r="N34" s="43">
        <v>66.91</v>
      </c>
      <c r="O34" s="43">
        <v>67.69</v>
      </c>
      <c r="P34" s="43">
        <v>62.46</v>
      </c>
      <c r="Q34" s="43">
        <v>63.38</v>
      </c>
      <c r="R34" s="43">
        <v>62.32</v>
      </c>
      <c r="S34" s="43">
        <v>64.33</v>
      </c>
      <c r="T34" s="43">
        <v>64.42</v>
      </c>
      <c r="U34" s="44">
        <v>63.49</v>
      </c>
    </row>
    <row r="35" spans="1:21" x14ac:dyDescent="0.25">
      <c r="A35" s="13">
        <v>6400</v>
      </c>
      <c r="B35" s="13">
        <v>32</v>
      </c>
      <c r="C35" s="64">
        <v>1</v>
      </c>
      <c r="D35" s="101">
        <v>39.979999999999997</v>
      </c>
      <c r="E35" s="14">
        <v>39.69</v>
      </c>
      <c r="F35" s="14">
        <v>40.520000000000003</v>
      </c>
      <c r="G35" s="14">
        <v>27.07</v>
      </c>
      <c r="H35" s="14">
        <v>26.9</v>
      </c>
      <c r="I35" s="14">
        <v>26.71</v>
      </c>
      <c r="J35" s="14">
        <v>22.08</v>
      </c>
      <c r="K35" s="14">
        <v>22.11</v>
      </c>
      <c r="L35" s="14">
        <v>22.07</v>
      </c>
      <c r="M35" s="14">
        <v>35.369999999999997</v>
      </c>
      <c r="N35" s="14">
        <v>34.93</v>
      </c>
      <c r="O35" s="14">
        <v>35.44</v>
      </c>
      <c r="P35" s="14">
        <v>35.5</v>
      </c>
      <c r="Q35" s="14">
        <v>35.29</v>
      </c>
      <c r="R35" s="14">
        <v>34.909999999999997</v>
      </c>
      <c r="S35" s="14">
        <v>48.81</v>
      </c>
      <c r="T35" s="14">
        <v>48.5</v>
      </c>
      <c r="U35" s="50">
        <v>48.34</v>
      </c>
    </row>
    <row r="36" spans="1:21" x14ac:dyDescent="0.25">
      <c r="A36" s="10">
        <v>6400</v>
      </c>
      <c r="B36" s="10">
        <v>32</v>
      </c>
      <c r="C36" s="33">
        <v>3</v>
      </c>
      <c r="D36" s="104">
        <v>63.07</v>
      </c>
      <c r="E36" s="11">
        <v>62.56</v>
      </c>
      <c r="F36" s="11">
        <v>61.33</v>
      </c>
      <c r="G36" s="11">
        <v>65.88</v>
      </c>
      <c r="H36" s="11">
        <v>66.459999999999994</v>
      </c>
      <c r="I36" s="11">
        <v>65.27</v>
      </c>
      <c r="J36" s="11">
        <v>33.32</v>
      </c>
      <c r="K36" s="11">
        <v>33.53</v>
      </c>
      <c r="L36" s="11">
        <v>33.24</v>
      </c>
      <c r="M36" s="11">
        <v>21.73</v>
      </c>
      <c r="N36" s="11">
        <v>22.03</v>
      </c>
      <c r="O36" s="11">
        <v>21.59</v>
      </c>
      <c r="P36" s="11">
        <v>65.510000000000005</v>
      </c>
      <c r="Q36" s="11">
        <v>64.38</v>
      </c>
      <c r="R36" s="11">
        <v>65.209999999999994</v>
      </c>
      <c r="S36" s="11">
        <v>47.36</v>
      </c>
      <c r="T36" s="11">
        <v>46.42</v>
      </c>
      <c r="U36" s="42">
        <v>46.17</v>
      </c>
    </row>
    <row r="37" spans="1:21" x14ac:dyDescent="0.25">
      <c r="A37" s="10">
        <v>6400</v>
      </c>
      <c r="B37" s="10">
        <v>32</v>
      </c>
      <c r="C37" s="33">
        <v>7</v>
      </c>
      <c r="D37" s="104">
        <v>75.56</v>
      </c>
      <c r="E37" s="11">
        <v>75.02</v>
      </c>
      <c r="F37" s="11">
        <v>74.09</v>
      </c>
      <c r="G37" s="11">
        <v>26.08</v>
      </c>
      <c r="H37" s="11">
        <v>25.91</v>
      </c>
      <c r="I37" s="11">
        <v>25.69</v>
      </c>
      <c r="J37" s="11">
        <v>58.97</v>
      </c>
      <c r="K37" s="11">
        <v>58.37</v>
      </c>
      <c r="L37" s="11">
        <v>55.72</v>
      </c>
      <c r="M37" s="11">
        <v>66.12</v>
      </c>
      <c r="N37" s="11">
        <v>64.59</v>
      </c>
      <c r="O37" s="11">
        <v>65.48</v>
      </c>
      <c r="P37" s="11">
        <v>26.44</v>
      </c>
      <c r="Q37" s="11">
        <v>25.77</v>
      </c>
      <c r="R37" s="11">
        <v>25.78</v>
      </c>
      <c r="S37" s="11">
        <v>63.72</v>
      </c>
      <c r="T37" s="11">
        <v>63.52</v>
      </c>
      <c r="U37" s="42">
        <v>61.82</v>
      </c>
    </row>
    <row r="38" spans="1:21" ht="15.75" thickBot="1" x14ac:dyDescent="0.3">
      <c r="A38" s="26">
        <v>6400</v>
      </c>
      <c r="B38" s="26">
        <v>32</v>
      </c>
      <c r="C38" s="37">
        <v>15</v>
      </c>
      <c r="D38" s="109">
        <v>76.41</v>
      </c>
      <c r="E38" s="43">
        <v>75.459999999999994</v>
      </c>
      <c r="F38" s="43">
        <v>75.34</v>
      </c>
      <c r="G38" s="43">
        <v>47.28</v>
      </c>
      <c r="H38" s="43">
        <v>46.33</v>
      </c>
      <c r="I38" s="43">
        <v>45.92</v>
      </c>
      <c r="J38" s="43">
        <v>46.14</v>
      </c>
      <c r="K38" s="43">
        <v>44.98</v>
      </c>
      <c r="L38" s="43">
        <v>45.04</v>
      </c>
      <c r="M38" s="43">
        <v>77</v>
      </c>
      <c r="N38" s="43">
        <v>75.37</v>
      </c>
      <c r="O38" s="43">
        <v>75.14</v>
      </c>
      <c r="P38" s="43">
        <v>71.72</v>
      </c>
      <c r="Q38" s="43">
        <v>71.09</v>
      </c>
      <c r="R38" s="43">
        <v>70.13</v>
      </c>
      <c r="S38" s="43">
        <v>80.569999999999993</v>
      </c>
      <c r="T38" s="43">
        <v>80.16</v>
      </c>
      <c r="U38" s="44">
        <v>80.11</v>
      </c>
    </row>
    <row r="40" spans="1:21" ht="15.75" thickBot="1" x14ac:dyDescent="0.3"/>
    <row r="41" spans="1:21" ht="15.75" thickBot="1" x14ac:dyDescent="0.3">
      <c r="A41" s="38" t="s">
        <v>0</v>
      </c>
      <c r="B41" s="39" t="s">
        <v>1</v>
      </c>
      <c r="C41" s="40" t="s">
        <v>2</v>
      </c>
      <c r="D41" s="57" t="s">
        <v>21</v>
      </c>
      <c r="E41" s="39" t="s">
        <v>22</v>
      </c>
      <c r="F41" s="40" t="s">
        <v>27</v>
      </c>
      <c r="G41" s="57" t="s">
        <v>23</v>
      </c>
      <c r="H41" s="39" t="s">
        <v>24</v>
      </c>
      <c r="I41" s="40" t="s">
        <v>25</v>
      </c>
      <c r="J41" s="57" t="s">
        <v>26</v>
      </c>
      <c r="K41" s="40" t="s">
        <v>29</v>
      </c>
    </row>
    <row r="42" spans="1:21" x14ac:dyDescent="0.25">
      <c r="A42" s="136">
        <v>100</v>
      </c>
      <c r="B42" s="136">
        <v>1</v>
      </c>
      <c r="C42" s="137">
        <v>1</v>
      </c>
      <c r="D42" s="138">
        <f t="shared" ref="D42:D54" si="0">AVERAGE(D2,G2,J2,M2,P2,S2)</f>
        <v>80.384999999999991</v>
      </c>
      <c r="E42" s="139">
        <f t="shared" ref="E42:E54" si="1">AVERAGE(E2,H2,K2,N2,Q2,T2)</f>
        <v>80.358333333333334</v>
      </c>
      <c r="F42" s="112">
        <f t="shared" ref="F42:F54" si="2">AVERAGE(F2,I2,L2,O2,R2,U2)</f>
        <v>81.195000000000007</v>
      </c>
      <c r="G42" s="140">
        <f>_xlfn.STDEV.S(D2,G2,J2,M2,P2,S2)</f>
        <v>0.33857052441108698</v>
      </c>
      <c r="H42" s="141">
        <f t="shared" ref="H42:H54" si="3">_xlfn.STDEV.P(E2,H2,K2,N2,Q2,T2)</f>
        <v>0.34565959491319631</v>
      </c>
      <c r="I42" s="142">
        <f t="shared" ref="I42:I54" si="4">_xlfn.STDEV.P(F2,I2,L2,O2,R2,U2)</f>
        <v>0.45722897254366401</v>
      </c>
      <c r="J42" s="72">
        <f t="shared" ref="J42:J54" si="5">IF(G42&lt;=H42,1,0)</f>
        <v>1</v>
      </c>
      <c r="K42" s="22" t="s">
        <v>28</v>
      </c>
      <c r="M42" s="2" t="s">
        <v>0</v>
      </c>
      <c r="N42" s="2" t="s">
        <v>2</v>
      </c>
      <c r="O42" s="90" t="s">
        <v>31</v>
      </c>
      <c r="P42" s="90" t="s">
        <v>30</v>
      </c>
    </row>
    <row r="43" spans="1:21" x14ac:dyDescent="0.25">
      <c r="A43" s="93">
        <v>100</v>
      </c>
      <c r="B43" s="94">
        <v>8</v>
      </c>
      <c r="C43" s="95">
        <v>1</v>
      </c>
      <c r="D43" s="78">
        <f t="shared" si="0"/>
        <v>79.006666666666675</v>
      </c>
      <c r="E43" s="79">
        <f t="shared" si="1"/>
        <v>78.848333333333343</v>
      </c>
      <c r="F43" s="80">
        <f t="shared" si="2"/>
        <v>80.09333333333332</v>
      </c>
      <c r="G43" s="81">
        <f>_xlfn.STDEV.S(D3,G3,J3,M3,P3,S3)</f>
        <v>0.66563253125629662</v>
      </c>
      <c r="H43" s="82">
        <f t="shared" si="3"/>
        <v>0.59015299334626736</v>
      </c>
      <c r="I43" s="83">
        <f t="shared" si="4"/>
        <v>0.48784104879447404</v>
      </c>
      <c r="J43" s="84">
        <f t="shared" si="5"/>
        <v>0</v>
      </c>
      <c r="K43" s="85">
        <f>(G43-H43)</f>
        <v>7.547953791002926E-2</v>
      </c>
      <c r="M43" s="15">
        <v>100</v>
      </c>
      <c r="N43" s="15">
        <v>1</v>
      </c>
      <c r="O43" s="16">
        <v>82.9</v>
      </c>
      <c r="P43" s="16">
        <f>MAX(F42:F54)</f>
        <v>81.195000000000007</v>
      </c>
    </row>
    <row r="44" spans="1:21" x14ac:dyDescent="0.25">
      <c r="A44" s="32">
        <v>100</v>
      </c>
      <c r="B44" s="3">
        <v>8</v>
      </c>
      <c r="C44" s="61">
        <v>3</v>
      </c>
      <c r="D44" s="55">
        <f t="shared" si="0"/>
        <v>67.178333333333327</v>
      </c>
      <c r="E44" s="5">
        <f t="shared" si="1"/>
        <v>67.054999999999993</v>
      </c>
      <c r="F44" s="70">
        <f t="shared" si="2"/>
        <v>69.333333333333329</v>
      </c>
      <c r="G44" s="67">
        <f t="shared" ref="G44:G54" si="6">_xlfn.STDEV.P(D4,G4,J4,M4,P4,S4)</f>
        <v>1.2399249529261411</v>
      </c>
      <c r="H44" s="6">
        <f t="shared" si="3"/>
        <v>1.2263054268819029</v>
      </c>
      <c r="I44" s="76">
        <f t="shared" si="4"/>
        <v>1.2469518390414656</v>
      </c>
      <c r="J44" s="73">
        <f t="shared" si="5"/>
        <v>0</v>
      </c>
      <c r="K44" s="24">
        <f>G44-H44</f>
        <v>1.3619526044238217E-2</v>
      </c>
      <c r="M44" s="15">
        <v>400</v>
      </c>
      <c r="N44" s="15">
        <v>3</v>
      </c>
      <c r="O44" s="17">
        <v>87</v>
      </c>
      <c r="P44" s="17">
        <f>MAX(F55:F66)</f>
        <v>88.84333333333332</v>
      </c>
    </row>
    <row r="45" spans="1:21" x14ac:dyDescent="0.25">
      <c r="A45" s="32">
        <v>100</v>
      </c>
      <c r="B45" s="3">
        <v>16</v>
      </c>
      <c r="C45" s="61">
        <v>1</v>
      </c>
      <c r="D45" s="55">
        <f t="shared" si="0"/>
        <v>78.5</v>
      </c>
      <c r="E45" s="5">
        <f t="shared" si="1"/>
        <v>78.434999999999988</v>
      </c>
      <c r="F45" s="70">
        <f t="shared" si="2"/>
        <v>79.568333333333342</v>
      </c>
      <c r="G45" s="67">
        <f t="shared" si="6"/>
        <v>0.75008888362202275</v>
      </c>
      <c r="H45" s="6">
        <f t="shared" si="3"/>
        <v>0.67561700195697483</v>
      </c>
      <c r="I45" s="76">
        <f t="shared" si="4"/>
        <v>0.86747558403040015</v>
      </c>
      <c r="J45" s="73">
        <f t="shared" si="5"/>
        <v>0</v>
      </c>
      <c r="K45" s="24">
        <f>G45-H45</f>
        <v>7.4471881665047923E-2</v>
      </c>
      <c r="M45" s="15">
        <v>1600</v>
      </c>
      <c r="N45" s="15">
        <v>5</v>
      </c>
      <c r="O45" s="17">
        <v>91.9</v>
      </c>
      <c r="P45" s="17">
        <f>MAX(F67:F74)</f>
        <v>91.886666666666656</v>
      </c>
    </row>
    <row r="46" spans="1:21" x14ac:dyDescent="0.25">
      <c r="A46" s="32">
        <v>100</v>
      </c>
      <c r="B46" s="3">
        <v>16</v>
      </c>
      <c r="C46" s="61">
        <v>3</v>
      </c>
      <c r="D46" s="55">
        <f t="shared" si="0"/>
        <v>63.15</v>
      </c>
      <c r="E46" s="5">
        <f t="shared" si="1"/>
        <v>63.166666666666664</v>
      </c>
      <c r="F46" s="70">
        <f t="shared" si="2"/>
        <v>65.784999999999997</v>
      </c>
      <c r="G46" s="67">
        <f t="shared" si="6"/>
        <v>0.73082145562373801</v>
      </c>
      <c r="H46" s="6">
        <f t="shared" si="3"/>
        <v>0.62219146749390741</v>
      </c>
      <c r="I46" s="76">
        <f t="shared" si="4"/>
        <v>0.8095832261108169</v>
      </c>
      <c r="J46" s="73">
        <f t="shared" si="5"/>
        <v>0</v>
      </c>
      <c r="K46" s="24">
        <f>G46-H46</f>
        <v>0.1086299881298306</v>
      </c>
      <c r="M46" s="15">
        <v>6400</v>
      </c>
      <c r="N46" s="15">
        <v>7</v>
      </c>
      <c r="O46" s="17">
        <v>95</v>
      </c>
      <c r="P46" s="17">
        <f>MAX(F75:F78)</f>
        <v>65.28</v>
      </c>
    </row>
    <row r="47" spans="1:21" x14ac:dyDescent="0.25">
      <c r="A47" s="32">
        <v>100</v>
      </c>
      <c r="B47" s="3">
        <v>32</v>
      </c>
      <c r="C47" s="61">
        <v>1</v>
      </c>
      <c r="D47" s="55">
        <f t="shared" si="0"/>
        <v>79.265000000000001</v>
      </c>
      <c r="E47" s="5">
        <f t="shared" si="1"/>
        <v>79.158333333333331</v>
      </c>
      <c r="F47" s="70">
        <f t="shared" si="2"/>
        <v>80.37833333333333</v>
      </c>
      <c r="G47" s="67">
        <f t="shared" si="6"/>
        <v>0.80375680401474514</v>
      </c>
      <c r="H47" s="6">
        <f t="shared" si="3"/>
        <v>0.90458861122365952</v>
      </c>
      <c r="I47" s="76">
        <f t="shared" si="4"/>
        <v>0.7004383548099663</v>
      </c>
      <c r="J47" s="73">
        <f t="shared" si="5"/>
        <v>1</v>
      </c>
      <c r="K47" s="33" t="s">
        <v>28</v>
      </c>
    </row>
    <row r="48" spans="1:21" x14ac:dyDescent="0.25">
      <c r="A48" s="32">
        <v>100</v>
      </c>
      <c r="B48" s="3">
        <v>32</v>
      </c>
      <c r="C48" s="61">
        <v>3</v>
      </c>
      <c r="D48" s="55">
        <f t="shared" si="0"/>
        <v>62.170000000000009</v>
      </c>
      <c r="E48" s="5">
        <f t="shared" si="1"/>
        <v>62.113333333333337</v>
      </c>
      <c r="F48" s="70">
        <f t="shared" si="2"/>
        <v>64.745000000000005</v>
      </c>
      <c r="G48" s="67">
        <f t="shared" si="6"/>
        <v>0.69519781357538868</v>
      </c>
      <c r="H48" s="6">
        <f t="shared" si="3"/>
        <v>0.77018756734245597</v>
      </c>
      <c r="I48" s="76">
        <f t="shared" si="4"/>
        <v>0.72359634235301939</v>
      </c>
      <c r="J48" s="73">
        <f t="shared" si="5"/>
        <v>1</v>
      </c>
      <c r="K48" s="33" t="s">
        <v>28</v>
      </c>
    </row>
    <row r="49" spans="1:11" x14ac:dyDescent="0.25">
      <c r="A49" s="23">
        <v>100</v>
      </c>
      <c r="B49" s="10">
        <v>32</v>
      </c>
      <c r="C49" s="33">
        <v>7</v>
      </c>
      <c r="D49" s="55">
        <f t="shared" si="0"/>
        <v>36.734999999999999</v>
      </c>
      <c r="E49" s="5">
        <f t="shared" si="1"/>
        <v>36.479999999999997</v>
      </c>
      <c r="F49" s="70">
        <f t="shared" si="2"/>
        <v>38.368333333333332</v>
      </c>
      <c r="G49" s="67">
        <f t="shared" si="6"/>
        <v>0.70832549015265422</v>
      </c>
      <c r="H49" s="6">
        <f t="shared" si="3"/>
        <v>0.84787970844925931</v>
      </c>
      <c r="I49" s="76">
        <f t="shared" si="4"/>
        <v>0.80536568643622308</v>
      </c>
      <c r="J49" s="73">
        <f t="shared" si="5"/>
        <v>1</v>
      </c>
      <c r="K49" s="33" t="s">
        <v>28</v>
      </c>
    </row>
    <row r="50" spans="1:11" x14ac:dyDescent="0.25">
      <c r="A50" s="23">
        <v>100</v>
      </c>
      <c r="B50" s="10">
        <v>32</v>
      </c>
      <c r="C50" s="33">
        <v>15</v>
      </c>
      <c r="D50" s="55">
        <f t="shared" si="0"/>
        <v>23.496666666666666</v>
      </c>
      <c r="E50" s="5">
        <f t="shared" si="1"/>
        <v>23.271666666666665</v>
      </c>
      <c r="F50" s="70">
        <f t="shared" si="2"/>
        <v>24.508333333333329</v>
      </c>
      <c r="G50" s="67">
        <f t="shared" si="6"/>
        <v>0.48475652537009678</v>
      </c>
      <c r="H50" s="6">
        <f t="shared" si="3"/>
        <v>0.45936248093296478</v>
      </c>
      <c r="I50" s="76">
        <f t="shared" si="4"/>
        <v>0.36866500903786475</v>
      </c>
      <c r="J50" s="73">
        <f t="shared" si="5"/>
        <v>0</v>
      </c>
      <c r="K50" s="24">
        <f>G50-H50</f>
        <v>2.5394044437132002E-2</v>
      </c>
    </row>
    <row r="51" spans="1:11" x14ac:dyDescent="0.25">
      <c r="A51" s="32">
        <v>100</v>
      </c>
      <c r="B51" s="3">
        <v>64</v>
      </c>
      <c r="C51" s="61">
        <v>1</v>
      </c>
      <c r="D51" s="55">
        <f t="shared" si="0"/>
        <v>78.568333333333342</v>
      </c>
      <c r="E51" s="5">
        <f t="shared" si="1"/>
        <v>78.521666666666661</v>
      </c>
      <c r="F51" s="70">
        <f t="shared" si="2"/>
        <v>79.548333333333332</v>
      </c>
      <c r="G51" s="67">
        <f t="shared" si="6"/>
        <v>0.59529871119930888</v>
      </c>
      <c r="H51" s="6">
        <f t="shared" si="3"/>
        <v>0.60258932025790934</v>
      </c>
      <c r="I51" s="76">
        <f t="shared" si="4"/>
        <v>0.69535162967299169</v>
      </c>
      <c r="J51" s="73">
        <f t="shared" si="5"/>
        <v>1</v>
      </c>
      <c r="K51" s="24" t="s">
        <v>28</v>
      </c>
    </row>
    <row r="52" spans="1:11" x14ac:dyDescent="0.25">
      <c r="A52" s="32">
        <v>100</v>
      </c>
      <c r="B52" s="3">
        <v>64</v>
      </c>
      <c r="C52" s="61">
        <v>3</v>
      </c>
      <c r="D52" s="55">
        <f t="shared" si="0"/>
        <v>61.148333333333333</v>
      </c>
      <c r="E52" s="5">
        <f t="shared" si="1"/>
        <v>61.094999999999999</v>
      </c>
      <c r="F52" s="70">
        <f t="shared" si="2"/>
        <v>63.734999999999992</v>
      </c>
      <c r="G52" s="67">
        <f t="shared" si="6"/>
        <v>0.632123845109134</v>
      </c>
      <c r="H52" s="6">
        <f t="shared" si="3"/>
        <v>0.52296430725879117</v>
      </c>
      <c r="I52" s="76">
        <f t="shared" si="4"/>
        <v>0.59963183148773436</v>
      </c>
      <c r="J52" s="73">
        <f t="shared" si="5"/>
        <v>0</v>
      </c>
      <c r="K52" s="24">
        <f>G52-H52</f>
        <v>0.10915953785034282</v>
      </c>
    </row>
    <row r="53" spans="1:11" x14ac:dyDescent="0.25">
      <c r="A53" s="32">
        <v>100</v>
      </c>
      <c r="B53" s="3">
        <v>128</v>
      </c>
      <c r="C53" s="61">
        <v>1</v>
      </c>
      <c r="D53" s="55">
        <f t="shared" si="0"/>
        <v>63.603333333333332</v>
      </c>
      <c r="E53" s="5">
        <f t="shared" si="1"/>
        <v>63.413333333333327</v>
      </c>
      <c r="F53" s="70">
        <f t="shared" si="2"/>
        <v>64.204999999999984</v>
      </c>
      <c r="G53" s="67">
        <f t="shared" si="6"/>
        <v>4.7910877911203249</v>
      </c>
      <c r="H53" s="6">
        <f t="shared" si="3"/>
        <v>4.755721700109131</v>
      </c>
      <c r="I53" s="76">
        <f t="shared" si="4"/>
        <v>4.9472172312658067</v>
      </c>
      <c r="J53" s="73">
        <f t="shared" si="5"/>
        <v>0</v>
      </c>
      <c r="K53" s="24">
        <f>G53-H53</f>
        <v>3.5366091011193923E-2</v>
      </c>
    </row>
    <row r="54" spans="1:11" ht="15.75" thickBot="1" x14ac:dyDescent="0.3">
      <c r="A54" s="35">
        <v>100</v>
      </c>
      <c r="B54" s="36">
        <v>128</v>
      </c>
      <c r="C54" s="62">
        <v>3</v>
      </c>
      <c r="D54" s="59">
        <f t="shared" si="0"/>
        <v>60.794999999999995</v>
      </c>
      <c r="E54" s="27">
        <f t="shared" si="1"/>
        <v>60.79666666666666</v>
      </c>
      <c r="F54" s="71">
        <f t="shared" si="2"/>
        <v>63.261666666666663</v>
      </c>
      <c r="G54" s="68">
        <f t="shared" si="6"/>
        <v>0.48030372335290855</v>
      </c>
      <c r="H54" s="28">
        <f t="shared" si="3"/>
        <v>0.55150299686906312</v>
      </c>
      <c r="I54" s="77">
        <f t="shared" si="4"/>
        <v>0.54852580208733659</v>
      </c>
      <c r="J54" s="74">
        <f t="shared" si="5"/>
        <v>1</v>
      </c>
      <c r="K54" s="37" t="s">
        <v>28</v>
      </c>
    </row>
    <row r="55" spans="1:11" x14ac:dyDescent="0.25">
      <c r="A55" s="30">
        <v>400</v>
      </c>
      <c r="B55" s="31">
        <v>8</v>
      </c>
      <c r="C55" s="60">
        <v>1</v>
      </c>
      <c r="D55" s="58">
        <f t="shared" ref="D55:D74" si="7">AVERAGE(D15,G15,J15,M15,P15,S15)</f>
        <v>88.204999999999984</v>
      </c>
      <c r="E55" s="20">
        <f t="shared" ref="E55:E74" si="8">AVERAGE(E15,H15,K15,N15,Q15,T15)</f>
        <v>88.236666666666679</v>
      </c>
      <c r="F55" s="69">
        <f t="shared" ref="F55:F74" si="9">AVERAGE(F15,I15,L15,O15,R15,U15)</f>
        <v>88.688333333333333</v>
      </c>
      <c r="G55" s="66">
        <f t="shared" ref="G55:G74" si="10">_xlfn.STDEV.P(D15,G15,J15,M15,P15,S15)</f>
        <v>0.60353817885311467</v>
      </c>
      <c r="H55" s="21">
        <f t="shared" ref="H55:H74" si="11">_xlfn.STDEV.P(E15,H15,K15,N15,Q15,T15)</f>
        <v>0.49938851497495024</v>
      </c>
      <c r="I55" s="75">
        <f t="shared" ref="I55:I74" si="12">_xlfn.STDEV.P(F15,I15,L15,O15,R15,U15)</f>
        <v>0.56039916329543171</v>
      </c>
      <c r="J55" s="72">
        <f t="shared" ref="J55:J60" si="13">IF(G55&lt;=H55,1,0)</f>
        <v>0</v>
      </c>
      <c r="K55" s="22">
        <f>G55-H55</f>
        <v>0.10414966387816443</v>
      </c>
    </row>
    <row r="56" spans="1:11" x14ac:dyDescent="0.25">
      <c r="A56" s="128">
        <v>400</v>
      </c>
      <c r="B56" s="129">
        <v>8</v>
      </c>
      <c r="C56" s="130">
        <v>3</v>
      </c>
      <c r="D56" s="131">
        <f t="shared" si="7"/>
        <v>87.971666666666678</v>
      </c>
      <c r="E56" s="132">
        <f t="shared" si="8"/>
        <v>87.75</v>
      </c>
      <c r="F56" s="113">
        <f t="shared" si="9"/>
        <v>88.84333333333332</v>
      </c>
      <c r="G56" s="133">
        <f t="shared" si="10"/>
        <v>0.56363157785521434</v>
      </c>
      <c r="H56" s="134">
        <f t="shared" si="11"/>
        <v>0.73842174038057007</v>
      </c>
      <c r="I56" s="135">
        <f t="shared" si="12"/>
        <v>0.49838628481218245</v>
      </c>
      <c r="J56" s="73">
        <f t="shared" si="13"/>
        <v>1</v>
      </c>
      <c r="K56" s="33" t="s">
        <v>28</v>
      </c>
    </row>
    <row r="57" spans="1:11" x14ac:dyDescent="0.25">
      <c r="A57" s="32">
        <v>400</v>
      </c>
      <c r="B57" s="3">
        <v>16</v>
      </c>
      <c r="C57" s="61">
        <v>1</v>
      </c>
      <c r="D57" s="55">
        <f t="shared" si="7"/>
        <v>87.571666666666658</v>
      </c>
      <c r="E57" s="5">
        <f t="shared" si="8"/>
        <v>87.448333333333323</v>
      </c>
      <c r="F57" s="70">
        <f t="shared" si="9"/>
        <v>88.259999999999991</v>
      </c>
      <c r="G57" s="67">
        <f t="shared" si="10"/>
        <v>0.28742631906088639</v>
      </c>
      <c r="H57" s="6">
        <f t="shared" si="11"/>
        <v>0.35239261563709628</v>
      </c>
      <c r="I57" s="76">
        <f t="shared" si="12"/>
        <v>0.31464265445104572</v>
      </c>
      <c r="J57" s="73">
        <f t="shared" si="13"/>
        <v>1</v>
      </c>
      <c r="K57" s="33" t="s">
        <v>28</v>
      </c>
    </row>
    <row r="58" spans="1:11" x14ac:dyDescent="0.25">
      <c r="A58" s="32">
        <v>400</v>
      </c>
      <c r="B58" s="3">
        <v>16</v>
      </c>
      <c r="C58" s="61">
        <v>3</v>
      </c>
      <c r="D58" s="55">
        <f t="shared" si="7"/>
        <v>87.71</v>
      </c>
      <c r="E58" s="5">
        <f t="shared" si="8"/>
        <v>87.546666666666667</v>
      </c>
      <c r="F58" s="70">
        <f t="shared" si="9"/>
        <v>88.591666666666654</v>
      </c>
      <c r="G58" s="67">
        <f t="shared" si="10"/>
        <v>0.48159457361283736</v>
      </c>
      <c r="H58" s="6">
        <f t="shared" si="11"/>
        <v>0.53334374989827693</v>
      </c>
      <c r="I58" s="76">
        <f t="shared" si="12"/>
        <v>0.43834600742133151</v>
      </c>
      <c r="J58" s="73">
        <f t="shared" si="13"/>
        <v>1</v>
      </c>
      <c r="K58" s="33" t="s">
        <v>28</v>
      </c>
    </row>
    <row r="59" spans="1:11" x14ac:dyDescent="0.25">
      <c r="A59" s="32">
        <v>400</v>
      </c>
      <c r="B59" s="3">
        <v>32</v>
      </c>
      <c r="C59" s="61">
        <v>1</v>
      </c>
      <c r="D59" s="55">
        <f t="shared" si="7"/>
        <v>85.483333333333334</v>
      </c>
      <c r="E59" s="5">
        <f t="shared" si="8"/>
        <v>85.13</v>
      </c>
      <c r="F59" s="70">
        <f t="shared" si="9"/>
        <v>85.759999999999991</v>
      </c>
      <c r="G59" s="67">
        <f t="shared" si="10"/>
        <v>0.62622324737712665</v>
      </c>
      <c r="H59" s="6">
        <f t="shared" si="11"/>
        <v>0.52306787322488191</v>
      </c>
      <c r="I59" s="76">
        <f t="shared" si="12"/>
        <v>0.61660360037872064</v>
      </c>
      <c r="J59" s="73">
        <f t="shared" si="13"/>
        <v>0</v>
      </c>
      <c r="K59" s="24">
        <f>G59-H59</f>
        <v>0.10315537415224474</v>
      </c>
    </row>
    <row r="60" spans="1:11" x14ac:dyDescent="0.25">
      <c r="A60" s="23">
        <v>400</v>
      </c>
      <c r="B60" s="18">
        <v>32</v>
      </c>
      <c r="C60" s="63">
        <v>3</v>
      </c>
      <c r="D60" s="55">
        <f t="shared" si="7"/>
        <v>87.350000000000009</v>
      </c>
      <c r="E60" s="5">
        <f t="shared" si="8"/>
        <v>87.23</v>
      </c>
      <c r="F60" s="70">
        <f t="shared" si="9"/>
        <v>88.18</v>
      </c>
      <c r="G60" s="67">
        <f t="shared" si="10"/>
        <v>1.2119268404762182</v>
      </c>
      <c r="H60" s="6">
        <f t="shared" si="11"/>
        <v>1.0936940461878095</v>
      </c>
      <c r="I60" s="76">
        <f t="shared" si="12"/>
        <v>0.92561691139837399</v>
      </c>
      <c r="J60" s="73">
        <f t="shared" si="13"/>
        <v>0</v>
      </c>
      <c r="K60" s="24">
        <f t="shared" ref="K60:K61" si="14">G60-H60</f>
        <v>0.11823279428840872</v>
      </c>
    </row>
    <row r="61" spans="1:11" x14ac:dyDescent="0.25">
      <c r="A61" s="34">
        <v>400</v>
      </c>
      <c r="B61" s="10">
        <v>32</v>
      </c>
      <c r="C61" s="33">
        <v>7</v>
      </c>
      <c r="D61" s="55">
        <f t="shared" si="7"/>
        <v>77.948333333333338</v>
      </c>
      <c r="E61" s="5">
        <f t="shared" si="8"/>
        <v>77.661666666666662</v>
      </c>
      <c r="F61" s="70">
        <f t="shared" si="9"/>
        <v>79.973333333333329</v>
      </c>
      <c r="G61" s="67">
        <f t="shared" si="10"/>
        <v>0.78962895646556175</v>
      </c>
      <c r="H61" s="6">
        <f t="shared" si="11"/>
        <v>0.76558075268967241</v>
      </c>
      <c r="I61" s="76">
        <f t="shared" si="12"/>
        <v>0.6804818554197869</v>
      </c>
      <c r="J61" s="73">
        <f t="shared" ref="J61:J62" si="15">IF(G61&lt;=H61,1,0)</f>
        <v>0</v>
      </c>
      <c r="K61" s="24">
        <f t="shared" si="14"/>
        <v>2.4048203775889343E-2</v>
      </c>
    </row>
    <row r="62" spans="1:11" x14ac:dyDescent="0.25">
      <c r="A62" s="23">
        <v>400</v>
      </c>
      <c r="B62" s="56">
        <v>32</v>
      </c>
      <c r="C62" s="33">
        <v>15</v>
      </c>
      <c r="D62" s="55">
        <f t="shared" si="7"/>
        <v>59.906666666666659</v>
      </c>
      <c r="E62" s="5">
        <f t="shared" si="8"/>
        <v>59.441666666666663</v>
      </c>
      <c r="F62" s="70">
        <f t="shared" si="9"/>
        <v>61.949999999999996</v>
      </c>
      <c r="G62" s="67">
        <f t="shared" si="10"/>
        <v>0.75751054264757467</v>
      </c>
      <c r="H62" s="6">
        <f t="shared" si="11"/>
        <v>0.80134089014739629</v>
      </c>
      <c r="I62" s="76">
        <f t="shared" si="12"/>
        <v>0.88960665465136823</v>
      </c>
      <c r="J62" s="73">
        <f t="shared" si="15"/>
        <v>1</v>
      </c>
      <c r="K62" s="24" t="s">
        <v>28</v>
      </c>
    </row>
    <row r="63" spans="1:11" x14ac:dyDescent="0.25">
      <c r="A63" s="34">
        <v>400</v>
      </c>
      <c r="B63" s="13">
        <v>64</v>
      </c>
      <c r="C63" s="64">
        <v>1</v>
      </c>
      <c r="D63" s="55">
        <f t="shared" si="7"/>
        <v>76.706666666666663</v>
      </c>
      <c r="E63" s="5">
        <f t="shared" si="8"/>
        <v>76.489999999999995</v>
      </c>
      <c r="F63" s="70">
        <f t="shared" si="9"/>
        <v>77.326666666666668</v>
      </c>
      <c r="G63" s="67">
        <f t="shared" si="10"/>
        <v>1.6430932887561698</v>
      </c>
      <c r="H63" s="6">
        <f t="shared" si="11"/>
        <v>1.4715524682003946</v>
      </c>
      <c r="I63" s="76">
        <f t="shared" si="12"/>
        <v>1.5696991926976192</v>
      </c>
      <c r="J63" s="73">
        <f t="shared" ref="J63:J66" si="16">IF(G63&lt;=H63,1,0)</f>
        <v>0</v>
      </c>
      <c r="K63" s="24">
        <f>G63-H63</f>
        <v>0.17154082055577513</v>
      </c>
    </row>
    <row r="64" spans="1:11" x14ac:dyDescent="0.25">
      <c r="A64" s="23">
        <v>400</v>
      </c>
      <c r="B64" s="10">
        <v>64</v>
      </c>
      <c r="C64" s="33">
        <v>3</v>
      </c>
      <c r="D64" s="55">
        <f t="shared" si="7"/>
        <v>82.38</v>
      </c>
      <c r="E64" s="5">
        <f t="shared" si="8"/>
        <v>82.314999999999998</v>
      </c>
      <c r="F64" s="70">
        <f t="shared" si="9"/>
        <v>82.611666666666665</v>
      </c>
      <c r="G64" s="67">
        <f t="shared" si="10"/>
        <v>2.2578086721420867</v>
      </c>
      <c r="H64" s="6">
        <f t="shared" si="11"/>
        <v>2.4663789246585739</v>
      </c>
      <c r="I64" s="76">
        <f t="shared" si="12"/>
        <v>2.3410141439603107</v>
      </c>
      <c r="J64" s="73">
        <f t="shared" si="16"/>
        <v>1</v>
      </c>
      <c r="K64" s="24" t="s">
        <v>28</v>
      </c>
    </row>
    <row r="65" spans="1:13" x14ac:dyDescent="0.25">
      <c r="A65" s="23">
        <v>400</v>
      </c>
      <c r="B65" s="10">
        <v>128</v>
      </c>
      <c r="C65" s="33">
        <v>1</v>
      </c>
      <c r="D65" s="55">
        <f t="shared" si="7"/>
        <v>50.531666666666666</v>
      </c>
      <c r="E65" s="5">
        <f t="shared" si="8"/>
        <v>50.476666666666667</v>
      </c>
      <c r="F65" s="70">
        <f t="shared" si="9"/>
        <v>50.660000000000004</v>
      </c>
      <c r="G65" s="67">
        <f t="shared" si="10"/>
        <v>2.4305857775898834</v>
      </c>
      <c r="H65" s="6">
        <f t="shared" si="11"/>
        <v>2.5399584423546941</v>
      </c>
      <c r="I65" s="76">
        <f t="shared" si="12"/>
        <v>2.2814980458754128</v>
      </c>
      <c r="J65" s="73">
        <f t="shared" si="16"/>
        <v>1</v>
      </c>
      <c r="K65" s="24" t="s">
        <v>28</v>
      </c>
    </row>
    <row r="66" spans="1:13" ht="15.75" thickBot="1" x14ac:dyDescent="0.3">
      <c r="A66" s="25">
        <v>400</v>
      </c>
      <c r="B66" s="26">
        <v>128</v>
      </c>
      <c r="C66" s="37">
        <v>3</v>
      </c>
      <c r="D66" s="59">
        <f t="shared" si="7"/>
        <v>62.484999999999992</v>
      </c>
      <c r="E66" s="27">
        <f t="shared" si="8"/>
        <v>62.148333333333341</v>
      </c>
      <c r="F66" s="71">
        <f t="shared" si="9"/>
        <v>62.801666666666655</v>
      </c>
      <c r="G66" s="68">
        <f t="shared" si="10"/>
        <v>3.3264633371395096</v>
      </c>
      <c r="H66" s="28">
        <f t="shared" si="11"/>
        <v>3.0603018188117037</v>
      </c>
      <c r="I66" s="77">
        <f t="shared" si="12"/>
        <v>3.2028082295940754</v>
      </c>
      <c r="J66" s="74">
        <f t="shared" si="16"/>
        <v>0</v>
      </c>
      <c r="K66" s="29">
        <f>G66-H66</f>
        <v>0.26616151832780588</v>
      </c>
    </row>
    <row r="67" spans="1:13" x14ac:dyDescent="0.25">
      <c r="A67" s="19">
        <v>1600</v>
      </c>
      <c r="B67" s="86">
        <v>8</v>
      </c>
      <c r="C67" s="65">
        <v>7</v>
      </c>
      <c r="D67" s="58">
        <f t="shared" si="7"/>
        <v>91.199999999999989</v>
      </c>
      <c r="E67" s="20">
        <f t="shared" si="8"/>
        <v>91.075000000000003</v>
      </c>
      <c r="F67" s="69">
        <f t="shared" si="9"/>
        <v>91.52</v>
      </c>
      <c r="G67" s="66">
        <f t="shared" si="10"/>
        <v>0.26727015047201291</v>
      </c>
      <c r="H67" s="21">
        <f t="shared" si="11"/>
        <v>0.40836054331109173</v>
      </c>
      <c r="I67" s="75">
        <f t="shared" si="12"/>
        <v>0.28606526061955467</v>
      </c>
      <c r="J67" s="87">
        <f t="shared" ref="J67:J78" si="17">IF(G67&lt;=H67,1,0)</f>
        <v>1</v>
      </c>
      <c r="K67" s="22" t="s">
        <v>28</v>
      </c>
    </row>
    <row r="68" spans="1:13" x14ac:dyDescent="0.25">
      <c r="A68" s="115">
        <v>1600</v>
      </c>
      <c r="B68" s="115">
        <v>16</v>
      </c>
      <c r="C68" s="116">
        <v>7</v>
      </c>
      <c r="D68" s="117">
        <f t="shared" si="7"/>
        <v>91.563333333333333</v>
      </c>
      <c r="E68" s="118">
        <f t="shared" si="8"/>
        <v>91.37166666666667</v>
      </c>
      <c r="F68" s="96">
        <f t="shared" si="9"/>
        <v>91.886666666666656</v>
      </c>
      <c r="G68" s="119">
        <f t="shared" si="10"/>
        <v>0.47207579429108409</v>
      </c>
      <c r="H68" s="120">
        <f t="shared" si="11"/>
        <v>0.54563164212579263</v>
      </c>
      <c r="I68" s="114">
        <f t="shared" si="12"/>
        <v>0.5824564838299553</v>
      </c>
      <c r="J68" s="84">
        <f t="shared" si="17"/>
        <v>1</v>
      </c>
      <c r="K68" s="85" t="s">
        <v>28</v>
      </c>
    </row>
    <row r="69" spans="1:13" x14ac:dyDescent="0.25">
      <c r="A69" s="34">
        <v>1600</v>
      </c>
      <c r="B69" s="13">
        <v>32</v>
      </c>
      <c r="C69" s="64">
        <v>1</v>
      </c>
      <c r="D69" s="78">
        <f t="shared" si="7"/>
        <v>48.620000000000005</v>
      </c>
      <c r="E69" s="79">
        <f t="shared" si="8"/>
        <v>48.195</v>
      </c>
      <c r="F69" s="80">
        <f t="shared" si="9"/>
        <v>47.905000000000001</v>
      </c>
      <c r="G69" s="81">
        <f t="shared" si="10"/>
        <v>11.760758195513281</v>
      </c>
      <c r="H69" s="82">
        <f t="shared" si="11"/>
        <v>11.649902360105845</v>
      </c>
      <c r="I69" s="83">
        <f t="shared" si="12"/>
        <v>11.957792089958206</v>
      </c>
      <c r="J69" s="84">
        <f t="shared" si="17"/>
        <v>0</v>
      </c>
      <c r="K69" s="85">
        <f>G69-H69</f>
        <v>0.11085583540743649</v>
      </c>
    </row>
    <row r="70" spans="1:13" x14ac:dyDescent="0.25">
      <c r="A70" s="23">
        <v>1600</v>
      </c>
      <c r="B70" s="10">
        <v>32</v>
      </c>
      <c r="C70" s="33">
        <v>3</v>
      </c>
      <c r="D70" s="55">
        <f t="shared" si="7"/>
        <v>50.390000000000008</v>
      </c>
      <c r="E70" s="5">
        <f t="shared" si="8"/>
        <v>49.846666666666664</v>
      </c>
      <c r="F70" s="70">
        <f t="shared" si="9"/>
        <v>49.691666666666663</v>
      </c>
      <c r="G70" s="67">
        <f t="shared" si="10"/>
        <v>19.709448664705622</v>
      </c>
      <c r="H70" s="6">
        <f t="shared" si="11"/>
        <v>19.736874682234316</v>
      </c>
      <c r="I70" s="76">
        <f t="shared" si="12"/>
        <v>19.680726965457577</v>
      </c>
      <c r="J70" s="73">
        <f t="shared" si="17"/>
        <v>1</v>
      </c>
      <c r="K70" s="24" t="s">
        <v>28</v>
      </c>
    </row>
    <row r="71" spans="1:13" x14ac:dyDescent="0.25">
      <c r="A71" s="23">
        <v>1600</v>
      </c>
      <c r="B71" s="10">
        <v>32</v>
      </c>
      <c r="C71" s="33">
        <v>7</v>
      </c>
      <c r="D71" s="55">
        <f t="shared" si="7"/>
        <v>90.558333333333337</v>
      </c>
      <c r="E71" s="5">
        <f t="shared" si="8"/>
        <v>90.338333333333324</v>
      </c>
      <c r="F71" s="70">
        <f t="shared" si="9"/>
        <v>90.50333333333333</v>
      </c>
      <c r="G71" s="67">
        <f t="shared" si="10"/>
        <v>0.36475638750023681</v>
      </c>
      <c r="H71" s="6">
        <f t="shared" si="11"/>
        <v>0.24182753266647655</v>
      </c>
      <c r="I71" s="76">
        <f t="shared" si="12"/>
        <v>0.46774874547014139</v>
      </c>
      <c r="J71" s="73">
        <f t="shared" si="17"/>
        <v>0</v>
      </c>
      <c r="K71" s="24">
        <f>G71-H71</f>
        <v>0.12292885483376026</v>
      </c>
    </row>
    <row r="72" spans="1:13" x14ac:dyDescent="0.25">
      <c r="A72" s="23">
        <v>1600</v>
      </c>
      <c r="B72" s="10">
        <v>32</v>
      </c>
      <c r="C72" s="33">
        <v>15</v>
      </c>
      <c r="D72" s="89">
        <f t="shared" si="7"/>
        <v>88.696666666666673</v>
      </c>
      <c r="E72" s="5">
        <f t="shared" si="8"/>
        <v>88.328333333333333</v>
      </c>
      <c r="F72" s="70">
        <f t="shared" si="9"/>
        <v>89.233333333333334</v>
      </c>
      <c r="G72" s="67">
        <f t="shared" si="10"/>
        <v>0.59424087895584887</v>
      </c>
      <c r="H72" s="6">
        <f t="shared" si="11"/>
        <v>0.87008460635861296</v>
      </c>
      <c r="I72" s="76">
        <f t="shared" si="12"/>
        <v>0.70724033318871959</v>
      </c>
      <c r="J72" s="73">
        <f t="shared" si="17"/>
        <v>1</v>
      </c>
      <c r="K72" s="24" t="s">
        <v>28</v>
      </c>
    </row>
    <row r="73" spans="1:13" x14ac:dyDescent="0.25">
      <c r="A73" s="13">
        <v>1600</v>
      </c>
      <c r="B73" s="13">
        <v>64</v>
      </c>
      <c r="C73" s="33">
        <v>7</v>
      </c>
      <c r="D73" s="55">
        <f t="shared" si="7"/>
        <v>81.584999999999994</v>
      </c>
      <c r="E73" s="5">
        <f t="shared" si="8"/>
        <v>81.098333333333329</v>
      </c>
      <c r="F73" s="70">
        <f t="shared" si="9"/>
        <v>81.431666666666672</v>
      </c>
      <c r="G73" s="67">
        <f t="shared" si="10"/>
        <v>1.8194756570689961</v>
      </c>
      <c r="H73" s="6">
        <f t="shared" si="11"/>
        <v>1.9399262586214181</v>
      </c>
      <c r="I73" s="76">
        <f t="shared" si="12"/>
        <v>2.0203251938460052</v>
      </c>
      <c r="J73" s="73">
        <f t="shared" si="17"/>
        <v>1</v>
      </c>
      <c r="K73" s="24" t="s">
        <v>28</v>
      </c>
    </row>
    <row r="74" spans="1:13" ht="15.75" thickBot="1" x14ac:dyDescent="0.3">
      <c r="A74" s="26">
        <v>1600</v>
      </c>
      <c r="B74" s="26">
        <v>128</v>
      </c>
      <c r="C74" s="37">
        <v>7</v>
      </c>
      <c r="D74" s="59">
        <f t="shared" si="7"/>
        <v>65.53</v>
      </c>
      <c r="E74" s="27">
        <f t="shared" si="8"/>
        <v>65.466666666666669</v>
      </c>
      <c r="F74" s="71">
        <f t="shared" si="9"/>
        <v>65.118333333333325</v>
      </c>
      <c r="G74" s="68">
        <f t="shared" si="10"/>
        <v>2.2496147818385857</v>
      </c>
      <c r="H74" s="28">
        <f t="shared" si="11"/>
        <v>1.8116812326921332</v>
      </c>
      <c r="I74" s="77">
        <f t="shared" si="12"/>
        <v>2.3126854280011564</v>
      </c>
      <c r="J74" s="74">
        <f t="shared" si="17"/>
        <v>0</v>
      </c>
      <c r="K74" s="29">
        <f>G74-H74</f>
        <v>0.43793354914645244</v>
      </c>
    </row>
    <row r="75" spans="1:13" x14ac:dyDescent="0.25">
      <c r="A75" s="13">
        <v>6400</v>
      </c>
      <c r="B75" s="13">
        <v>32</v>
      </c>
      <c r="C75" s="64">
        <v>1</v>
      </c>
      <c r="D75" s="78">
        <f t="shared" ref="D75:D77" si="18">AVERAGE(D35,G35,J35,M35,P35,S35)</f>
        <v>34.801666666666669</v>
      </c>
      <c r="E75" s="79">
        <f t="shared" ref="E75:E78" si="19">AVERAGE(E35,H35,K35,N35,Q35,T35)</f>
        <v>34.57</v>
      </c>
      <c r="F75" s="80">
        <f t="shared" ref="F75:F78" si="20">AVERAGE(F35,I35,L35,O35,R35,U35)</f>
        <v>34.664999999999999</v>
      </c>
      <c r="G75" s="81">
        <f t="shared" ref="G75:G78" si="21">_xlfn.STDEV.P(D35,G35,J35,M35,P35,S35)</f>
        <v>8.6166378142650295</v>
      </c>
      <c r="H75" s="82">
        <f t="shared" ref="H75:H78" si="22">_xlfn.STDEV.P(E35,H35,K35,N35,Q35,T35)</f>
        <v>8.5145737806813848</v>
      </c>
      <c r="I75" s="83">
        <f t="shared" ref="I75:I78" si="23">_xlfn.STDEV.P(F35,I35,L35,O35,R35,U35)</f>
        <v>8.6010013951864899</v>
      </c>
      <c r="J75" s="84">
        <f t="shared" si="17"/>
        <v>0</v>
      </c>
      <c r="K75" s="85">
        <f t="shared" ref="K75:K77" si="24">G75-H75</f>
        <v>0.10206403358364469</v>
      </c>
    </row>
    <row r="76" spans="1:13" x14ac:dyDescent="0.25">
      <c r="A76" s="10">
        <v>6400</v>
      </c>
      <c r="B76" s="10">
        <v>32</v>
      </c>
      <c r="C76" s="33">
        <v>3</v>
      </c>
      <c r="D76" s="55">
        <f t="shared" si="18"/>
        <v>49.478333333333332</v>
      </c>
      <c r="E76" s="5">
        <f t="shared" si="19"/>
        <v>49.23</v>
      </c>
      <c r="F76" s="70">
        <f t="shared" si="20"/>
        <v>48.801666666666669</v>
      </c>
      <c r="G76" s="67">
        <f t="shared" si="21"/>
        <v>17.060243664405515</v>
      </c>
      <c r="H76" s="6">
        <f t="shared" si="22"/>
        <v>16.824141384728474</v>
      </c>
      <c r="I76" s="76">
        <f t="shared" si="23"/>
        <v>16.767848616391504</v>
      </c>
      <c r="J76" s="73">
        <f t="shared" si="17"/>
        <v>0</v>
      </c>
      <c r="K76" s="24">
        <f t="shared" si="24"/>
        <v>0.23610227967704134</v>
      </c>
    </row>
    <row r="77" spans="1:13" x14ac:dyDescent="0.25">
      <c r="A77" s="10">
        <v>6400</v>
      </c>
      <c r="B77" s="10">
        <v>32</v>
      </c>
      <c r="C77" s="33">
        <v>7</v>
      </c>
      <c r="D77" s="55">
        <f t="shared" si="18"/>
        <v>52.814999999999998</v>
      </c>
      <c r="E77" s="5">
        <f t="shared" si="19"/>
        <v>52.196666666666665</v>
      </c>
      <c r="F77" s="70">
        <f t="shared" si="20"/>
        <v>51.430000000000007</v>
      </c>
      <c r="G77" s="67">
        <f t="shared" si="21"/>
        <v>19.414607687683695</v>
      </c>
      <c r="H77" s="6">
        <f t="shared" si="22"/>
        <v>19.279456827295615</v>
      </c>
      <c r="I77" s="76">
        <f t="shared" si="23"/>
        <v>18.963580885476233</v>
      </c>
      <c r="J77" s="73">
        <f t="shared" si="17"/>
        <v>0</v>
      </c>
      <c r="K77" s="24">
        <f t="shared" si="24"/>
        <v>0.13515086038808022</v>
      </c>
    </row>
    <row r="78" spans="1:13" ht="15.75" thickBot="1" x14ac:dyDescent="0.3">
      <c r="A78" s="121">
        <v>6400</v>
      </c>
      <c r="B78" s="121">
        <v>32</v>
      </c>
      <c r="C78" s="122">
        <v>15</v>
      </c>
      <c r="D78" s="123">
        <f>AVERAGE(D38,G38,J38,M38,P38,S38)</f>
        <v>66.52</v>
      </c>
      <c r="E78" s="124">
        <f t="shared" si="19"/>
        <v>65.564999999999998</v>
      </c>
      <c r="F78" s="111">
        <f t="shared" si="20"/>
        <v>65.28</v>
      </c>
      <c r="G78" s="125">
        <f t="shared" si="21"/>
        <v>14.245508063947758</v>
      </c>
      <c r="H78" s="126">
        <f t="shared" si="22"/>
        <v>14.3254793404386</v>
      </c>
      <c r="I78" s="127">
        <f t="shared" si="23"/>
        <v>14.296513561005002</v>
      </c>
      <c r="J78" s="74">
        <f t="shared" si="17"/>
        <v>1</v>
      </c>
      <c r="K78" s="29" t="s">
        <v>28</v>
      </c>
    </row>
    <row r="79" spans="1:13" ht="15.75" thickBot="1" x14ac:dyDescent="0.3"/>
    <row r="80" spans="1:13" ht="15.75" thickBot="1" x14ac:dyDescent="0.3">
      <c r="A80" s="143" t="s">
        <v>1</v>
      </c>
      <c r="B80" s="143" t="s">
        <v>32</v>
      </c>
      <c r="L80" s="143" t="s">
        <v>1</v>
      </c>
      <c r="M80" s="143" t="s">
        <v>32</v>
      </c>
    </row>
    <row r="81" spans="1:13" x14ac:dyDescent="0.25">
      <c r="A81" s="150">
        <v>1</v>
      </c>
      <c r="B81" s="144">
        <f>AVERAGE(F42)</f>
        <v>81.195000000000007</v>
      </c>
      <c r="L81" s="147">
        <v>8</v>
      </c>
      <c r="M81" s="145">
        <f>AVERAGE(F67)</f>
        <v>91.52</v>
      </c>
    </row>
    <row r="82" spans="1:13" x14ac:dyDescent="0.25">
      <c r="A82" s="147">
        <v>8</v>
      </c>
      <c r="B82" s="145">
        <f>AVERAGE(F43:F44)</f>
        <v>74.713333333333324</v>
      </c>
      <c r="L82" s="148">
        <v>16</v>
      </c>
      <c r="M82" s="145">
        <f>AVERAGE(F68)</f>
        <v>91.886666666666656</v>
      </c>
    </row>
    <row r="83" spans="1:13" x14ac:dyDescent="0.25">
      <c r="A83" s="148">
        <v>16</v>
      </c>
      <c r="B83" s="145">
        <f>AVERAGE(F45:F46)</f>
        <v>72.676666666666677</v>
      </c>
      <c r="L83" s="148">
        <v>32</v>
      </c>
      <c r="M83" s="145">
        <f>AVERAGE(F71)</f>
        <v>90.50333333333333</v>
      </c>
    </row>
    <row r="84" spans="1:13" x14ac:dyDescent="0.25">
      <c r="A84" s="148">
        <v>32</v>
      </c>
      <c r="B84" s="145">
        <f>AVERAGE(F47:F48)</f>
        <v>72.561666666666667</v>
      </c>
      <c r="L84" s="148">
        <v>64</v>
      </c>
      <c r="M84" s="145">
        <f>AVERAGE(F73)</f>
        <v>81.431666666666672</v>
      </c>
    </row>
    <row r="85" spans="1:13" ht="15.75" thickBot="1" x14ac:dyDescent="0.3">
      <c r="A85" s="148">
        <v>64</v>
      </c>
      <c r="B85" s="145">
        <f>AVERAGE(F51:F52)</f>
        <v>71.641666666666666</v>
      </c>
      <c r="L85" s="149">
        <v>128</v>
      </c>
      <c r="M85" s="146">
        <f>AVERAGE(F74)</f>
        <v>65.118333333333325</v>
      </c>
    </row>
    <row r="86" spans="1:13" ht="15.75" thickBot="1" x14ac:dyDescent="0.3">
      <c r="A86" s="149">
        <v>128</v>
      </c>
      <c r="B86" s="146">
        <f>AVERAGE(F53:F54)</f>
        <v>63.73333333333332</v>
      </c>
      <c r="L86" s="143" t="s">
        <v>2</v>
      </c>
      <c r="M86" s="143" t="s">
        <v>32</v>
      </c>
    </row>
    <row r="87" spans="1:13" ht="15.75" thickBot="1" x14ac:dyDescent="0.3">
      <c r="A87" s="143" t="s">
        <v>2</v>
      </c>
      <c r="B87" s="143" t="s">
        <v>32</v>
      </c>
      <c r="L87" s="150">
        <v>1</v>
      </c>
      <c r="M87" s="144">
        <v>47.905000000000001</v>
      </c>
    </row>
    <row r="88" spans="1:13" x14ac:dyDescent="0.25">
      <c r="A88" s="150">
        <v>1</v>
      </c>
      <c r="B88" s="144">
        <v>80.37833333333333</v>
      </c>
      <c r="L88" s="147">
        <v>3</v>
      </c>
      <c r="M88" s="145">
        <v>49.691666666666663</v>
      </c>
    </row>
    <row r="89" spans="1:13" x14ac:dyDescent="0.25">
      <c r="A89" s="147">
        <v>3</v>
      </c>
      <c r="B89" s="145">
        <v>64.745000000000005</v>
      </c>
      <c r="L89" s="148">
        <v>7</v>
      </c>
      <c r="M89" s="145">
        <v>90.50333333333333</v>
      </c>
    </row>
    <row r="90" spans="1:13" ht="15.75" thickBot="1" x14ac:dyDescent="0.3">
      <c r="A90" s="148">
        <v>7</v>
      </c>
      <c r="B90" s="145">
        <v>38.368333333333332</v>
      </c>
      <c r="L90" s="149">
        <v>15</v>
      </c>
      <c r="M90" s="146">
        <v>89.233333333333334</v>
      </c>
    </row>
    <row r="91" spans="1:13" ht="15.75" thickBot="1" x14ac:dyDescent="0.3">
      <c r="A91" s="149">
        <v>15</v>
      </c>
      <c r="B91" s="146">
        <v>24.508333333333329</v>
      </c>
    </row>
    <row r="92" spans="1:13" ht="15.75" thickBot="1" x14ac:dyDescent="0.3"/>
    <row r="93" spans="1:13" ht="15.75" thickBot="1" x14ac:dyDescent="0.3">
      <c r="A93" s="143" t="s">
        <v>1</v>
      </c>
      <c r="B93" s="143" t="s">
        <v>32</v>
      </c>
      <c r="L93" s="143" t="s">
        <v>2</v>
      </c>
      <c r="M93" s="143" t="s">
        <v>32</v>
      </c>
    </row>
    <row r="94" spans="1:13" x14ac:dyDescent="0.25">
      <c r="A94" s="147">
        <v>8</v>
      </c>
      <c r="B94" s="145">
        <f>AVERAGE(F55,F56)</f>
        <v>88.765833333333319</v>
      </c>
      <c r="L94" s="150">
        <v>1</v>
      </c>
      <c r="M94" s="144">
        <v>34.664999999999999</v>
      </c>
    </row>
    <row r="95" spans="1:13" x14ac:dyDescent="0.25">
      <c r="A95" s="148">
        <v>16</v>
      </c>
      <c r="B95" s="145">
        <f>AVERAGE(F57:F58)</f>
        <v>88.425833333333316</v>
      </c>
      <c r="L95" s="147">
        <v>3</v>
      </c>
      <c r="M95" s="145">
        <v>48.801666666666669</v>
      </c>
    </row>
    <row r="96" spans="1:13" x14ac:dyDescent="0.25">
      <c r="A96" s="148">
        <v>32</v>
      </c>
      <c r="B96" s="145">
        <f>AVERAGE(F59:F60)</f>
        <v>86.97</v>
      </c>
      <c r="L96" s="148">
        <v>7</v>
      </c>
      <c r="M96" s="145">
        <v>51.430000000000007</v>
      </c>
    </row>
    <row r="97" spans="1:13" ht="15.75" thickBot="1" x14ac:dyDescent="0.3">
      <c r="A97" s="148">
        <v>64</v>
      </c>
      <c r="B97" s="145">
        <f>AVERAGE(F63:F64)</f>
        <v>79.969166666666666</v>
      </c>
      <c r="L97" s="149">
        <v>15</v>
      </c>
      <c r="M97" s="146">
        <v>65.28</v>
      </c>
    </row>
    <row r="98" spans="1:13" ht="15.75" thickBot="1" x14ac:dyDescent="0.3">
      <c r="A98" s="149">
        <v>128</v>
      </c>
      <c r="B98" s="146">
        <f>AVERAGE(F65:F66)</f>
        <v>56.730833333333329</v>
      </c>
    </row>
    <row r="99" spans="1:13" ht="15.75" thickBot="1" x14ac:dyDescent="0.3">
      <c r="A99" s="143" t="s">
        <v>2</v>
      </c>
      <c r="B99" s="143" t="s">
        <v>32</v>
      </c>
    </row>
    <row r="100" spans="1:13" x14ac:dyDescent="0.25">
      <c r="A100" s="150">
        <v>1</v>
      </c>
      <c r="B100" s="144">
        <v>85.759999999999991</v>
      </c>
    </row>
    <row r="101" spans="1:13" x14ac:dyDescent="0.25">
      <c r="A101" s="147">
        <v>3</v>
      </c>
      <c r="B101" s="145">
        <v>88.18</v>
      </c>
    </row>
    <row r="102" spans="1:13" x14ac:dyDescent="0.25">
      <c r="A102" s="148">
        <v>7</v>
      </c>
      <c r="B102" s="145">
        <v>79.973333333333329</v>
      </c>
    </row>
    <row r="103" spans="1:13" ht="15.75" thickBot="1" x14ac:dyDescent="0.3">
      <c r="A103" s="149">
        <v>15</v>
      </c>
      <c r="B103" s="146">
        <v>61.949999999999996</v>
      </c>
    </row>
  </sheetData>
  <sortState xmlns:xlrd2="http://schemas.microsoft.com/office/spreadsheetml/2017/richdata2" ref="A42:K54">
    <sortCondition ref="B42:B54"/>
    <sortCondition ref="C42:C54"/>
  </sortState>
  <phoneticPr fontId="18" type="noConversion"/>
  <conditionalFormatting sqref="D42:F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I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F6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I6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F7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I7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78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22" operator="equal">
      <formula>1</formula>
    </cfRule>
    <cfRule type="cellIs" dxfId="0" priority="123" operator="equal">
      <formula>0</formula>
    </cfRule>
  </conditionalFormatting>
  <conditionalFormatting sqref="D42:D7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78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2:F7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7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7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7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:D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E7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:F7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:G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5:H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:I7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:D7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:E7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7:F7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:H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 Perez</dc:creator>
  <cp:lastModifiedBy>Guti Perez</cp:lastModifiedBy>
  <dcterms:created xsi:type="dcterms:W3CDTF">2021-07-22T23:36:31Z</dcterms:created>
  <dcterms:modified xsi:type="dcterms:W3CDTF">2021-10-03T14:52:32Z</dcterms:modified>
</cp:coreProperties>
</file>