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yectos personales\construSoft\src\data\"/>
    </mc:Choice>
  </mc:AlternateContent>
  <xr:revisionPtr revIDLastSave="0" documentId="13_ncr:1_{43B265DF-EA2D-483D-BCA4-E77BF7D4B5F4}" xr6:coauthVersionLast="47" xr6:coauthVersionMax="47" xr10:uidLastSave="{00000000-0000-0000-0000-000000000000}"/>
  <bookViews>
    <workbookView xWindow="-108" yWindow="-108" windowWidth="23256" windowHeight="12456" xr2:uid="{05DEEC8C-8BC7-463D-B65D-81A8535F4FDC}"/>
  </bookViews>
  <sheets>
    <sheet name="Obra" sheetId="1" r:id="rId1"/>
  </sheets>
  <externalReferences>
    <externalReference r:id="rId2"/>
  </externalReferences>
  <definedNames>
    <definedName name="_xlnm._FilterDatabase" localSheetId="0" hidden="1">Obra!$A$1:$Q$144</definedName>
    <definedName name="_xlnm.Print_Area" localSheetId="0">Obra!$A$1:$S$215</definedName>
    <definedName name="CATEGORIA">[1]Referencia!$A$2:$A$6</definedName>
    <definedName name="CAUSA">[1]Referencia!$E$2:$E$20</definedName>
    <definedName name="ESTADO">[1]Referencia!$P$2:$P$3</definedName>
    <definedName name="ETAPA">[1]Referencia!$O$2:$O$5</definedName>
    <definedName name="ORIGEN">[1]Referencia!$M$2:$M$7</definedName>
    <definedName name="PROCESO_DE_OCURRENCIA">[1]Referencia!$Q$2:$Q$37</definedName>
    <definedName name="RESPONSABLE">[1]Referencia!$AB$1:$AB$30</definedName>
    <definedName name="REVISOR">[1]Referencia!$W$1:$W$19</definedName>
    <definedName name="SegmentaciónDeDatos_ETAPA">#REF!</definedName>
    <definedName name="SegmentaciónDeDatos_ORIGEN">#REF!</definedName>
    <definedName name="TRATAMIENTO_DE_LA_NO_CONFORMIDAD">[1]Referencia!$K$2:$K$4</definedName>
    <definedName name="UFcontrato">28344.65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A150" i="1"/>
  <c r="A151" i="1" s="1"/>
  <c r="P151" i="1" s="1"/>
  <c r="P149" i="1"/>
  <c r="A3" i="1"/>
  <c r="A4" i="1" s="1"/>
  <c r="P2" i="1"/>
  <c r="P150" i="1" l="1"/>
  <c r="P3" i="1"/>
  <c r="A5" i="1"/>
  <c r="P4" i="1"/>
  <c r="A152" i="1"/>
  <c r="P152" i="1" l="1"/>
  <c r="A153" i="1"/>
  <c r="P5" i="1"/>
  <c r="A6" i="1"/>
  <c r="A154" i="1" l="1"/>
  <c r="P153" i="1"/>
  <c r="A7" i="1"/>
  <c r="P6" i="1"/>
  <c r="A8" i="1" l="1"/>
  <c r="P7" i="1"/>
  <c r="P154" i="1"/>
  <c r="A155" i="1"/>
  <c r="A9" i="1" l="1"/>
  <c r="P8" i="1"/>
  <c r="A156" i="1"/>
  <c r="P155" i="1"/>
  <c r="P9" i="1" l="1"/>
  <c r="A10" i="1"/>
  <c r="P156" i="1"/>
  <c r="A157" i="1"/>
  <c r="A11" i="1" l="1"/>
  <c r="P10" i="1"/>
  <c r="P157" i="1"/>
  <c r="A158" i="1"/>
  <c r="P11" i="1" l="1"/>
  <c r="A12" i="1"/>
  <c r="P158" i="1"/>
  <c r="A159" i="1"/>
  <c r="A13" i="1" l="1"/>
  <c r="P12" i="1"/>
  <c r="A160" i="1"/>
  <c r="P159" i="1"/>
  <c r="P13" i="1" l="1"/>
  <c r="A14" i="1"/>
  <c r="P160" i="1"/>
  <c r="A161" i="1"/>
  <c r="A15" i="1" l="1"/>
  <c r="P14" i="1"/>
  <c r="A162" i="1"/>
  <c r="P161" i="1"/>
  <c r="A16" i="1" l="1"/>
  <c r="P15" i="1"/>
  <c r="P162" i="1"/>
  <c r="A163" i="1"/>
  <c r="A17" i="1" l="1"/>
  <c r="P16" i="1"/>
  <c r="A164" i="1"/>
  <c r="P163" i="1"/>
  <c r="P17" i="1" l="1"/>
  <c r="A18" i="1"/>
  <c r="A165" i="1"/>
  <c r="P164" i="1"/>
  <c r="A166" i="1" l="1"/>
  <c r="P165" i="1"/>
  <c r="A19" i="1"/>
  <c r="P18" i="1"/>
  <c r="P19" i="1" l="1"/>
  <c r="A20" i="1"/>
  <c r="P166" i="1"/>
  <c r="A167" i="1"/>
  <c r="A168" i="1" l="1"/>
  <c r="P167" i="1"/>
  <c r="A21" i="1"/>
  <c r="P20" i="1"/>
  <c r="P21" i="1" l="1"/>
  <c r="A22" i="1"/>
  <c r="P168" i="1"/>
  <c r="A169" i="1"/>
  <c r="A170" i="1" l="1"/>
  <c r="P169" i="1"/>
  <c r="A23" i="1"/>
  <c r="P22" i="1"/>
  <c r="A24" i="1" l="1"/>
  <c r="P23" i="1"/>
  <c r="P170" i="1"/>
  <c r="A171" i="1"/>
  <c r="A172" i="1" l="1"/>
  <c r="P171" i="1"/>
  <c r="A25" i="1"/>
  <c r="P24" i="1"/>
  <c r="P25" i="1" l="1"/>
  <c r="A26" i="1"/>
  <c r="A27" i="1" s="1"/>
  <c r="A28" i="1" s="1"/>
  <c r="P172" i="1"/>
  <c r="A173" i="1"/>
  <c r="A29" i="1" l="1"/>
  <c r="P28" i="1"/>
  <c r="A174" i="1"/>
  <c r="P173" i="1"/>
  <c r="P174" i="1" l="1"/>
  <c r="A175" i="1"/>
  <c r="P175" i="1" s="1"/>
  <c r="P29" i="1"/>
  <c r="A30" i="1"/>
  <c r="A31" i="1" l="1"/>
  <c r="P30" i="1"/>
  <c r="P31" i="1" l="1"/>
  <c r="A32" i="1"/>
  <c r="A33" i="1" l="1"/>
  <c r="P32" i="1"/>
  <c r="P33" i="1" l="1"/>
  <c r="A34" i="1"/>
  <c r="A35" i="1" l="1"/>
  <c r="P34" i="1"/>
  <c r="P35" i="1" l="1"/>
  <c r="A36" i="1"/>
  <c r="A37" i="1" l="1"/>
  <c r="P36" i="1"/>
  <c r="P37" i="1" l="1"/>
  <c r="A38" i="1"/>
  <c r="A39" i="1" l="1"/>
  <c r="P38" i="1"/>
  <c r="P39" i="1" l="1"/>
  <c r="A40" i="1"/>
  <c r="A41" i="1" l="1"/>
  <c r="P40" i="1"/>
  <c r="P41" i="1" l="1"/>
  <c r="A42" i="1"/>
  <c r="A43" i="1" l="1"/>
  <c r="P42" i="1"/>
  <c r="P43" i="1" l="1"/>
  <c r="A44" i="1"/>
  <c r="A45" i="1" l="1"/>
  <c r="P44" i="1"/>
  <c r="P45" i="1" l="1"/>
  <c r="A46" i="1"/>
  <c r="A47" i="1" l="1"/>
  <c r="P46" i="1"/>
  <c r="P47" i="1" l="1"/>
  <c r="A48" i="1"/>
  <c r="A49" i="1" l="1"/>
  <c r="P48" i="1"/>
  <c r="P49" i="1" l="1"/>
  <c r="A50" i="1"/>
  <c r="A51" i="1" l="1"/>
  <c r="P50" i="1"/>
  <c r="P51" i="1" l="1"/>
  <c r="A52" i="1"/>
  <c r="A53" i="1" l="1"/>
  <c r="P52" i="1"/>
  <c r="P53" i="1" l="1"/>
  <c r="A54" i="1"/>
  <c r="A55" i="1" l="1"/>
  <c r="P54" i="1"/>
  <c r="P55" i="1" l="1"/>
  <c r="A56" i="1"/>
  <c r="A57" i="1" l="1"/>
  <c r="P56" i="1"/>
  <c r="P57" i="1" l="1"/>
  <c r="A58" i="1"/>
  <c r="A59" i="1" l="1"/>
  <c r="P58" i="1"/>
  <c r="P59" i="1" l="1"/>
  <c r="A60" i="1"/>
  <c r="A61" i="1" l="1"/>
  <c r="P60" i="1"/>
  <c r="P61" i="1" l="1"/>
  <c r="A62" i="1"/>
  <c r="A63" i="1" l="1"/>
  <c r="P62" i="1"/>
  <c r="P63" i="1" l="1"/>
  <c r="A64" i="1"/>
  <c r="A65" i="1" l="1"/>
  <c r="P64" i="1"/>
  <c r="P65" i="1" l="1"/>
  <c r="A66" i="1"/>
  <c r="A67" i="1" l="1"/>
  <c r="P66" i="1"/>
  <c r="P67" i="1" l="1"/>
  <c r="A68" i="1"/>
  <c r="A69" i="1" l="1"/>
  <c r="P68" i="1"/>
  <c r="P69" i="1" l="1"/>
  <c r="A70" i="1"/>
  <c r="A71" i="1" l="1"/>
  <c r="P70" i="1"/>
  <c r="P71" i="1" l="1"/>
  <c r="A72" i="1"/>
  <c r="A73" i="1" l="1"/>
  <c r="P72" i="1"/>
  <c r="P73" i="1" l="1"/>
  <c r="A74" i="1"/>
  <c r="A75" i="1" l="1"/>
  <c r="P74" i="1"/>
  <c r="P75" i="1" l="1"/>
  <c r="A76" i="1"/>
  <c r="A77" i="1" l="1"/>
  <c r="P76" i="1"/>
  <c r="P77" i="1" l="1"/>
  <c r="A78" i="1"/>
  <c r="A79" i="1" l="1"/>
  <c r="P78" i="1"/>
  <c r="P79" i="1" l="1"/>
  <c r="A80" i="1"/>
  <c r="A81" i="1" l="1"/>
  <c r="P80" i="1"/>
  <c r="A82" i="1" l="1"/>
  <c r="P81" i="1"/>
  <c r="A83" i="1" l="1"/>
  <c r="P82" i="1"/>
  <c r="A84" i="1" l="1"/>
  <c r="P83" i="1"/>
  <c r="A85" i="1" l="1"/>
  <c r="P84" i="1"/>
  <c r="A86" i="1" l="1"/>
  <c r="P85" i="1"/>
  <c r="A87" i="1" l="1"/>
  <c r="P86" i="1"/>
  <c r="A88" i="1" l="1"/>
  <c r="P87" i="1"/>
  <c r="A89" i="1" l="1"/>
  <c r="P88" i="1"/>
  <c r="A90" i="1" l="1"/>
  <c r="P89" i="1"/>
  <c r="A91" i="1" l="1"/>
  <c r="P90" i="1"/>
  <c r="A92" i="1" l="1"/>
  <c r="P91" i="1"/>
  <c r="A93" i="1" l="1"/>
  <c r="P92" i="1"/>
  <c r="A94" i="1" l="1"/>
  <c r="P93" i="1"/>
  <c r="A95" i="1" l="1"/>
  <c r="P94" i="1"/>
  <c r="A96" i="1" l="1"/>
  <c r="P95" i="1"/>
  <c r="A97" i="1" l="1"/>
  <c r="P96" i="1"/>
  <c r="A98" i="1" l="1"/>
  <c r="P97" i="1"/>
  <c r="A99" i="1" l="1"/>
  <c r="P98" i="1"/>
  <c r="A100" i="1" l="1"/>
  <c r="P99" i="1"/>
  <c r="A101" i="1" l="1"/>
  <c r="P100" i="1"/>
  <c r="A102" i="1" l="1"/>
  <c r="P101" i="1"/>
  <c r="A103" i="1" l="1"/>
  <c r="P102" i="1"/>
  <c r="A104" i="1" l="1"/>
  <c r="P103" i="1"/>
  <c r="A105" i="1" l="1"/>
  <c r="P104" i="1"/>
  <c r="A106" i="1" l="1"/>
  <c r="P105" i="1"/>
  <c r="A107" i="1" l="1"/>
  <c r="P106" i="1"/>
  <c r="A108" i="1" l="1"/>
  <c r="P107" i="1"/>
  <c r="A109" i="1" l="1"/>
  <c r="P108" i="1"/>
  <c r="A110" i="1" l="1"/>
  <c r="P109" i="1"/>
  <c r="A111" i="1" l="1"/>
  <c r="P110" i="1"/>
  <c r="A112" i="1" l="1"/>
  <c r="P111" i="1"/>
  <c r="A113" i="1" l="1"/>
  <c r="P112" i="1"/>
  <c r="A114" i="1" l="1"/>
  <c r="P113" i="1"/>
  <c r="A115" i="1" l="1"/>
  <c r="P114" i="1"/>
  <c r="A116" i="1" l="1"/>
  <c r="P115" i="1"/>
  <c r="P116" i="1" l="1"/>
  <c r="A117" i="1"/>
  <c r="A118" i="1" l="1"/>
  <c r="P117" i="1"/>
  <c r="A119" i="1" l="1"/>
  <c r="P118" i="1"/>
  <c r="A120" i="1" l="1"/>
  <c r="P119" i="1"/>
  <c r="P120" i="1" l="1"/>
  <c r="A121" i="1"/>
  <c r="A122" i="1" l="1"/>
  <c r="P121" i="1"/>
  <c r="A123" i="1" l="1"/>
  <c r="P122" i="1"/>
  <c r="A124" i="1" l="1"/>
  <c r="P123" i="1"/>
  <c r="P124" i="1" l="1"/>
  <c r="A125" i="1"/>
  <c r="A126" i="1" l="1"/>
  <c r="P125" i="1"/>
  <c r="A127" i="1" l="1"/>
  <c r="P126" i="1"/>
  <c r="A128" i="1" l="1"/>
  <c r="P127" i="1"/>
  <c r="P128" i="1" l="1"/>
  <c r="A129" i="1"/>
  <c r="A130" i="1" l="1"/>
  <c r="P129" i="1"/>
  <c r="A131" i="1" l="1"/>
  <c r="P130" i="1"/>
  <c r="A132" i="1" l="1"/>
  <c r="P131" i="1"/>
  <c r="P132" i="1" l="1"/>
  <c r="A133" i="1"/>
  <c r="A134" i="1" l="1"/>
  <c r="P133" i="1"/>
  <c r="A135" i="1" l="1"/>
  <c r="P134" i="1"/>
  <c r="A136" i="1" l="1"/>
  <c r="P135" i="1"/>
  <c r="P136" i="1" l="1"/>
  <c r="A137" i="1"/>
  <c r="A138" i="1" l="1"/>
  <c r="P137" i="1"/>
  <c r="A139" i="1" l="1"/>
  <c r="P138" i="1"/>
  <c r="A140" i="1" l="1"/>
  <c r="P139" i="1"/>
  <c r="P140" i="1" l="1"/>
  <c r="A141" i="1"/>
  <c r="A142" i="1" l="1"/>
  <c r="P141" i="1"/>
  <c r="A143" i="1" l="1"/>
  <c r="P142" i="1"/>
  <c r="A144" i="1" l="1"/>
  <c r="P143" i="1"/>
  <c r="P144" i="1" l="1"/>
  <c r="A145" i="1"/>
  <c r="A146" i="1" l="1"/>
  <c r="P145" i="1"/>
  <c r="A147" i="1" l="1"/>
  <c r="P146" i="1"/>
  <c r="A148" i="1" l="1"/>
  <c r="P148" i="1" s="1"/>
  <c r="P147" i="1"/>
</calcChain>
</file>

<file path=xl/sharedStrings.xml><?xml version="1.0" encoding="utf-8"?>
<sst xmlns="http://schemas.openxmlformats.org/spreadsheetml/2006/main" count="3512" uniqueCount="412">
  <si>
    <t>ORIGEN</t>
  </si>
  <si>
    <t>ETAPA</t>
  </si>
  <si>
    <t>CATEGORIA</t>
  </si>
  <si>
    <t>CAUSA</t>
  </si>
  <si>
    <t>RESPONSABLE</t>
  </si>
  <si>
    <t>REVISOR</t>
  </si>
  <si>
    <t>FECHA CIERRE</t>
  </si>
  <si>
    <t>ESTADO</t>
  </si>
  <si>
    <t>DESCONTADO</t>
  </si>
  <si>
    <t>FIRMA VERIFICACIÓN</t>
  </si>
  <si>
    <t>FIRMA ADMINISTRADOR</t>
  </si>
  <si>
    <t>OBS</t>
  </si>
  <si>
    <t>Columna1</t>
  </si>
  <si>
    <t>OBRA</t>
  </si>
  <si>
    <t>O.G.</t>
  </si>
  <si>
    <t>Pilas y Pilotes</t>
  </si>
  <si>
    <t>Pila N°24 Reventada</t>
  </si>
  <si>
    <t>Mano de obra</t>
  </si>
  <si>
    <t>Mano de obra no calificada</t>
  </si>
  <si>
    <t>Cesar Churano</t>
  </si>
  <si>
    <t>Alejandro Ortega</t>
  </si>
  <si>
    <t>Reparación</t>
  </si>
  <si>
    <t>OK</t>
  </si>
  <si>
    <t>Pila N°29 Reventada</t>
  </si>
  <si>
    <t>Pila N°34 Reventada</t>
  </si>
  <si>
    <t>Pila N°38 Reventada</t>
  </si>
  <si>
    <t>Pila N°49 Reventada</t>
  </si>
  <si>
    <t>Pila N°53 Reventada</t>
  </si>
  <si>
    <t>Pila N°54 Reventada</t>
  </si>
  <si>
    <t>Pila N°3 Reventada</t>
  </si>
  <si>
    <t>Pila N°44 reventada</t>
  </si>
  <si>
    <t xml:space="preserve">Pila N°31 desplazada 20cm hacia el interior del muro del eje 00 </t>
  </si>
  <si>
    <t>Pila N°11 reventada</t>
  </si>
  <si>
    <t>Hormigón</t>
  </si>
  <si>
    <t>sobre llenado de hormigón muro subterráneo -4</t>
  </si>
  <si>
    <t>Mal traspaso de la información</t>
  </si>
  <si>
    <t>MYO</t>
  </si>
  <si>
    <t>NA</t>
  </si>
  <si>
    <t>Trazado</t>
  </si>
  <si>
    <t>Cota de fondo de viga mal informada, que genera un sobre llenado S4 eje 15/O-R</t>
  </si>
  <si>
    <t>MyO</t>
  </si>
  <si>
    <t>Cota de fondo de viga mal informada, que genera un sobre llenado S4 eje 11a/O-R</t>
  </si>
  <si>
    <t>Cota de fondo de viga mal informada, que genera un sobre llenado S4 eje 7/O-R</t>
  </si>
  <si>
    <t>Cota de fondo de viga mal informada, que genera un sobre llenado S4 eje 4/O-R</t>
  </si>
  <si>
    <t>inst. polietileno</t>
  </si>
  <si>
    <t>Mal instalación de polietileno por falta de fijación en muros estanque</t>
  </si>
  <si>
    <t>Método</t>
  </si>
  <si>
    <t>Falta de evaluación o análisis del área</t>
  </si>
  <si>
    <t>Nido en muro por la condición que genera pila desplazada, espacio para introducir sonda demasiado estrecho</t>
  </si>
  <si>
    <t>Maquinas</t>
  </si>
  <si>
    <t>Falta de maquinaria adecuada</t>
  </si>
  <si>
    <t>Inst. Moldaje y Descimbre</t>
  </si>
  <si>
    <t>moldaje viga fundación mal afianzada , no cumple con los apuntalamientos y fijaciones falta de amarras, generando deformaciones en el moldaje</t>
  </si>
  <si>
    <t xml:space="preserve">Mala ejecución en cortada (moldaje carpintería) de muro perimetral, lo que conlleva a perdida de hormigón </t>
  </si>
  <si>
    <t>Luis Jimenez</t>
  </si>
  <si>
    <t>ok</t>
  </si>
  <si>
    <t>Se realizan chequeo de ejes para el control de trazos y auxiliares, en la revisión se encuentran diferencias en las medidas que conforman un eje desplazado 7 cm</t>
  </si>
  <si>
    <t>Autoriza Bajo Concesión</t>
  </si>
  <si>
    <t xml:space="preserve">Deformación de muro por falta de escuadra que no se pudo instalar por que la zona  era inestable, ya que existía un cajón que protege el cableado de la malla tierra. Por lo que el Re apuntalamiento que se instalo no fue capaz de aguantar la presión del hormigón y este cedió </t>
  </si>
  <si>
    <t>Ramon Alfaro</t>
  </si>
  <si>
    <t xml:space="preserve">se hormigona losa cielo subterráneo 3, N° 319-310b-304b con lluvia, lo que genera superficie mal acabada 285m2 </t>
  </si>
  <si>
    <t>Programación deficiente</t>
  </si>
  <si>
    <t>CERRADA</t>
  </si>
  <si>
    <t xml:space="preserve">Superficie de losa subterráneo 4 no queda pulida con maquina, ya que por restricción horaria (hasta las 14:00 hrs se puede generar ruidos). Teniendo que pulirse con planchón, generando un acabado irregular en el pavimento de unos 180m2 </t>
  </si>
  <si>
    <t>En el proceso de excavación del eje 18a se encuentran desde la pila  N° 16 a la 23 reventadas</t>
  </si>
  <si>
    <t xml:space="preserve">Exceso de vibrado en zonas que se realizan las cortadas verticales con madera, generando perdida de lechada del hormigón, produciendo una segregación del hormigón </t>
  </si>
  <si>
    <t xml:space="preserve">Mala ejecución del vibrado  en muro del eje M/8 en el segundo subterráneo </t>
  </si>
  <si>
    <t>Se genera una incorrecta altura de llenado en muros del eje 18a/00 entre R- O, debiendo picar 8 cm.</t>
  </si>
  <si>
    <t>Moldaje de losa del subterráneo 4 queda mal fijado, generando un rebalse de hormigón</t>
  </si>
  <si>
    <t xml:space="preserve">Por retraso de camiones, no se alcanza a alisar la losa del subterráneo 3 (eje A-d1 entre 00-18a) </t>
  </si>
  <si>
    <t>Materiales</t>
  </si>
  <si>
    <t>Fallas o mal funcionamiento de insumos</t>
  </si>
  <si>
    <t>Ready mix</t>
  </si>
  <si>
    <t xml:space="preserve">El moldaje del muro en el subte 2 al quedar mal fijados los ajustes de madera en las placas de moldaje, este sede al ser vibrado </t>
  </si>
  <si>
    <t>Mala ejecución de la limpieza del moldaje, produce mal acabado en la superficie del muro</t>
  </si>
  <si>
    <t>No cumplimiento de inst. operativas</t>
  </si>
  <si>
    <t>Muro doble altura del piso 1 eje 00 entre a-D2 , faltan fijaciones que se ocuparon anteriormente en el ciclo 1 de muros hormigonados, y estas no se instalaron en el ciclo 2 . Generando que la presión del hormigón  produzca un reventón hacia la pandereta del muro que deslinda al oriente.</t>
  </si>
  <si>
    <t>Falta de supervisión</t>
  </si>
  <si>
    <t xml:space="preserve">Pilar del eje D/18 se segrega ( nido de hgon) por perdida de pechada </t>
  </si>
  <si>
    <t>Falta de Control</t>
  </si>
  <si>
    <t xml:space="preserve">Superficie de losa mal terminada lo que genera superficie mal acabada entre encuentros con enfierradura y por rebalse. </t>
  </si>
  <si>
    <t>Falta de Mano de obra</t>
  </si>
  <si>
    <t>Pavimentos Fuentes</t>
  </si>
  <si>
    <t>Debido al rebalse de hormigón y la mala fijación y alineación de este, se genera un desaplome con el muro superior</t>
  </si>
  <si>
    <t>Mal fijado el ajuste de moldaje, lo que genera el desplazamiento de la pieza. Lo cual causa un pinto de hormigón</t>
  </si>
  <si>
    <t>Deformación de moldaje por falta de apriete a las piezas que componen la fijación de los paneles</t>
  </si>
  <si>
    <t>Por falta de fijaciones en los elementos que componen el moldaje , en el muro sufre una deformación en la cabeza</t>
  </si>
  <si>
    <t>24-11-202</t>
  </si>
  <si>
    <t>INST.</t>
  </si>
  <si>
    <t>Inst. Sanitarias</t>
  </si>
  <si>
    <t xml:space="preserve">tubería de monomando no cumple con distanciamiento 15cm quedando a 28cm </t>
  </si>
  <si>
    <t>Renacer</t>
  </si>
  <si>
    <t>Bruno Pavez</t>
  </si>
  <si>
    <t>Llp ( 6llp) queda en una incorrecta posición debido al  ser ejecutada con el proyecto que no correspondía</t>
  </si>
  <si>
    <t>El termino de muros del moldaje no corresponde al programado por lo que se pierden 3 m3 de hormigón</t>
  </si>
  <si>
    <t>Claudio Gomez</t>
  </si>
  <si>
    <t>Deformación de moldaje en la cabeza de machón piso 5 depto. 506 (M3)</t>
  </si>
  <si>
    <t>Elias Alvarez</t>
  </si>
  <si>
    <t>Se perfora tubería de APF debido al apuntalamiento del dawer en el moldaje</t>
  </si>
  <si>
    <t>El llenado de hormigón queda mas bajo del que correspondía y al ser un muro dilatado con poliestireno de 2cm se genera un rebalse en la losa que se une a esta</t>
  </si>
  <si>
    <r>
      <t xml:space="preserve">Deformación y desaplome en caras interiores de los puros del </t>
    </r>
    <r>
      <rPr>
        <sz val="9"/>
        <color rgb="FFFF0000"/>
        <rFont val="Arial"/>
        <family val="2"/>
      </rPr>
      <t xml:space="preserve">foso ascensor </t>
    </r>
    <r>
      <rPr>
        <sz val="9"/>
        <color theme="1"/>
        <rFont val="Arial"/>
        <family val="2"/>
      </rPr>
      <t>eje H-12 piso 4</t>
    </r>
  </si>
  <si>
    <t>01-27-2022</t>
  </si>
  <si>
    <t>nula</t>
  </si>
  <si>
    <t>Inst. Climatización, Presurización y Extracción</t>
  </si>
  <si>
    <t>Pasada de tubería 110 queda fuera  de medida.</t>
  </si>
  <si>
    <t>In-Pro</t>
  </si>
  <si>
    <t>TERM.</t>
  </si>
  <si>
    <t>Puertas</t>
  </si>
  <si>
    <t>Puertas mal instaladas, fuera de plomo solicitado por fit de la bodega 45 subte 4</t>
  </si>
  <si>
    <t>Jose Alvarez</t>
  </si>
  <si>
    <t>Puertas mal instaladas, fuera de plomo solicitado por fit de la bodega 44 subte 4</t>
  </si>
  <si>
    <t>Fijación del costado de la losa no fue la correcta generando un pinto de hormigón en el muro M17 el cual se debe desbastar piso 8</t>
  </si>
  <si>
    <t>Fijación del costado de la losa no fue la correcta generando un pinto de hormigón en el muro M15 el cual se debe desbastar piso 7</t>
  </si>
  <si>
    <t>rebalse de losa mal instalado provoca falta de hormigón generando segregación en muro M17 piso 8</t>
  </si>
  <si>
    <t xml:space="preserve">rebalse de losa mal fijado , generando deformidad en terminación, por lo que se debe hacer trabajos de desbaste en muro M19 piso 9 </t>
  </si>
  <si>
    <t>Picados en desagüe de ducha provocan daños en la impermeabilización del receptáculo del a ducha (depto. 203-303)</t>
  </si>
  <si>
    <t>Instalación de DAWER perfora tubería PPR por lo que de sebe picar y proceder a arreglar (depto. 311)</t>
  </si>
  <si>
    <t>No se deja pasada de sumidero en ducha en depto. 205-206-204-210, por lo que se debe picar</t>
  </si>
  <si>
    <t>x</t>
  </si>
  <si>
    <t>Puertas mal instaladas, fuera de plomo solicitado por fit de la bodega eje H entre 12-13 subte 2</t>
  </si>
  <si>
    <t>Moldaje de viga mal ajustado en rampa subte 1, lo que genera que este se abra y segregue, por lo que se debe arreglar</t>
  </si>
  <si>
    <t>Moldaje de viga mal ajustado en bodega 9, lo que genera que este se abra y quede fuera de medida, por lo que se debe arreglar</t>
  </si>
  <si>
    <t xml:space="preserve">Moldaje de losa mal ajustado en rampa subte 1, lo que genera que este se abra y quede fuera de medida, por lo que se realizan parches y estos arreglos quedan mal terminados por lo que se debe volver a arreglar </t>
  </si>
  <si>
    <t>Muro reventado por falta de afianzamiento eje o-8</t>
  </si>
  <si>
    <t>Inst. Eléctricas y Canalización</t>
  </si>
  <si>
    <t>No se deja la separación de tuberías lo que genera una falta de espacio para vibrar el hormigón, haciendo que este se segregue eje 8-1 entre H-D3</t>
  </si>
  <si>
    <t>12-014-2022</t>
  </si>
  <si>
    <t>Pasa fuera de medida según planos, por lo que se debe picar y correr piso 5 eje D-I entre 13-18 depto. 612</t>
  </si>
  <si>
    <t>tuberías eléctricas quedan fuera de medida de tabiques por lo que se deben generar reparaciones</t>
  </si>
  <si>
    <t>Viga reventado por falta de afianzamiento bodega 21 subte 3</t>
  </si>
  <si>
    <t>Pilar reventado por falta de afianzamiento eje 12-I subte 1</t>
  </si>
  <si>
    <t>Viga reventado por falta de afianzamiento eje 13/D-Subte 1</t>
  </si>
  <si>
    <t>Muro reventado por falta de afianzamiento subte 4</t>
  </si>
  <si>
    <t>Muro reventado por falta de afianzamiento subte 1 eje I entre 13-4</t>
  </si>
  <si>
    <t>Muro reventado por falta de afianzamiento subte 1 eje H entre 12-10</t>
  </si>
  <si>
    <t>Muro reventado por falta de afianzamiento subte 1 eje I-8</t>
  </si>
  <si>
    <t>Muro reventado por falta de afianzamiento subte 1 eje 12 entre D-I</t>
  </si>
  <si>
    <t>Muro reventado por falta de afianzamiento subte 1 eje 13-I</t>
  </si>
  <si>
    <t>Muro reventado por falta de afianzamiento subte 1 eje O entre 12-10</t>
  </si>
  <si>
    <t>Muro reventado por falta de afianzamiento subte 1 eje K-5</t>
  </si>
  <si>
    <t>Muro reventado por falta de afianzamiento subte 1 eje O-5</t>
  </si>
  <si>
    <t xml:space="preserve">LLP no queda según lo indicado en planos , por lo que se debe picar depto. 411 </t>
  </si>
  <si>
    <t>Arranque de ap. quedan fuera de medida según planos 313-314</t>
  </si>
  <si>
    <t>Mala interpretación de la información</t>
  </si>
  <si>
    <t>Muro reventado por falta de afianzamiento subte 1 muro poniente</t>
  </si>
  <si>
    <t>Muro reventado por falta de afianzamiento subte 1 muro Oriente</t>
  </si>
  <si>
    <t>Muro reventado por falta de afianzamiento subte 1 eje 8-D2</t>
  </si>
  <si>
    <t>Por faltas de anclajes, moldaje se revienta, generando un plomo fuera de mediad en los muros</t>
  </si>
  <si>
    <t>Mala fijación de moldaje lo que genera una nariz en el hormigón</t>
  </si>
  <si>
    <t>Aislapol fijado a moldaje muro queda mal fijado por lo que se genera a una nariz de hormigón</t>
  </si>
  <si>
    <t>Mala ejecución en el retiro de moldaje lo que  genera daños en muro M2 eje Q entre 11a y 15</t>
  </si>
  <si>
    <t>Por falta de preparación y limpieza en el área de junta de hormigonado entre muro y losa , se genera una segregación del hormigón</t>
  </si>
  <si>
    <t xml:space="preserve">punto de contra flecha mal ubicado lo que genera una deformación en losa  piso 8 eje K-m entre 4-7 </t>
  </si>
  <si>
    <t>junta de hormigón mal procesada, no se limpia provocando segregación en la unión</t>
  </si>
  <si>
    <t>descarga de all en depto. 612 queda fuera de eje según planos</t>
  </si>
  <si>
    <t>descarga de all en depto. 619 queda fuera de eje según planos</t>
  </si>
  <si>
    <t>descarga de all en depto. 613 queda fuera de eje según planos</t>
  </si>
  <si>
    <t>descarga de all en depto. 615 queda fuera de eje según planos</t>
  </si>
  <si>
    <t>descarga de all en depto. 616 queda fuera de eje según planos</t>
  </si>
  <si>
    <t>Pasadas, picado y perforaciones</t>
  </si>
  <si>
    <t>barbacana fuera de medida en piso 2 depto. 204-205-207-209</t>
  </si>
  <si>
    <t>Falta instrucción operativa</t>
  </si>
  <si>
    <t>Karen Troncoso</t>
  </si>
  <si>
    <t>barbacana fuera de medida en piso 5 depto. 507</t>
  </si>
  <si>
    <t>barbacana fuera de medida en piso 7depto 707</t>
  </si>
  <si>
    <t>barbacana fuera de medida en piso 9 depto. 904</t>
  </si>
  <si>
    <t>barbacana fuera de medida en piso 11 depto. 1101-1104-1110</t>
  </si>
  <si>
    <t>barbacana fuera de medida en piso 12 depto. 1210</t>
  </si>
  <si>
    <t>tubería de agua potable perforada  por dawer en depto. 50-506.</t>
  </si>
  <si>
    <t>tubería de agua potable perforada  por dawer en depto. 410.</t>
  </si>
  <si>
    <t>tubería de agua potable  queda fuera de tabique  602</t>
  </si>
  <si>
    <t>descarga de receptáculo ducha queda fuera de eje, se realiza picado para centrar descarga 601-606-609</t>
  </si>
  <si>
    <t>descarga sanitaria  queda fuera de medida depto. 810 baño sur</t>
  </si>
  <si>
    <t>descarga sanitaria  queda fuera de medida depto. 810 baño norte</t>
  </si>
  <si>
    <t>tuberia PPR de agua potable es perforado por dawer de moldaje. En depto 808 cocina</t>
  </si>
  <si>
    <t>tuberia electrica, es perforado por dawer de moldaje. En depto 808 cocina</t>
  </si>
  <si>
    <t>Alimentacion de agua potable de lavadora queda mal ejecutada, generando filtraciones al realizar prueba de presion en depto 810</t>
  </si>
  <si>
    <t>Al descimbrar  shaft del delpto 712 se daña una tuberia de alcantarillado</t>
  </si>
  <si>
    <t>Al descimbrar  shaft del delpto 807 se daña una tuberia de alcantarillado</t>
  </si>
  <si>
    <t>tuberia PPR de agua potable es perforado por dawer de moldaje. En depto 903</t>
  </si>
  <si>
    <t>Jorge Hinojosa</t>
  </si>
  <si>
    <t>Debido a las reparaciones de la tuberia perforada por dawer en el depto 903. se dañan las canalizacion electrica</t>
  </si>
  <si>
    <t>Tabiques</t>
  </si>
  <si>
    <t>Se detecta una filtracion en depto 906 debido a que el metalcom perfora la tuberia  PPR</t>
  </si>
  <si>
    <t>Debido a las reparaciones de la tuberia perforada por metalcom en el depto 906. se dañan las canalizacion electrica</t>
  </si>
  <si>
    <t>tuberia PPR de agua potable es perforado por dawer de moldaje. En depto 811</t>
  </si>
  <si>
    <t>Debido a las reparaciones de la tuberia perforada por dawer en el depto 811. se dañan las canalizacion electrica</t>
  </si>
  <si>
    <t>Alimentacion de agua potable de baño queda mal ejecutada, generando filtraciones al realizar prueba de presion en depto 318</t>
  </si>
  <si>
    <t>Enlucidos y yesos</t>
  </si>
  <si>
    <t>La terminacion del yeso en la zona que atraca el piso queda mal terminada en piso 5 desde le depto 13 al 20</t>
  </si>
  <si>
    <t>ACA</t>
  </si>
  <si>
    <t>Gabriel muñoz</t>
  </si>
  <si>
    <t>Tabiques pre armados de los shaft piso 13 y 14 depto. 1-2-3-4-10 Quedan con las fijaciones alrevez. Por lo que se debió desarmar y volver a fijar</t>
  </si>
  <si>
    <t>Cristia Jimenez</t>
  </si>
  <si>
    <t>Otro</t>
  </si>
  <si>
    <t>Durante el cambio de supervisor y el retraso del instalador, se dejan los artefactos WC y estanque en el depto 317 durante un largo periodo. Una vez que se deben instalar , se observa que estos estan dañados.</t>
  </si>
  <si>
    <t>Muebles</t>
  </si>
  <si>
    <t>Durante el cambio de supervisor y el retraso del instalador, se dejan los artefactos sanitarios  en el depto 318-319-320  durante un largo periodo. Una vez que se deben instalar , se observa que estos estan sin sus accesorios interiores.</t>
  </si>
  <si>
    <t>tuberia PPR de agua potable es perforado por dawer de moldaje. En depto 319 Baño</t>
  </si>
  <si>
    <t>tuberia PPR de agua potable es perforado por dawer de moldaje. En depto 904 Baño</t>
  </si>
  <si>
    <t>tuberia PPR de agua potable es perforado por dawer de moldaje. En depto 908 Baño</t>
  </si>
  <si>
    <t>tuberia PPR de agua potable es perforado por dawer de moldaje. En depto 1007 Baño</t>
  </si>
  <si>
    <t>tuberia PPR de agua potable es perforado por dawer de moldaje. En depto 1007 acceso</t>
  </si>
  <si>
    <t>tuberia PPR de agua potable es perforado por dawer de moldaje. En depto 1104 baño</t>
  </si>
  <si>
    <t>tuberia PPR de agua potable es perforado por dawer de moldaje. En depto 1105 baño</t>
  </si>
  <si>
    <t>tuberia PPR de agua potable es perforado por dawer de moldaje. En depto 1210 cocina</t>
  </si>
  <si>
    <t>tuberia PPR de agua potable es perforado por dawer de moldaje. En depto 1303 baño</t>
  </si>
  <si>
    <t>tuberia PPR de agua potable es perforado por dawer de moldaje. En depto 1304 cocina</t>
  </si>
  <si>
    <t>Daño en tabique de los deptos 1501-1505-1509 . generado por subcontrato sanitario al realizar reparaciones en tuberias de alcantarillado</t>
  </si>
  <si>
    <t>en revision</t>
  </si>
  <si>
    <t>Erros de trazado, provoca un desnivel en pabimento del pasillo piso 3</t>
  </si>
  <si>
    <t>Puerta corredera del departamento 209 , queda mal instalada  al faltar tuerca de fijacion en carro del riel</t>
  </si>
  <si>
    <t>Enchufe de sector cocina  depto 403 queda desfasado 10 cm, esto es provocado por un mal trazado</t>
  </si>
  <si>
    <t>Enchufe de sector cocina  depto 408 queda desfasado 10 cm, esto es provocado por un mal trazado</t>
  </si>
  <si>
    <t>Debido al picado en el depto 406, para cambiar de ubicación la tuberia ppr del lavaplatos . se dañan las canalizacion electrica</t>
  </si>
  <si>
    <t>Registro sanitario bajo medida en cocina depto 308</t>
  </si>
  <si>
    <t>Registro sanitario bajo medida en cocina depto 306</t>
  </si>
  <si>
    <t>rasgo de acceso queda desaplomado 2 cm en depto 805, afectando la inslacion de ceramica</t>
  </si>
  <si>
    <t>Inst. Electricas y Canalización</t>
  </si>
  <si>
    <t>instalador electrico fija de mala forma cajas electricas en tabique, dejando tornillos pasados del a placa  en depto 804</t>
  </si>
  <si>
    <t>wc sin llave angular, por falta de ppr de distribucion en baño depto 418</t>
  </si>
  <si>
    <t>falta firma renacer</t>
  </si>
  <si>
    <t>En el borde del tabique, se lavanta la cinta joing debido a una mala instalacion, esto se detecta luego de enyesar depto 206</t>
  </si>
  <si>
    <t xml:space="preserve">Al realizar pruebas de presion cocina en depto 809, se detecta una filtracion debido auna mala polifusion </t>
  </si>
  <si>
    <t xml:space="preserve">Al realizar pruebas de presion cocina en depto 808, se detecta una filtracion debido auna mala polifusion </t>
  </si>
  <si>
    <t xml:space="preserve">Al realizar pruebas de presion Baño en depto 810, se detecta una filtracion debido auna mala polifusion </t>
  </si>
  <si>
    <t>tuberia PPR de agua potable es perforado por dawer de moldaje. En depto 1307 cocina</t>
  </si>
  <si>
    <t>tuberia PPR de agua potable es perforado por dawer de moldaje. En depto 1308 cocina</t>
  </si>
  <si>
    <t>tuberia PPR de agua potable es perforado por dawer de moldaje. En depto 1309 cocina</t>
  </si>
  <si>
    <t>tuberia PPR de agua potable es perforado por dawer de moldaje. En depto 804 dormitorio</t>
  </si>
  <si>
    <t>tuberia PPR de agua potable es perforado por dawer de moldaje. En depto 807 Cocina</t>
  </si>
  <si>
    <t>Durante la instalación de las puertas del mueble de la cocina del departamento 204, dañan el cielo del mismo recinto</t>
  </si>
  <si>
    <t>FyR</t>
  </si>
  <si>
    <t xml:space="preserve">Enlucido de baño norte  depto 808 queda mal terminado </t>
  </si>
  <si>
    <t>AGUAYO</t>
  </si>
  <si>
    <t>tuberia PPR de agua potable es perforado por dawer de moldaje. En depto 614 lavadora</t>
  </si>
  <si>
    <t>tuberia PPR de agua potable es perforado por dawer de moldaje. En depto 615 baño</t>
  </si>
  <si>
    <t>tuberia PPR de agua potable es perforado por dawer de moldaje. En depto 618 en baño y cocina</t>
  </si>
  <si>
    <t>tuberia PPR de agua potable es perforado por dawer de moldaje. En depto 620 baño</t>
  </si>
  <si>
    <t>tuberia PPR de agua potable es perforado por dawer de moldaje. En depto 705 e acceso y baño</t>
  </si>
  <si>
    <t>tuberia PPR de agua potable es perforado por dawer de moldaje. En depto 706 en baño y cocina</t>
  </si>
  <si>
    <t>tuberia PPR de agua potable es perforado por dawer de moldaje. En depto 707 en cocina y baño</t>
  </si>
  <si>
    <t>tuberia PPR de agua potable es perforado por dawer de moldaje. En depto n baño 712</t>
  </si>
  <si>
    <t>tuberia PPR de agua potable es perforado por dawer de moldaje. En depto 713 acceso</t>
  </si>
  <si>
    <t>tuberia PPR de agua potable es perforado por dawer de moldaje. En depto 1602 frente a cocina</t>
  </si>
  <si>
    <t>tuberia PPR de agua potable es perforado por dawer de moldaje. En depto 1804 en cocina</t>
  </si>
  <si>
    <t>tuberia PPR de agua potable es perforado por canal detabique. En depto 1704 en cocina</t>
  </si>
  <si>
    <t>tuberia PPR de agua potable es perforado por dawer de moldaje. En depto 1902 en cocina</t>
  </si>
  <si>
    <t>tuberia PPR de agua potable es perforado por dawer de moldaje. En depto 1903 en baño</t>
  </si>
  <si>
    <t>tuberia PPR de agua potable es perforado por dawer de moldaje. En depto 2005 en dormitorio</t>
  </si>
  <si>
    <t>tuberia PPR de agua potable es perforado por dawer de moldaje. En depto 1905 en cocina</t>
  </si>
  <si>
    <t xml:space="preserve">tuberia PPR de agua potable es perforado por dawer de moldaje. En depto 1905 en baño </t>
  </si>
  <si>
    <t>Revestimiento int. muros Ceramicas y porcelanatos</t>
  </si>
  <si>
    <t>Palmeta mal instalada en baño depto 1006, genera descuadre</t>
  </si>
  <si>
    <t>MOLINA</t>
  </si>
  <si>
    <t>DAÑO</t>
  </si>
  <si>
    <t>Inst. de elementos Vidriados y estructuras de aluminio</t>
  </si>
  <si>
    <t>Vidrio dañado eb depto 312</t>
  </si>
  <si>
    <t>Guardapolvos dañados por instacion de muebles en depto 601-602-605-607-608</t>
  </si>
  <si>
    <t>tuberia PPR de agua potable es perforado por dawer de moldaje. En depto 2111 en acceso</t>
  </si>
  <si>
    <t>Cubierta de baño quebrada, ya que se descuelga mueble por falta de fijaciones</t>
  </si>
  <si>
    <t>Ceramica de muro cocina dañada en departamento 511</t>
  </si>
  <si>
    <t>Piso Fotolaminado</t>
  </si>
  <si>
    <t>Piso dañado en cocina depto 308</t>
  </si>
  <si>
    <t>Ceramica de piso dañada en terraza depto 507</t>
  </si>
  <si>
    <t>cielo del living depto 807 es dañado para corregir riel de luminarias</t>
  </si>
  <si>
    <t>Vigón falso de cocina, depto 210, queda descuadrado</t>
  </si>
  <si>
    <t>Sobrelosa y Nivelacion de piso</t>
  </si>
  <si>
    <t>Pileta queda fuera de nivel solicitado en sala de basura 2</t>
  </si>
  <si>
    <t>Patricio Alvarez</t>
  </si>
  <si>
    <t>Pileta queda fuera de nivel solicitado en sala de basura 1</t>
  </si>
  <si>
    <t>Intalacion electrica de caja en muro de cocina delto 1008 daña ceramicas</t>
  </si>
  <si>
    <t>Desague receptaculo perdido en baño 401</t>
  </si>
  <si>
    <t>Reposicón</t>
  </si>
  <si>
    <t>Instalación tabique</t>
  </si>
  <si>
    <t>Interior tabique montante y tornillo no permite desplazamiento puerta corredera</t>
  </si>
  <si>
    <t>Instalción electrica</t>
  </si>
  <si>
    <t>Al montar la escalerilla en la vertical del sector nicho de CCDD al maestro montajista se le suelta la escalerilla pasando a llevar sistema de intrusion alarma.(detalle en el adjunto)</t>
  </si>
  <si>
    <t>INGECT</t>
  </si>
  <si>
    <t>Piso Dañado por acopio escombro.Piso 5 Depto 510</t>
  </si>
  <si>
    <t>Instalacion Pletina</t>
  </si>
  <si>
    <t>Se daño guardapolvo durante instalacion de pletina ventana departamento se encontraba terminado.</t>
  </si>
  <si>
    <t>GLASSTECH</t>
  </si>
  <si>
    <t>06-04-023</t>
  </si>
  <si>
    <t>Piso dañado. Piso 5 Depto 501</t>
  </si>
  <si>
    <t>Instalación Ventanas</t>
  </si>
  <si>
    <t>Vidrio termopanel quebrado. Piso 7 Depto 702</t>
  </si>
  <si>
    <t>Fallas o mal funcionamiento máquinas</t>
  </si>
  <si>
    <t>Reposición</t>
  </si>
  <si>
    <t>Control Acceso</t>
  </si>
  <si>
    <t>Por falta de control se sufre robo de griferia en piso 8 y 9</t>
  </si>
  <si>
    <t>Ins de ceramica en cocina</t>
  </si>
  <si>
    <t>cocina  del depto 701, sin ceramica</t>
  </si>
  <si>
    <t>Instalacion</t>
  </si>
  <si>
    <t>Instalacion de Tabiques</t>
  </si>
  <si>
    <t>Tabique en closet dormitorio sin tapilla</t>
  </si>
  <si>
    <t>Ins. Sanitarias</t>
  </si>
  <si>
    <t>Se debe reponer griferia en cocina depto 705</t>
  </si>
  <si>
    <t>Carpinteria</t>
  </si>
  <si>
    <t>Tabique sin refuerzo, no permite sostene mampara en depto 703</t>
  </si>
  <si>
    <t>10-052023</t>
  </si>
  <si>
    <t>Mueblista rompre riel de porta rejilla en campana, al momento de instalar tapa de mueble mal fabricado.depto 901</t>
  </si>
  <si>
    <t>BAÑO</t>
  </si>
  <si>
    <t>Mampara dañada (rayada), depto 706</t>
  </si>
  <si>
    <t>Cubierta vanitorio rayada, depto 711</t>
  </si>
  <si>
    <t>Inst. Cerradura</t>
  </si>
  <si>
    <t>Puerta de baño sin cerradura, depto 802</t>
  </si>
  <si>
    <t>Puerta de baño sin cerradura, depto 710</t>
  </si>
  <si>
    <t>Ins. Accesorios</t>
  </si>
  <si>
    <t>Baño sin jabonera y porta rollo, depto 808</t>
  </si>
  <si>
    <t>Ins.Accesorios</t>
  </si>
  <si>
    <t>Baño sin perchas en depto 906</t>
  </si>
  <si>
    <t>Ins.Muebles</t>
  </si>
  <si>
    <t>Mueble de baño 2 dañado, depto 806</t>
  </si>
  <si>
    <t>Encimera dañada (se daño al ser trasladada hacia montacarga)</t>
  </si>
  <si>
    <t>Instalaciones</t>
  </si>
  <si>
    <t>Se debe cambiar cubierta de vanitorio en departamento 1009</t>
  </si>
  <si>
    <t>Se debe cambiar cubierta de vanitorio en departamento 1011</t>
  </si>
  <si>
    <t>Se debe reponer espejo quebrado en departamento 1207</t>
  </si>
  <si>
    <t>Se debe reemplazar encimera en depto 1709 por daño</t>
  </si>
  <si>
    <t>Se retira pavimento 32m2 y se corrige pendiente al 2%, sector patio sur</t>
  </si>
  <si>
    <t xml:space="preserve">Al mover puerta interior (cristal) de acceso en 1er piso para instalar rack, esta se quiebra. </t>
  </si>
  <si>
    <t>Scnetfo</t>
  </si>
  <si>
    <t>Victor negrete</t>
  </si>
  <si>
    <t>PENDIENTE</t>
  </si>
  <si>
    <t>Durante el proceso de terminaciones varios artefactos de baño y cocina presentaron problemas luego de su instalación, requiriendo reposición</t>
  </si>
  <si>
    <t xml:space="preserve">Claudio Rivera </t>
  </si>
  <si>
    <t>Durante el proceso de terminaciones varios accesorios de baño presentaron problemas luego de su instalación, requiriendo reposición</t>
  </si>
  <si>
    <t>Durante el proceso de terminaciones la quincallería de baño presentaron problemas luego de su instalación, requiriendo reposición</t>
  </si>
  <si>
    <t>PREV. RIESGO</t>
  </si>
  <si>
    <t>Falta de documentación por parte de subcontrato LFL</t>
  </si>
  <si>
    <t>Información incompleta o inadecuada</t>
  </si>
  <si>
    <t>LFL</t>
  </si>
  <si>
    <t>Johnatan Martínez</t>
  </si>
  <si>
    <t>SGC</t>
  </si>
  <si>
    <t>S.G.C.</t>
  </si>
  <si>
    <t>Incumplimiento del control de equipos topográficos semanal, ppr supuesta falla del equipo</t>
  </si>
  <si>
    <t>Incumplimiento del control de equipos topográficos semanal</t>
  </si>
  <si>
    <t>OTRO</t>
  </si>
  <si>
    <t xml:space="preserve">en el termino del servicio de bombeo en la ejecución del lavado falla maquinaria que impide salir con todo el hormigón que se encuentra en  la tubería. Obligando a cortar en el camino inferior de la torre </t>
  </si>
  <si>
    <t>Sonda para motor alta frecuencia del vibrador, en mal estado, presenta corte de piola interna, a causa de mal uso de operarios</t>
  </si>
  <si>
    <t>Por falta de personal de LFL se atrasa el comienzo de servicio, lo cual genera una sobre estadía del camión mixer. A causa de esto la empresa ready mix solicita el retiro del camión con 3,5 m3.</t>
  </si>
  <si>
    <t>Ready mix presenta problemas con los despachos solicitados por programa, informando que no podrá despacharan hormigón</t>
  </si>
  <si>
    <t>Falta de material adecuado</t>
  </si>
  <si>
    <t>Ready mix presenta problemas con despachos solicitados y nos informa que no puede enviar el volumen de hgon solicitad, lo que genera moldaje casado sin postura.</t>
  </si>
  <si>
    <t>Existe una falla en la tubería de la bomba de hormigón, reventándose y generando la perdida de hormigón</t>
  </si>
  <si>
    <t>Luis Jiménez</t>
  </si>
  <si>
    <t>Se revienta tubería de bomba estacionaria, causando daños en obra, y a propiedad privada de vecinos aledaños a la obra, Además a causa de esta falla el camión de hormigón se devolvió con hormigón por la espera</t>
  </si>
  <si>
    <t>subcontrato LFL no cuenta con operador de bomba , por lo que se tuvo que hormigonar con por capachos durante 5 horas</t>
  </si>
  <si>
    <t>24-08-201</t>
  </si>
  <si>
    <t>indirecto de obra</t>
  </si>
  <si>
    <t xml:space="preserve">Por falla eléctrica de empresa distribuidora (Enel), causando el impedimento de funcionamiento de la bomba de hormigón y grúa torre, provocando la devolución de 7,5 m3 del camión de hormigón </t>
  </si>
  <si>
    <t>Enel</t>
  </si>
  <si>
    <t>Eliminación</t>
  </si>
  <si>
    <t>Subcontrato LFL tiene problemas en la bomba de hormigón, ya que las mangueras hidráulicas presentan desperfectos técnicos, generando una interrupción de sus trabajos. En obra para hormigonar se hace atreves de capachos utilizando la grúa torre 3 horas</t>
  </si>
  <si>
    <t xml:space="preserve">Empresa de seguridad no presenta en obra personal en turno de día, por lo que MyO remplaza con un personal de obra  desde las 8 a 20 hrs </t>
  </si>
  <si>
    <t>Security solution</t>
  </si>
  <si>
    <t>Distribuidor de hormigón, no cumple con horario de despachos, por lo que se genera un retraso general de obra, por otra parte el chofer del camión toma una mala actitud y decide irse se la obra con 1.5 m3 faltantes  por descargar</t>
  </si>
  <si>
    <t xml:space="preserve">Personal de la empresa de seguridad no cumple con el requisito de entrega de PCR para extraer a obra, por lo que MyO se hace cargo llevando al trabajador, por  lo que estuvo 8 horas ausente en obra </t>
  </si>
  <si>
    <t>Ana Moreno</t>
  </si>
  <si>
    <t>16-0-2021</t>
  </si>
  <si>
    <t xml:space="preserve">Se ausenta operador de bomba de hormigón y es cubierto por operador de equipos MyO </t>
  </si>
  <si>
    <t>Operador de LFL cumple con el horario de trabajo faltando 3horas , que fue remplazado por personal MyO capacitado</t>
  </si>
  <si>
    <t>Operador de LFL cumple con el horario de trabajo faltando 3 horas , que fue remplazado por personal MyO capacitado</t>
  </si>
  <si>
    <t>Operador de LFL cumple con el horario de trabajo faltando 5 horas , que fue remplazado por personal MyO capacitado</t>
  </si>
  <si>
    <t>Falta de aseo y orden por parte de capataz de moldaje en la obra</t>
  </si>
  <si>
    <t>Condiciones de trabajo inadecuadas</t>
  </si>
  <si>
    <t>Ready mix presenta atraso en el despacho de sus camiones lo que genera que en obra se tenga que trabajar en horario de colación, provocando la compra de colaciones para los trabajadores encargados de esas faenas.</t>
  </si>
  <si>
    <t>252 m2 de losa sin poder realizar durante 1 mes por falta de materia que no llego a obra, este estaría dispuesto en montaje de torretas para losa doble altura.</t>
  </si>
  <si>
    <t>DOKA</t>
  </si>
  <si>
    <t>Ready mix nuevamente incumple con el despacho de hormigón el día 06-01-22, quedando 82,8 m2 de moldaje casado sin poder ser utilizado.</t>
  </si>
  <si>
    <t>Por cambio de versión de proyecto, se realiza modificación en distanciamiento de llp, enchufe lavadora con el TDA, esto ya se encontraba ejecutado en piso 2 y 3 ( 21 deptos.)</t>
  </si>
  <si>
    <t>SITU</t>
  </si>
  <si>
    <t>Por falta de personal de la empresa Security solution, se debe remplazar con personal de obra.</t>
  </si>
  <si>
    <t>Osvaldo Muñoz</t>
  </si>
  <si>
    <t>Debido a problemas con la empresa LFL, Se devuelve 1 camión de hormigón completo</t>
  </si>
  <si>
    <t>readymix no cumple con la programación solicitada en horario PM lo que genera 113 m2 de moldaje cazado</t>
  </si>
  <si>
    <t>Debido al Retraso en el horario de llegada del camión de hormigón, se deben hacer trabajos fuera del horario, teniendo que comprar colaciones y pago de horas extras</t>
  </si>
  <si>
    <t>BSA</t>
  </si>
  <si>
    <t>Ready mix no cumple con los 23m3 programados para el día lunes 14-03-22 quedando 115m2 de moldaje casado sin postura para el martes 15-03-2022</t>
  </si>
  <si>
    <t>BSA  no cumple con el programa del miércoles 9-03-22  con los 22,5m3 solicitados. -se realiza programación para el 10-03 generando moldaje casado sin postura (148m2)</t>
  </si>
  <si>
    <t xml:space="preserve">Ready mix no cumple con los 24m3 programados para el día 11-03-22 quedando 112m2 de moldaje casado sin postura </t>
  </si>
  <si>
    <t>Empresa distribuidora de hormigón suspende despacho, por lo que se debe programar para día siguiente (sábado)</t>
  </si>
  <si>
    <t>Debido al Retraso en el horario de llegada del camión de hormigón readymix, se deben hacer trabajos fuera del horario, teniendo que comprar colaciones y pago de horas extras</t>
  </si>
  <si>
    <t>BSA nuevamente incumple con el despacho de hormigón el día 28-01-22, quedando 22,5 m2 de moldaje casado sin poder ser utilizado.</t>
  </si>
  <si>
    <t>Se realiza picado por cambio de proyecto</t>
  </si>
  <si>
    <t xml:space="preserve">Operador TDH no se presenta a trabajar, por lo que es remplazado con persona de obra </t>
  </si>
  <si>
    <t>Bomba de hormigón presenta falla mecánica, por lo que se debe capacha el hormigón con la grúa 4 hrs</t>
  </si>
  <si>
    <t xml:space="preserve">Ready mix no cumple con los 24m3 programados para el día 11-04-22 quedando 34m2 de moldaje casado sin postura </t>
  </si>
  <si>
    <t xml:space="preserve">Ready mix no cumple con los 24m3 programados para quedando 100m2 de moldaje casado sin postura para los muro M1-M3-M7-M9-M4 piso 10 </t>
  </si>
  <si>
    <t>La cantidad total de puntos medidos de arranques eléctricos fuera de tabique por piso, supera la meta propuesta en el objetivo de calidad en piso 5°. Depto. 502-504-510-512-513 (15 ptos total)</t>
  </si>
  <si>
    <t>La cantidad de puntos medidos fuera de tolerancia en piso 2°, supera lo propuesto en objetivo de calidad  .para la planeidad de la losa</t>
  </si>
  <si>
    <t>La cantidad de puntos medidos fuera de tolerancia en piso 3°, supera lo propuesto en objetivo de calidad  . para la planeidad de la losa</t>
  </si>
  <si>
    <t>muro del  foso ascensor eje 12  y 10a piso -4 , quedan desaplomados incumpliendo la tolerancia aceptada por el objetivo de calidad, debido al mal afianzamiento del moldaje</t>
  </si>
  <si>
    <t>muro del  foso ascensor eje 12  y 10a piso -3 , quedan desaplomados incumpliendo la tolerancia aceptada por el objetivo de calidad, debido al mal afianzamiento del moldaje</t>
  </si>
  <si>
    <t>muro del  foso ascensor eje H  piso 3 , quedan desaplomados incumpliendo la tolerancia aceptada por el objetivo de calidad, debido al mal afianzamiento del moldaje</t>
  </si>
  <si>
    <t>muro del  foso ascensor eje H piso 4 , quedan desaplomados incumpliendo la tolerancia aceptada por el objetivo de calidad, debido al mal afianzamiento del moldaje</t>
  </si>
  <si>
    <t>muro del  foso ascensor eje H piso 5 , quedan desaplomados incumpliendo la tolerancia aceptada por el objetivo de calidad, debido al mal afianzamiento del moldaje</t>
  </si>
  <si>
    <t>muro del  foso ascensor eje H piso 6 , quedan desaplomados incumpliendo la tolerancia aceptada por el objetivo de calidad, debido al mal afianzamiento del moldaje</t>
  </si>
  <si>
    <t>muro del  foso ascensor eje H piso 7, quedan desaplomados incumpliendo la tolerancia aceptada por el objetivo de calidad, debido al mal afianzamiento del moldaje</t>
  </si>
  <si>
    <t>muro del  foso ascensor eje H piso 8, quedan desaplomados incumpliendo la tolerancia aceptada por el objetivo de calidad, debido al mal afianzamiento del moldaje</t>
  </si>
  <si>
    <t>Debido al incumplimiento del indicador del objetivo de calidad de los porcelanatos</t>
  </si>
  <si>
    <t>OTROS</t>
  </si>
  <si>
    <t>PRODUCTO NO CONFORME</t>
  </si>
  <si>
    <t>TIPO</t>
  </si>
  <si>
    <t>ID</t>
  </si>
  <si>
    <t>DATE</t>
  </si>
  <si>
    <t>PARTIDA</t>
  </si>
  <si>
    <t>DESCRIPCION</t>
  </si>
  <si>
    <t>TRATAMIENTO</t>
  </si>
  <si>
    <t>COSTO</t>
  </si>
  <si>
    <t>TypeCost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</si>
</sst>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U\F_-* #,##0.00\ _-;\U\F\-* #,##0.00\ _-;\U\F_-* &quot;-&quot;??\ _-;_-@"/>
  </numFmts>
  <fonts count="8" x14ac:knownFonts="1">
    <font>
      <sz val="10"/>
      <color rgb="FF000000"/>
      <name val="Arial"/>
      <family val="2"/>
    </font>
    <font>
      <b/>
      <sz val="9"/>
      <color theme="0"/>
      <name val="Arial"/>
      <family val="2"/>
    </font>
    <font>
      <sz val="9"/>
      <color rgb="FF000000"/>
      <name val="Arial"/>
      <family val="2"/>
    </font>
    <font>
      <sz val="9"/>
      <color theme="1"/>
      <name val="Arial"/>
      <family val="2"/>
    </font>
    <font>
      <b/>
      <sz val="9"/>
      <color rgb="FF000000"/>
      <name val="Arial"/>
      <family val="2"/>
    </font>
    <font>
      <b/>
      <sz val="9"/>
      <color theme="1"/>
      <name val="Arial"/>
      <family val="2"/>
    </font>
    <font>
      <sz val="9"/>
      <color rgb="FFFF0000"/>
      <name val="Arial"/>
      <family val="2"/>
    </font>
    <font>
      <sz val="9"/>
      <name val="Arial"/>
      <family val="2"/>
    </font>
  </fonts>
  <fills count="12">
    <fill>
      <patternFill patternType="none"/>
    </fill>
    <fill>
      <patternFill patternType="gray125"/>
    </fill>
    <fill>
      <patternFill patternType="solid">
        <fgColor rgb="FF004B98"/>
        <bgColor rgb="FF004B98"/>
      </patternFill>
    </fill>
    <fill>
      <patternFill patternType="solid">
        <fgColor theme="0"/>
        <bgColor rgb="FFFFFF00"/>
      </patternFill>
    </fill>
    <fill>
      <patternFill patternType="solid">
        <fgColor theme="0"/>
        <bgColor theme="0"/>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0"/>
        <bgColor rgb="FFFF0000"/>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xf numFmtId="0" fontId="3" fillId="3" borderId="4" xfId="0" applyFont="1" applyFill="1" applyBorder="1" applyAlignment="1">
      <alignment horizontal="center" vertical="center" wrapText="1"/>
    </xf>
    <xf numFmtId="14" fontId="3" fillId="4" borderId="5"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164" fontId="3" fillId="4" borderId="5" xfId="0" applyNumberFormat="1" applyFont="1" applyFill="1" applyBorder="1" applyAlignment="1">
      <alignment horizontal="center" vertical="center"/>
    </xf>
    <xf numFmtId="0" fontId="4" fillId="4" borderId="5" xfId="0" applyFont="1" applyFill="1" applyBorder="1" applyAlignment="1">
      <alignment horizontal="center" vertical="center" wrapText="1"/>
    </xf>
    <xf numFmtId="14" fontId="2" fillId="5" borderId="5" xfId="0" applyNumberFormat="1" applyFont="1" applyFill="1" applyBorder="1" applyAlignment="1">
      <alignment horizontal="center" vertical="center"/>
    </xf>
    <xf numFmtId="0" fontId="2" fillId="6" borderId="6" xfId="0" applyFont="1" applyFill="1" applyBorder="1" applyAlignment="1">
      <alignment horizontal="center" vertical="center"/>
    </xf>
    <xf numFmtId="164" fontId="3" fillId="4" borderId="5"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164" fontId="3" fillId="3" borderId="5" xfId="0" applyNumberFormat="1" applyFont="1" applyFill="1" applyBorder="1" applyAlignment="1">
      <alignment horizontal="center" vertical="center" wrapText="1"/>
    </xf>
    <xf numFmtId="14" fontId="3"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0" fontId="2" fillId="7" borderId="0" xfId="0" applyFont="1" applyFill="1"/>
    <xf numFmtId="0" fontId="4" fillId="0" borderId="5" xfId="0" applyFont="1" applyBorder="1" applyAlignment="1">
      <alignment horizontal="center" vertical="center" wrapText="1"/>
    </xf>
    <xf numFmtId="14" fontId="4" fillId="5" borderId="5" xfId="0" applyNumberFormat="1" applyFont="1" applyFill="1" applyBorder="1" applyAlignment="1">
      <alignment horizontal="center" vertical="center"/>
    </xf>
    <xf numFmtId="0" fontId="4" fillId="6" borderId="6" xfId="0" applyFont="1" applyFill="1" applyBorder="1" applyAlignment="1">
      <alignment horizontal="center" vertical="center"/>
    </xf>
    <xf numFmtId="14" fontId="3" fillId="8" borderId="5" xfId="0" applyNumberFormat="1" applyFont="1" applyFill="1" applyBorder="1" applyAlignment="1">
      <alignment horizontal="center" vertical="center" wrapText="1"/>
    </xf>
    <xf numFmtId="0" fontId="3" fillId="8" borderId="5" xfId="0" applyFont="1" applyFill="1" applyBorder="1" applyAlignment="1">
      <alignment horizontal="center" vertical="center" wrapText="1"/>
    </xf>
    <xf numFmtId="14" fontId="2" fillId="0" borderId="5" xfId="0" applyNumberFormat="1" applyFont="1" applyBorder="1" applyAlignment="1">
      <alignment vertical="center"/>
    </xf>
    <xf numFmtId="14" fontId="2" fillId="6" borderId="5" xfId="0" applyNumberFormat="1" applyFont="1" applyFill="1" applyBorder="1" applyAlignment="1">
      <alignment horizontal="center" vertical="center"/>
    </xf>
    <xf numFmtId="14" fontId="3" fillId="0" borderId="5" xfId="0" applyNumberFormat="1" applyFont="1" applyBorder="1" applyAlignment="1">
      <alignment horizontal="center" vertical="center" wrapText="1"/>
    </xf>
    <xf numFmtId="0" fontId="3" fillId="0" borderId="5" xfId="0" applyFont="1" applyBorder="1" applyAlignment="1">
      <alignment horizontal="left" vertical="center" wrapText="1"/>
    </xf>
    <xf numFmtId="164" fontId="3" fillId="0" borderId="5"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5" fillId="4" borderId="5" xfId="0" applyFont="1" applyFill="1" applyBorder="1" applyAlignment="1">
      <alignment horizontal="center" vertical="center" wrapText="1"/>
    </xf>
    <xf numFmtId="14" fontId="3" fillId="7" borderId="5" xfId="0" applyNumberFormat="1" applyFont="1" applyFill="1" applyBorder="1" applyAlignment="1">
      <alignment horizontal="center" vertical="center" wrapText="1"/>
    </xf>
    <xf numFmtId="0" fontId="3" fillId="7" borderId="5" xfId="0" applyFont="1" applyFill="1" applyBorder="1" applyAlignment="1">
      <alignment horizontal="left" vertical="center" wrapText="1"/>
    </xf>
    <xf numFmtId="0" fontId="3" fillId="7" borderId="5" xfId="0" applyFont="1" applyFill="1" applyBorder="1" applyAlignment="1">
      <alignment horizontal="center" vertical="center" wrapText="1"/>
    </xf>
    <xf numFmtId="164" fontId="3" fillId="7" borderId="5" xfId="0" applyNumberFormat="1" applyFont="1" applyFill="1" applyBorder="1" applyAlignment="1">
      <alignment horizontal="center" vertical="center" wrapText="1"/>
    </xf>
    <xf numFmtId="0" fontId="7" fillId="4" borderId="5" xfId="0" applyFont="1" applyFill="1" applyBorder="1" applyAlignment="1">
      <alignment horizontal="center" vertical="center" wrapText="1"/>
    </xf>
    <xf numFmtId="0" fontId="6" fillId="0" borderId="0" xfId="0" applyFont="1"/>
    <xf numFmtId="0" fontId="3" fillId="4" borderId="5" xfId="0" applyFont="1" applyFill="1" applyBorder="1" applyAlignment="1">
      <alignment horizontal="center" vertical="center"/>
    </xf>
    <xf numFmtId="0" fontId="4" fillId="9" borderId="5" xfId="0" applyFont="1" applyFill="1" applyBorder="1" applyAlignment="1">
      <alignment horizontal="center" vertical="center" wrapText="1"/>
    </xf>
    <xf numFmtId="14" fontId="3" fillId="0" borderId="5" xfId="0" applyNumberFormat="1" applyFont="1" applyBorder="1" applyAlignment="1">
      <alignment horizontal="left" vertical="center" wrapText="1"/>
    </xf>
    <xf numFmtId="0" fontId="4" fillId="7" borderId="5" xfId="0" applyFont="1" applyFill="1" applyBorder="1" applyAlignment="1">
      <alignment horizontal="center" vertical="center" wrapText="1"/>
    </xf>
    <xf numFmtId="0" fontId="6" fillId="7" borderId="0" xfId="0" applyFont="1" applyFill="1"/>
    <xf numFmtId="0" fontId="4" fillId="0" borderId="5" xfId="0" applyFont="1" applyBorder="1" applyAlignment="1">
      <alignment horizontal="center" vertical="center"/>
    </xf>
    <xf numFmtId="0" fontId="4" fillId="4" borderId="5" xfId="0" applyFont="1" applyFill="1" applyBorder="1" applyAlignment="1">
      <alignment horizontal="center" vertical="center"/>
    </xf>
    <xf numFmtId="0" fontId="4" fillId="7" borderId="5" xfId="0" applyFont="1" applyFill="1" applyBorder="1" applyAlignment="1">
      <alignment horizontal="center" vertical="center"/>
    </xf>
    <xf numFmtId="14" fontId="3" fillId="4" borderId="5" xfId="0" applyNumberFormat="1" applyFont="1" applyFill="1" applyBorder="1" applyAlignment="1">
      <alignment horizontal="left" vertical="center" wrapText="1"/>
    </xf>
    <xf numFmtId="0" fontId="3" fillId="4" borderId="5" xfId="0" applyFont="1" applyFill="1" applyBorder="1" applyAlignment="1">
      <alignment vertical="center"/>
    </xf>
    <xf numFmtId="14" fontId="3" fillId="4" borderId="5" xfId="0" applyNumberFormat="1" applyFont="1" applyFill="1" applyBorder="1" applyAlignment="1">
      <alignment horizontal="center" vertical="center"/>
    </xf>
    <xf numFmtId="0" fontId="2" fillId="0" borderId="0" xfId="0" applyFont="1" applyAlignment="1">
      <alignment horizontal="center"/>
    </xf>
    <xf numFmtId="0" fontId="2" fillId="0" borderId="5" xfId="0" applyFont="1" applyBorder="1"/>
    <xf numFmtId="14" fontId="2" fillId="0" borderId="5" xfId="0" applyNumberFormat="1" applyFont="1" applyBorder="1" applyAlignment="1">
      <alignment horizontal="center"/>
    </xf>
    <xf numFmtId="0" fontId="2" fillId="0" borderId="5" xfId="0" applyFont="1" applyBorder="1" applyAlignment="1">
      <alignment horizontal="left" wrapText="1"/>
    </xf>
    <xf numFmtId="0" fontId="2" fillId="0" borderId="5" xfId="0" applyFont="1" applyBorder="1" applyAlignment="1">
      <alignment horizontal="left"/>
    </xf>
    <xf numFmtId="0" fontId="2" fillId="0" borderId="0" xfId="0" applyFont="1" applyAlignment="1">
      <alignment wrapText="1"/>
    </xf>
    <xf numFmtId="14" fontId="2" fillId="5" borderId="5" xfId="0" applyNumberFormat="1" applyFont="1" applyFill="1" applyBorder="1" applyAlignment="1">
      <alignment horizontal="center"/>
    </xf>
    <xf numFmtId="0" fontId="2" fillId="6" borderId="6" xfId="0" applyFont="1" applyFill="1" applyBorder="1" applyAlignment="1">
      <alignment horizontal="center"/>
    </xf>
    <xf numFmtId="0" fontId="4" fillId="0" borderId="5" xfId="0" applyFont="1" applyBorder="1" applyAlignment="1">
      <alignment horizontal="center"/>
    </xf>
    <xf numFmtId="0" fontId="2" fillId="0" borderId="5" xfId="0" applyFont="1" applyBorder="1" applyAlignment="1">
      <alignment horizontal="center"/>
    </xf>
    <xf numFmtId="0" fontId="2" fillId="4" borderId="5" xfId="0" applyFont="1" applyFill="1" applyBorder="1"/>
    <xf numFmtId="0" fontId="2" fillId="10" borderId="0" xfId="0" applyFont="1" applyFill="1"/>
    <xf numFmtId="0" fontId="2" fillId="0" borderId="5" xfId="0" applyFont="1" applyBorder="1" applyAlignment="1">
      <alignment horizontal="center" vertical="center" wrapText="1"/>
    </xf>
    <xf numFmtId="14" fontId="2" fillId="11" borderId="5" xfId="0" applyNumberFormat="1" applyFont="1" applyFill="1" applyBorder="1" applyAlignment="1">
      <alignment horizontal="center" vertical="center"/>
    </xf>
    <xf numFmtId="14" fontId="2" fillId="0" borderId="5" xfId="0" applyNumberFormat="1" applyFont="1" applyBorder="1" applyAlignment="1">
      <alignment horizontal="center" vertical="center"/>
    </xf>
    <xf numFmtId="0" fontId="2" fillId="0" borderId="0" xfId="0" applyFont="1" applyAlignment="1"/>
    <xf numFmtId="0" fontId="2" fillId="3" borderId="4" xfId="0" applyFont="1" applyFill="1" applyBorder="1" applyAlignment="1">
      <alignment horizontal="center" vertical="center" wrapText="1"/>
    </xf>
    <xf numFmtId="0" fontId="2" fillId="0" borderId="4" xfId="0" applyFont="1" applyBorder="1" applyAlignment="1">
      <alignment horizontal="center"/>
    </xf>
    <xf numFmtId="0" fontId="2" fillId="0" borderId="7" xfId="0" applyFont="1" applyBorder="1" applyAlignment="1">
      <alignment horizontal="center"/>
    </xf>
  </cellXfs>
  <cellStyles count="1">
    <cellStyle name="Normal" xfId="0" builtinId="0"/>
  </cellStyles>
  <dxfs count="27">
    <dxf>
      <font>
        <b val="0"/>
        <i val="0"/>
        <strike val="0"/>
        <condense val="0"/>
        <extend val="0"/>
        <outline val="0"/>
        <shadow val="0"/>
        <u val="none"/>
        <vertAlign val="baseline"/>
        <sz val="9"/>
        <color theme="1"/>
        <name val="Arial"/>
        <family val="2"/>
        <scheme val="none"/>
      </font>
      <numFmt numFmtId="164" formatCode="\U\F_-* #,##0.00\ _-;\U\F\-* #,##0.00\ _-;\U\F_-* &quot;-&quot;??\ _-;_-@"/>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family val="2"/>
        <scheme val="none"/>
      </font>
      <border diagonalUp="0" diagonalDown="0">
        <left/>
        <right style="thin">
          <color indexed="64"/>
        </right>
        <top style="thin">
          <color indexed="64"/>
        </top>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scheme val="none"/>
      </font>
      <fill>
        <patternFill>
          <fgColor indexed="64"/>
          <bgColor theme="6"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Arial"/>
        <scheme val="none"/>
      </font>
      <numFmt numFmtId="19" formatCode="dd/mm/yyyy"/>
      <fill>
        <patternFill>
          <fgColor indexed="64"/>
          <bgColor theme="9"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none"/>
      </font>
      <fill>
        <patternFill patternType="solid">
          <fgColor theme="0"/>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general" vertical="bottom" textRotation="0" wrapText="0" indent="0" justifyLastLine="0" shrinkToFit="0" readingOrder="0"/>
    </dxf>
    <dxf>
      <font>
        <b/>
        <i val="0"/>
        <strike val="0"/>
        <condense val="0"/>
        <extend val="0"/>
        <outline val="0"/>
        <shadow val="0"/>
        <u val="none"/>
        <vertAlign val="baseline"/>
        <sz val="9"/>
        <color theme="0"/>
        <name val="Arial"/>
        <scheme val="none"/>
      </font>
      <fill>
        <patternFill patternType="solid">
          <fgColor rgb="FF004B98"/>
          <bgColor rgb="FF004B9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0"/>
      </font>
      <fill>
        <patternFill>
          <bgColor theme="2"/>
        </patternFill>
      </fill>
    </dxf>
  </dxfs>
  <tableStyles count="1" defaultTableStyle="TableStyleMedium2" defaultPivotStyle="PivotStyleLight16">
    <tableStyle name="TABLA MYO" pivot="0" count="1" xr9:uid="{53526BC0-BB01-4709-A966-A20F254C69E1}">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shortcut-targets-by-id\1i6lP4tweQ_uFBloiv7kztvq6d0zvLyDG\2022%20Irarr&#225;zaval\Documentos%20de%20Obras\No%20Conformidades\Listado%20y%20Anexo%20D\Listado%20gral%20No%20Conformidades.xlsm" TargetMode="External"/><Relationship Id="rId1" Type="http://schemas.openxmlformats.org/officeDocument/2006/relationships/externalLinkPath" Target="file:///G:\.shortcut-targets-by-id\1i6lP4tweQ_uFBloiv7kztvq6d0zvLyDG\2022%20Irarr&#225;zaval\Documentos%20de%20Obras\No%20Conformidades\Listado%20y%20Anexo%20D\Listado%20gral%20No%20Conformidad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ra"/>
      <sheetName val="Otro"/>
      <sheetName val="Referencia"/>
      <sheetName val="Obsoleto"/>
      <sheetName val="Analisis costo"/>
      <sheetName val="ANEXO D  "/>
      <sheetName val="Recursos"/>
    </sheetNames>
    <sheetDataSet>
      <sheetData sheetId="0"/>
      <sheetData sheetId="1"/>
      <sheetData sheetId="2">
        <row r="1">
          <cell r="W1" t="str">
            <v>REVISOR</v>
          </cell>
          <cell r="AB1" t="str">
            <v>RESPONSABLE</v>
          </cell>
        </row>
        <row r="2">
          <cell r="A2" t="str">
            <v>Método</v>
          </cell>
          <cell r="E2" t="str">
            <v>Falta de supervisión</v>
          </cell>
          <cell r="K2" t="str">
            <v>Reparación</v>
          </cell>
          <cell r="M2" t="str">
            <v>OBRA</v>
          </cell>
          <cell r="O2" t="str">
            <v>O.G.</v>
          </cell>
          <cell r="P2" t="str">
            <v>ABIERTA</v>
          </cell>
          <cell r="Q2" t="str">
            <v>Inst. Faena</v>
          </cell>
          <cell r="W2" t="str">
            <v>Osvaldo Muñoz</v>
          </cell>
          <cell r="AB2" t="str">
            <v>MYO</v>
          </cell>
        </row>
        <row r="3">
          <cell r="A3" t="str">
            <v>Materiales</v>
          </cell>
          <cell r="E3" t="str">
            <v>Falta de Control</v>
          </cell>
          <cell r="K3" t="str">
            <v>Eliminación</v>
          </cell>
          <cell r="M3" t="str">
            <v>PREV. RIESGO</v>
          </cell>
          <cell r="O3" t="str">
            <v>INST.</v>
          </cell>
          <cell r="P3" t="str">
            <v>CERRADA</v>
          </cell>
          <cell r="Q3" t="str">
            <v>Trazado</v>
          </cell>
          <cell r="W3" t="str">
            <v>Alejandro Ortega</v>
          </cell>
          <cell r="AB3" t="str">
            <v>Cesar Churano</v>
          </cell>
        </row>
        <row r="4">
          <cell r="A4" t="str">
            <v>Mano de obra</v>
          </cell>
          <cell r="E4" t="str">
            <v>Falta de Programación</v>
          </cell>
          <cell r="K4" t="str">
            <v>Autoriza Bajo Concesión</v>
          </cell>
          <cell r="M4" t="str">
            <v>SGC</v>
          </cell>
          <cell r="O4" t="str">
            <v>TERM.</v>
          </cell>
          <cell r="Q4" t="str">
            <v>Pilas y Pilotes</v>
          </cell>
          <cell r="W4" t="str">
            <v>Bruno Pavez</v>
          </cell>
          <cell r="AB4" t="str">
            <v>LFL</v>
          </cell>
        </row>
        <row r="5">
          <cell r="A5" t="str">
            <v>Maquinas</v>
          </cell>
          <cell r="E5" t="str">
            <v>Programacion deficiente</v>
          </cell>
          <cell r="M5" t="str">
            <v>AUDITORIA</v>
          </cell>
          <cell r="O5" t="str">
            <v>OTRO</v>
          </cell>
          <cell r="Q5" t="str">
            <v>Excavación y Movimiento de tierra</v>
          </cell>
          <cell r="W5" t="str">
            <v>Karen Troncoso</v>
          </cell>
          <cell r="AB5" t="str">
            <v>Ready mix</v>
          </cell>
        </row>
        <row r="6">
          <cell r="A6" t="str">
            <v>Sub-Causa</v>
          </cell>
          <cell r="E6" t="str">
            <v>Falta de información</v>
          </cell>
          <cell r="M6" t="str">
            <v>DAÑO</v>
          </cell>
          <cell r="Q6" t="str">
            <v>Hormigón</v>
          </cell>
          <cell r="W6" t="str">
            <v>Robinson Orellana</v>
          </cell>
          <cell r="AB6" t="str">
            <v>Enel</v>
          </cell>
        </row>
        <row r="7">
          <cell r="E7" t="str">
            <v>Información incompleta o inadecuada</v>
          </cell>
          <cell r="M7" t="str">
            <v>OTRO</v>
          </cell>
          <cell r="Q7" t="str">
            <v>Inst. Moldaje y Descimbre</v>
          </cell>
          <cell r="W7" t="str">
            <v>Luis Jimenez</v>
          </cell>
          <cell r="AB7" t="str">
            <v>Security solution</v>
          </cell>
        </row>
        <row r="8">
          <cell r="E8" t="str">
            <v>Falta instrucción operativa</v>
          </cell>
          <cell r="Q8" t="str">
            <v>Enfierradura</v>
          </cell>
          <cell r="W8" t="str">
            <v>Ramon Alfaro</v>
          </cell>
          <cell r="AB8" t="str">
            <v>Pavimentos Fuentes</v>
          </cell>
        </row>
        <row r="9">
          <cell r="E9" t="str">
            <v>Condiciones de trabajo inadecuadas</v>
          </cell>
          <cell r="Q9" t="str">
            <v>Postensado y Anclajes</v>
          </cell>
          <cell r="W9" t="str">
            <v>Jonny Catalan</v>
          </cell>
          <cell r="AB9" t="str">
            <v>DOKA</v>
          </cell>
        </row>
        <row r="10">
          <cell r="E10" t="str">
            <v>Falta de evaluación o análisis del área</v>
          </cell>
          <cell r="Q10" t="str">
            <v>Inst. Electricas y Canalización</v>
          </cell>
          <cell r="W10" t="str">
            <v>Victor negrete</v>
          </cell>
          <cell r="AB10" t="str">
            <v>SITU</v>
          </cell>
        </row>
        <row r="11">
          <cell r="E11" t="str">
            <v>Fallas o mal funcionamiento de insumos</v>
          </cell>
          <cell r="Q11" t="str">
            <v>Inst. Sanitarias</v>
          </cell>
          <cell r="W11" t="str">
            <v>Johnatan Martinez</v>
          </cell>
          <cell r="AB11" t="str">
            <v>BSA</v>
          </cell>
        </row>
        <row r="12">
          <cell r="E12" t="str">
            <v>Falta de material adecuado</v>
          </cell>
          <cell r="Q12" t="str">
            <v>Inst. Climatización, Presurización y Extracción</v>
          </cell>
          <cell r="W12" t="str">
            <v>Ana Moreno</v>
          </cell>
          <cell r="AB12" t="str">
            <v>Renacer</v>
          </cell>
        </row>
        <row r="13">
          <cell r="E13" t="str">
            <v>Mano de obra no calificada</v>
          </cell>
          <cell r="Q13" t="str">
            <v>Pasadas, picado y perforaciones</v>
          </cell>
          <cell r="W13" t="str">
            <v>Jose Alvarez</v>
          </cell>
          <cell r="AB13" t="str">
            <v>In-Pro</v>
          </cell>
        </row>
        <row r="14">
          <cell r="E14" t="str">
            <v>Falta de Mano de obra</v>
          </cell>
          <cell r="Q14" t="str">
            <v>Albañilería</v>
          </cell>
          <cell r="W14" t="str">
            <v>Patricio Alvarez</v>
          </cell>
          <cell r="AB14" t="str">
            <v>ACA</v>
          </cell>
        </row>
        <row r="15">
          <cell r="E15" t="str">
            <v>Mala interpretación de la información</v>
          </cell>
          <cell r="Q15" t="str">
            <v>Sobrelosa y Nivelacion de piso</v>
          </cell>
          <cell r="W15" t="str">
            <v>Cristia Jimenez</v>
          </cell>
          <cell r="AB15" t="str">
            <v>FyR</v>
          </cell>
        </row>
        <row r="16">
          <cell r="E16" t="str">
            <v>No cumplimiento de inst. operativas</v>
          </cell>
          <cell r="Q16" t="str">
            <v>Rasgos shower</v>
          </cell>
          <cell r="W16" t="str">
            <v>Jorge Hinojosa</v>
          </cell>
          <cell r="AB16" t="str">
            <v>AGUAYO</v>
          </cell>
        </row>
        <row r="17">
          <cell r="E17" t="str">
            <v>Mal traspaso de la información</v>
          </cell>
          <cell r="Q17" t="str">
            <v>Impermeabilización</v>
          </cell>
          <cell r="W17" t="str">
            <v>Elias Alvarez</v>
          </cell>
          <cell r="AB17" t="str">
            <v>MOLINA</v>
          </cell>
        </row>
        <row r="18">
          <cell r="E18" t="str">
            <v>Fallas o mal funcionamiento máquinas</v>
          </cell>
          <cell r="Q18" t="str">
            <v>Tabiques</v>
          </cell>
          <cell r="W18" t="str">
            <v>Gabriel muñoz</v>
          </cell>
        </row>
        <row r="19">
          <cell r="E19" t="str">
            <v>Falta de maquinaria adecuada</v>
          </cell>
          <cell r="Q19" t="str">
            <v>Estructuras y Carpinterias Metalicas</v>
          </cell>
          <cell r="W19" t="str">
            <v>Claudio Gomez</v>
          </cell>
        </row>
        <row r="20">
          <cell r="E20" t="str">
            <v>Proyecto</v>
          </cell>
          <cell r="Q20" t="str">
            <v>Enlucidos y yesos</v>
          </cell>
        </row>
        <row r="21">
          <cell r="Q21" t="str">
            <v>Inst. de elementos Vidriados y estructuras de aluminio</v>
          </cell>
        </row>
        <row r="22">
          <cell r="Q22" t="str">
            <v>Pavimentación exterior</v>
          </cell>
        </row>
        <row r="23">
          <cell r="Q23" t="str">
            <v>Pavimentación interior Ceramicas y porcelanatos</v>
          </cell>
        </row>
        <row r="24">
          <cell r="Q24" t="str">
            <v>Piso Fotolaminado</v>
          </cell>
        </row>
        <row r="25">
          <cell r="Q25" t="str">
            <v>Revestimiento ext. y Fachada</v>
          </cell>
        </row>
        <row r="26">
          <cell r="Q26" t="str">
            <v>Revestimiento int. muros Ceramicas y porcelanatos</v>
          </cell>
        </row>
        <row r="27">
          <cell r="Q27" t="str">
            <v>Pintura</v>
          </cell>
        </row>
        <row r="28">
          <cell r="Q28" t="str">
            <v>Papel Mural</v>
          </cell>
        </row>
        <row r="29">
          <cell r="Q29" t="str">
            <v>Cornisas y Guardapolvos</v>
          </cell>
        </row>
        <row r="30">
          <cell r="Q30" t="str">
            <v>Puertas</v>
          </cell>
        </row>
        <row r="31">
          <cell r="Q31" t="str">
            <v>Cubiertas granito</v>
          </cell>
        </row>
        <row r="32">
          <cell r="Q32" t="str">
            <v>Muebles</v>
          </cell>
        </row>
        <row r="33">
          <cell r="Q33" t="str">
            <v>Trabajos exteriores</v>
          </cell>
        </row>
        <row r="34">
          <cell r="Q34" t="str">
            <v>S.G.C.</v>
          </cell>
        </row>
        <row r="35">
          <cell r="Q35" t="str">
            <v>indirecto de obra</v>
          </cell>
        </row>
        <row r="36">
          <cell r="Q36" t="str">
            <v>Otro</v>
          </cell>
        </row>
      </sheetData>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43665-1B7B-41A6-BA8F-6E810B455C4B}" name="listadoNC" displayName="listadoNC" ref="A1:U274" totalsRowShown="0" headerRowDxfId="25" dataDxfId="24" headerRowBorderDxfId="22" tableBorderDxfId="23" totalsRowBorderDxfId="21">
  <autoFilter ref="A1:U274" xr:uid="{00000000-0009-0000-0100-000001000000}"/>
  <tableColumns count="21">
    <tableColumn id="1" xr3:uid="{1C558D56-DFEF-4CF6-B0C6-00FA66951BD0}" name="ID" dataDxfId="20"/>
    <tableColumn id="22" xr3:uid="{C68CCD38-0449-4DD0-B72D-AA35349A6363}" name="TIPO" dataDxfId="1"/>
    <tableColumn id="2" xr3:uid="{A2C00462-5238-4573-B264-5F83F798C179}" name="DATE" dataDxfId="19"/>
    <tableColumn id="3" xr3:uid="{C4993516-1777-4D88-8B45-9EA37756BF7A}" name="ORIGEN" dataDxfId="18"/>
    <tableColumn id="4" xr3:uid="{F714A575-ED95-4E60-A185-F2CCE11BF1BE}" name="ETAPA" dataDxfId="17"/>
    <tableColumn id="5" xr3:uid="{EC2B74A4-F6C7-4945-A4F7-92035E06CA4E}" name="PARTIDA" dataDxfId="16"/>
    <tableColumn id="6" xr3:uid="{AB6DF815-BD5B-4BC9-9D97-28BABD58D67D}" name="DESCRIPCION" dataDxfId="15"/>
    <tableColumn id="7" xr3:uid="{7CCCD0A2-71BD-46AA-BC18-C085D72C3AA2}" name="CATEGORIA" dataDxfId="14"/>
    <tableColumn id="8" xr3:uid="{D3D4A223-EC1F-4A77-B015-1A2C42A35B75}" name="CAUSA" dataDxfId="13"/>
    <tableColumn id="9" xr3:uid="{65437FDB-7EE0-4064-8EF9-D58B6DE29245}" name="RESPONSABLE" dataDxfId="12"/>
    <tableColumn id="10" xr3:uid="{FD1302F0-F899-4561-A234-8655F8980F3B}" name="REVISOR" dataDxfId="11"/>
    <tableColumn id="11" xr3:uid="{D9F90E79-B936-4C6F-ADE6-B3EAF56B9A01}" name="TRATAMIENTO" dataDxfId="10"/>
    <tableColumn id="12" xr3:uid="{D904B037-4471-4E7C-B9A0-4886E4924422}" name="COSTO" dataDxfId="9"/>
    <tableColumn id="23" xr3:uid="{17592700-10BC-4D72-9D4E-735CD93E52B1}" name="TypeCost" dataDxfId="0">
      <calculatedColumnFormula>IF(Obra!$J2="MYO","No Recuperable","Recuperable")</calculatedColumnFormula>
    </tableColumn>
    <tableColumn id="15" xr3:uid="{49E957D6-7E83-49AE-A6CF-4F7163309215}" name="FECHA CIERRE" dataDxfId="8"/>
    <tableColumn id="16" xr3:uid="{14C94FC7-14CE-40AD-B807-9C2783AFE2AA}" name="ESTADO" dataDxfId="7">
      <calculatedColumnFormula>IF(listadoNC[[#This Row],[ID]]="","",IF(listadoNC[[#This Row],[FECHA CIERRE]]="","ABIERTA","CERRADA"))</calculatedColumnFormula>
    </tableColumn>
    <tableColumn id="17" xr3:uid="{5647BF8C-3088-4681-B409-D15977B06E79}" name="DESCONTADO" dataDxfId="6"/>
    <tableColumn id="18" xr3:uid="{744DBF8F-545B-4056-BAFD-CFE2EE5E5450}" name="FIRMA VERIFICACIÓN" dataDxfId="5"/>
    <tableColumn id="19" xr3:uid="{545D229D-B216-4BC0-B174-9B198CC6CD2F}" name="FIRMA ADMINISTRADOR" dataDxfId="4"/>
    <tableColumn id="20" xr3:uid="{1A1D3B8A-069F-4108-A385-B37B0E5F62FE}" name="OBS" dataDxfId="3"/>
    <tableColumn id="21" xr3:uid="{C427F17E-778A-4FC7-95B7-6D9EB70537AE}" name="Columna1" dataDxfId="2"/>
  </tableColumns>
  <tableStyleInfo name="TABLA MY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9F096-13F4-4AE8-908A-3A9FDB34FC71}">
  <dimension ref="A1:U279"/>
  <sheetViews>
    <sheetView tabSelected="1" zoomScale="92" zoomScaleNormal="92" workbookViewId="0">
      <pane xSplit="1" ySplit="1" topLeftCell="F119" activePane="bottomRight" state="frozen"/>
      <selection pane="topRight" activeCell="B1" sqref="B1"/>
      <selection pane="bottomLeft" activeCell="A2" sqref="A2"/>
      <selection pane="bottomRight" activeCell="P75" sqref="P75"/>
    </sheetView>
  </sheetViews>
  <sheetFormatPr baseColWidth="10" defaultColWidth="14.42578125" defaultRowHeight="12" x14ac:dyDescent="0.2"/>
  <cols>
    <col min="1" max="1" width="5" style="50" customWidth="1"/>
    <col min="2" max="2" width="19" style="50" customWidth="1"/>
    <col min="3" max="3" width="13.5703125" style="58" bestFit="1" customWidth="1"/>
    <col min="4" max="4" width="7.5703125" style="58" customWidth="1"/>
    <col min="5" max="5" width="11" style="58" bestFit="1" customWidth="1"/>
    <col min="6" max="6" width="11.5703125" style="61" customWidth="1"/>
    <col min="7" max="7" width="81.85546875" style="50" customWidth="1"/>
    <col min="8" max="8" width="11.28515625" style="50" customWidth="1"/>
    <col min="9" max="9" width="16.7109375" style="50" customWidth="1"/>
    <col min="10" max="10" width="12.85546875" style="58" customWidth="1"/>
    <col min="11" max="11" width="14.140625" style="50" customWidth="1"/>
    <col min="12" max="12" width="12.140625" style="50" customWidth="1"/>
    <col min="13" max="13" width="10" style="50" customWidth="1"/>
    <col min="14" max="14" width="14.42578125" style="50" bestFit="1" customWidth="1"/>
    <col min="15" max="15" width="12" style="50" customWidth="1"/>
    <col min="16" max="16" width="9.7109375" style="50" customWidth="1"/>
    <col min="17" max="17" width="12.85546875" style="50" customWidth="1"/>
    <col min="18" max="18" width="16.5703125" style="51" customWidth="1"/>
    <col min="19" max="19" width="17.85546875" style="58" customWidth="1"/>
    <col min="20" max="16384" width="14.42578125" style="5"/>
  </cols>
  <sheetData>
    <row r="1" spans="1:21" ht="36" x14ac:dyDescent="0.2">
      <c r="A1" s="1" t="s">
        <v>405</v>
      </c>
      <c r="B1" s="1" t="s">
        <v>404</v>
      </c>
      <c r="C1" s="2" t="s">
        <v>406</v>
      </c>
      <c r="D1" s="2" t="s">
        <v>0</v>
      </c>
      <c r="E1" s="3" t="s">
        <v>1</v>
      </c>
      <c r="F1" s="3" t="s">
        <v>407</v>
      </c>
      <c r="G1" s="3" t="s">
        <v>408</v>
      </c>
      <c r="H1" s="3" t="s">
        <v>2</v>
      </c>
      <c r="I1" s="3" t="s">
        <v>3</v>
      </c>
      <c r="J1" s="3" t="s">
        <v>4</v>
      </c>
      <c r="K1" s="3" t="s">
        <v>5</v>
      </c>
      <c r="L1" s="3" t="s">
        <v>409</v>
      </c>
      <c r="M1" s="3" t="s">
        <v>410</v>
      </c>
      <c r="N1" s="3" t="s">
        <v>411</v>
      </c>
      <c r="O1" s="3" t="s">
        <v>6</v>
      </c>
      <c r="P1" s="3" t="s">
        <v>7</v>
      </c>
      <c r="Q1" s="3" t="s">
        <v>8</v>
      </c>
      <c r="R1" s="2" t="s">
        <v>9</v>
      </c>
      <c r="S1" s="4" t="s">
        <v>10</v>
      </c>
      <c r="T1" s="3" t="s">
        <v>11</v>
      </c>
      <c r="U1" s="3" t="s">
        <v>12</v>
      </c>
    </row>
    <row r="2" spans="1:21" ht="24" x14ac:dyDescent="0.2">
      <c r="A2" s="6">
        <v>1</v>
      </c>
      <c r="B2" s="6" t="s">
        <v>403</v>
      </c>
      <c r="C2" s="7">
        <v>44287</v>
      </c>
      <c r="D2" s="7" t="s">
        <v>13</v>
      </c>
      <c r="E2" s="8" t="s">
        <v>14</v>
      </c>
      <c r="F2" s="8" t="s">
        <v>15</v>
      </c>
      <c r="G2" s="9" t="s">
        <v>16</v>
      </c>
      <c r="H2" s="8" t="s">
        <v>17</v>
      </c>
      <c r="I2" s="8" t="s">
        <v>18</v>
      </c>
      <c r="J2" s="8" t="s">
        <v>19</v>
      </c>
      <c r="K2" s="8" t="s">
        <v>20</v>
      </c>
      <c r="L2" s="8" t="s">
        <v>21</v>
      </c>
      <c r="M2" s="10">
        <v>2.56</v>
      </c>
      <c r="N2" s="10" t="str">
        <f>IF(Obra!$J2="MYO","No Recuperable","Recuperable")</f>
        <v>Recuperable</v>
      </c>
      <c r="O2" s="7">
        <v>44327</v>
      </c>
      <c r="P2" s="8" t="str">
        <f>IF(listadoNC[[#This Row],[ID]]="","",IF(listadoNC[[#This Row],[FECHA CIERRE]]="","ABIERTA","CERRADA"))</f>
        <v>CERRADA</v>
      </c>
      <c r="Q2" s="11"/>
      <c r="R2" s="12" t="s">
        <v>22</v>
      </c>
      <c r="S2" s="13" t="s">
        <v>22</v>
      </c>
    </row>
    <row r="3" spans="1:21" ht="24" x14ac:dyDescent="0.2">
      <c r="A3" s="6">
        <f>A2+1</f>
        <v>2</v>
      </c>
      <c r="B3" s="6" t="s">
        <v>403</v>
      </c>
      <c r="C3" s="7">
        <v>44287</v>
      </c>
      <c r="D3" s="7" t="s">
        <v>13</v>
      </c>
      <c r="E3" s="8" t="s">
        <v>14</v>
      </c>
      <c r="F3" s="8" t="s">
        <v>15</v>
      </c>
      <c r="G3" s="9" t="s">
        <v>23</v>
      </c>
      <c r="H3" s="8" t="s">
        <v>17</v>
      </c>
      <c r="I3" s="8" t="s">
        <v>18</v>
      </c>
      <c r="J3" s="8" t="s">
        <v>19</v>
      </c>
      <c r="K3" s="8" t="s">
        <v>20</v>
      </c>
      <c r="L3" s="8" t="s">
        <v>21</v>
      </c>
      <c r="M3" s="14">
        <v>2.74</v>
      </c>
      <c r="N3" s="14" t="str">
        <f>IF(Obra!$J3="MYO","No Recuperable","Recuperable")</f>
        <v>Recuperable</v>
      </c>
      <c r="O3" s="7">
        <v>44327</v>
      </c>
      <c r="P3" s="8" t="str">
        <f>IF(listadoNC[[#This Row],[ID]]="","",IF(listadoNC[[#This Row],[FECHA CIERRE]]="","ABIERTA","CERRADA"))</f>
        <v>CERRADA</v>
      </c>
      <c r="Q3" s="11"/>
      <c r="R3" s="12" t="s">
        <v>22</v>
      </c>
      <c r="S3" s="13" t="s">
        <v>22</v>
      </c>
    </row>
    <row r="4" spans="1:21" ht="24" x14ac:dyDescent="0.2">
      <c r="A4" s="6">
        <f t="shared" ref="A4:A67" si="0">A3+1</f>
        <v>3</v>
      </c>
      <c r="B4" s="6" t="s">
        <v>403</v>
      </c>
      <c r="C4" s="7">
        <v>44287</v>
      </c>
      <c r="D4" s="7" t="s">
        <v>13</v>
      </c>
      <c r="E4" s="8" t="s">
        <v>14</v>
      </c>
      <c r="F4" s="8" t="s">
        <v>15</v>
      </c>
      <c r="G4" s="9" t="s">
        <v>24</v>
      </c>
      <c r="H4" s="8" t="s">
        <v>17</v>
      </c>
      <c r="I4" s="8" t="s">
        <v>18</v>
      </c>
      <c r="J4" s="8" t="s">
        <v>19</v>
      </c>
      <c r="K4" s="8" t="s">
        <v>20</v>
      </c>
      <c r="L4" s="8" t="s">
        <v>21</v>
      </c>
      <c r="M4" s="14">
        <v>4.1100000000000003</v>
      </c>
      <c r="N4" s="14" t="str">
        <f>IF(Obra!$J4="MYO","No Recuperable","Recuperable")</f>
        <v>Recuperable</v>
      </c>
      <c r="O4" s="7">
        <v>44327</v>
      </c>
      <c r="P4" s="8" t="str">
        <f>IF(listadoNC[[#This Row],[ID]]="","",IF(listadoNC[[#This Row],[FECHA CIERRE]]="","ABIERTA","CERRADA"))</f>
        <v>CERRADA</v>
      </c>
      <c r="Q4" s="11"/>
      <c r="R4" s="12" t="s">
        <v>22</v>
      </c>
      <c r="S4" s="13" t="s">
        <v>22</v>
      </c>
    </row>
    <row r="5" spans="1:21" ht="24" x14ac:dyDescent="0.2">
      <c r="A5" s="6">
        <f t="shared" si="0"/>
        <v>4</v>
      </c>
      <c r="B5" s="6" t="s">
        <v>403</v>
      </c>
      <c r="C5" s="7">
        <v>44287</v>
      </c>
      <c r="D5" s="7" t="s">
        <v>13</v>
      </c>
      <c r="E5" s="8" t="s">
        <v>14</v>
      </c>
      <c r="F5" s="8" t="s">
        <v>15</v>
      </c>
      <c r="G5" s="9" t="s">
        <v>25</v>
      </c>
      <c r="H5" s="8" t="s">
        <v>17</v>
      </c>
      <c r="I5" s="8" t="s">
        <v>18</v>
      </c>
      <c r="J5" s="8" t="s">
        <v>19</v>
      </c>
      <c r="K5" s="8" t="s">
        <v>20</v>
      </c>
      <c r="L5" s="8" t="s">
        <v>21</v>
      </c>
      <c r="M5" s="14">
        <v>4.1900000000000004</v>
      </c>
      <c r="N5" s="14" t="str">
        <f>IF(Obra!$J5="MYO","No Recuperable","Recuperable")</f>
        <v>Recuperable</v>
      </c>
      <c r="O5" s="7">
        <v>44327</v>
      </c>
      <c r="P5" s="8" t="str">
        <f>IF(listadoNC[[#This Row],[ID]]="","",IF(listadoNC[[#This Row],[FECHA CIERRE]]="","ABIERTA","CERRADA"))</f>
        <v>CERRADA</v>
      </c>
      <c r="Q5" s="11"/>
      <c r="R5" s="12" t="s">
        <v>22</v>
      </c>
      <c r="S5" s="13" t="s">
        <v>22</v>
      </c>
    </row>
    <row r="6" spans="1:21" ht="24" x14ac:dyDescent="0.2">
      <c r="A6" s="6">
        <f t="shared" si="0"/>
        <v>5</v>
      </c>
      <c r="B6" s="6" t="s">
        <v>403</v>
      </c>
      <c r="C6" s="7">
        <v>44287</v>
      </c>
      <c r="D6" s="7" t="s">
        <v>13</v>
      </c>
      <c r="E6" s="8" t="s">
        <v>14</v>
      </c>
      <c r="F6" s="8" t="s">
        <v>15</v>
      </c>
      <c r="G6" s="9" t="s">
        <v>26</v>
      </c>
      <c r="H6" s="8" t="s">
        <v>17</v>
      </c>
      <c r="I6" s="8" t="s">
        <v>18</v>
      </c>
      <c r="J6" s="8" t="s">
        <v>19</v>
      </c>
      <c r="K6" s="8" t="s">
        <v>20</v>
      </c>
      <c r="L6" s="8" t="s">
        <v>21</v>
      </c>
      <c r="M6" s="14">
        <v>3.23</v>
      </c>
      <c r="N6" s="14" t="str">
        <f>IF(Obra!$J6="MYO","No Recuperable","Recuperable")</f>
        <v>Recuperable</v>
      </c>
      <c r="O6" s="7">
        <v>44327</v>
      </c>
      <c r="P6" s="8" t="str">
        <f>IF(listadoNC[[#This Row],[ID]]="","",IF(listadoNC[[#This Row],[FECHA CIERRE]]="","ABIERTA","CERRADA"))</f>
        <v>CERRADA</v>
      </c>
      <c r="Q6" s="11"/>
      <c r="R6" s="12" t="s">
        <v>22</v>
      </c>
      <c r="S6" s="13" t="s">
        <v>22</v>
      </c>
    </row>
    <row r="7" spans="1:21" s="19" customFormat="1" ht="24" x14ac:dyDescent="0.2">
      <c r="A7" s="6">
        <f t="shared" si="0"/>
        <v>6</v>
      </c>
      <c r="B7" s="6" t="s">
        <v>403</v>
      </c>
      <c r="C7" s="7">
        <v>44287</v>
      </c>
      <c r="D7" s="7" t="s">
        <v>13</v>
      </c>
      <c r="E7" s="8" t="s">
        <v>14</v>
      </c>
      <c r="F7" s="8" t="s">
        <v>15</v>
      </c>
      <c r="G7" s="9" t="s">
        <v>27</v>
      </c>
      <c r="H7" s="8" t="s">
        <v>17</v>
      </c>
      <c r="I7" s="8" t="s">
        <v>18</v>
      </c>
      <c r="J7" s="8" t="s">
        <v>19</v>
      </c>
      <c r="K7" s="8" t="s">
        <v>20</v>
      </c>
      <c r="L7" s="15" t="s">
        <v>21</v>
      </c>
      <c r="M7" s="16">
        <v>3.94</v>
      </c>
      <c r="N7" s="16" t="str">
        <f>IF(Obra!$J7="MYO","No Recuperable","Recuperable")</f>
        <v>Recuperable</v>
      </c>
      <c r="O7" s="17">
        <v>44327</v>
      </c>
      <c r="P7" s="15" t="str">
        <f>IF(listadoNC[[#This Row],[ID]]="","",IF(listadoNC[[#This Row],[FECHA CIERRE]]="","ABIERTA","CERRADA"))</f>
        <v>CERRADA</v>
      </c>
      <c r="Q7" s="18"/>
      <c r="R7" s="12" t="s">
        <v>22</v>
      </c>
      <c r="S7" s="13" t="s">
        <v>22</v>
      </c>
    </row>
    <row r="8" spans="1:21" ht="24" x14ac:dyDescent="0.2">
      <c r="A8" s="6">
        <f t="shared" si="0"/>
        <v>7</v>
      </c>
      <c r="B8" s="6" t="s">
        <v>403</v>
      </c>
      <c r="C8" s="7">
        <v>44287</v>
      </c>
      <c r="D8" s="7" t="s">
        <v>13</v>
      </c>
      <c r="E8" s="8" t="s">
        <v>14</v>
      </c>
      <c r="F8" s="8" t="s">
        <v>15</v>
      </c>
      <c r="G8" s="9" t="s">
        <v>28</v>
      </c>
      <c r="H8" s="8" t="s">
        <v>17</v>
      </c>
      <c r="I8" s="8" t="s">
        <v>18</v>
      </c>
      <c r="J8" s="8" t="s">
        <v>19</v>
      </c>
      <c r="K8" s="8" t="s">
        <v>20</v>
      </c>
      <c r="L8" s="8" t="s">
        <v>21</v>
      </c>
      <c r="M8" s="14">
        <v>3.96</v>
      </c>
      <c r="N8" s="14" t="str">
        <f>IF(Obra!$J8="MYO","No Recuperable","Recuperable")</f>
        <v>Recuperable</v>
      </c>
      <c r="O8" s="7">
        <v>44327</v>
      </c>
      <c r="P8" s="8" t="str">
        <f>IF(listadoNC[[#This Row],[ID]]="","",IF(listadoNC[[#This Row],[FECHA CIERRE]]="","ABIERTA","CERRADA"))</f>
        <v>CERRADA</v>
      </c>
      <c r="Q8" s="11"/>
      <c r="R8" s="12" t="s">
        <v>22</v>
      </c>
      <c r="S8" s="13" t="s">
        <v>22</v>
      </c>
    </row>
    <row r="9" spans="1:21" ht="24" x14ac:dyDescent="0.2">
      <c r="A9" s="6">
        <f t="shared" si="0"/>
        <v>8</v>
      </c>
      <c r="B9" s="6" t="s">
        <v>403</v>
      </c>
      <c r="C9" s="7">
        <v>44287</v>
      </c>
      <c r="D9" s="7" t="s">
        <v>13</v>
      </c>
      <c r="E9" s="8" t="s">
        <v>14</v>
      </c>
      <c r="F9" s="8" t="s">
        <v>15</v>
      </c>
      <c r="G9" s="9" t="s">
        <v>29</v>
      </c>
      <c r="H9" s="8" t="s">
        <v>17</v>
      </c>
      <c r="I9" s="8" t="s">
        <v>18</v>
      </c>
      <c r="J9" s="8" t="s">
        <v>19</v>
      </c>
      <c r="K9" s="8" t="s">
        <v>20</v>
      </c>
      <c r="L9" s="8" t="s">
        <v>21</v>
      </c>
      <c r="M9" s="14">
        <v>2.5</v>
      </c>
      <c r="N9" s="14" t="str">
        <f>IF(Obra!$J9="MYO","No Recuperable","Recuperable")</f>
        <v>Recuperable</v>
      </c>
      <c r="O9" s="7">
        <v>44327</v>
      </c>
      <c r="P9" s="8" t="str">
        <f>IF(listadoNC[[#This Row],[ID]]="","",IF(listadoNC[[#This Row],[FECHA CIERRE]]="","ABIERTA","CERRADA"))</f>
        <v>CERRADA</v>
      </c>
      <c r="Q9" s="11"/>
      <c r="R9" s="12" t="s">
        <v>22</v>
      </c>
      <c r="S9" s="13" t="s">
        <v>22</v>
      </c>
    </row>
    <row r="10" spans="1:21" ht="24" x14ac:dyDescent="0.2">
      <c r="A10" s="6">
        <f t="shared" si="0"/>
        <v>9</v>
      </c>
      <c r="B10" s="6" t="s">
        <v>403</v>
      </c>
      <c r="C10" s="7">
        <v>44287</v>
      </c>
      <c r="D10" s="7" t="s">
        <v>13</v>
      </c>
      <c r="E10" s="8" t="s">
        <v>14</v>
      </c>
      <c r="F10" s="8" t="s">
        <v>15</v>
      </c>
      <c r="G10" s="9" t="s">
        <v>26</v>
      </c>
      <c r="H10" s="8" t="s">
        <v>17</v>
      </c>
      <c r="I10" s="8" t="s">
        <v>18</v>
      </c>
      <c r="J10" s="8" t="s">
        <v>19</v>
      </c>
      <c r="K10" s="8" t="s">
        <v>20</v>
      </c>
      <c r="L10" s="8" t="s">
        <v>21</v>
      </c>
      <c r="M10" s="14">
        <v>2.93</v>
      </c>
      <c r="N10" s="14" t="str">
        <f>IF(Obra!$J10="MYO","No Recuperable","Recuperable")</f>
        <v>Recuperable</v>
      </c>
      <c r="O10" s="7">
        <v>44327</v>
      </c>
      <c r="P10" s="8" t="str">
        <f>IF(listadoNC[[#This Row],[ID]]="","",IF(listadoNC[[#This Row],[FECHA CIERRE]]="","ABIERTA","CERRADA"))</f>
        <v>CERRADA</v>
      </c>
      <c r="Q10" s="11"/>
      <c r="R10" s="12" t="s">
        <v>22</v>
      </c>
      <c r="S10" s="13" t="s">
        <v>22</v>
      </c>
    </row>
    <row r="11" spans="1:21" ht="24" x14ac:dyDescent="0.2">
      <c r="A11" s="6">
        <f t="shared" si="0"/>
        <v>10</v>
      </c>
      <c r="B11" s="6" t="s">
        <v>403</v>
      </c>
      <c r="C11" s="7">
        <v>44287</v>
      </c>
      <c r="D11" s="7" t="s">
        <v>13</v>
      </c>
      <c r="E11" s="8" t="s">
        <v>14</v>
      </c>
      <c r="F11" s="8" t="s">
        <v>15</v>
      </c>
      <c r="G11" s="9" t="s">
        <v>30</v>
      </c>
      <c r="H11" s="8" t="s">
        <v>17</v>
      </c>
      <c r="I11" s="8" t="s">
        <v>18</v>
      </c>
      <c r="J11" s="8" t="s">
        <v>19</v>
      </c>
      <c r="K11" s="8" t="s">
        <v>20</v>
      </c>
      <c r="L11" s="8" t="s">
        <v>21</v>
      </c>
      <c r="M11" s="14">
        <v>4.4800000000000004</v>
      </c>
      <c r="N11" s="14" t="str">
        <f>IF(Obra!$J11="MYO","No Recuperable","Recuperable")</f>
        <v>Recuperable</v>
      </c>
      <c r="O11" s="7">
        <v>44348</v>
      </c>
      <c r="P11" s="8" t="str">
        <f>IF(listadoNC[[#This Row],[ID]]="","",IF(listadoNC[[#This Row],[FECHA CIERRE]]="","ABIERTA","CERRADA"))</f>
        <v>CERRADA</v>
      </c>
      <c r="Q11" s="11"/>
      <c r="R11" s="12" t="s">
        <v>22</v>
      </c>
      <c r="S11" s="13" t="s">
        <v>22</v>
      </c>
    </row>
    <row r="12" spans="1:21" ht="24" x14ac:dyDescent="0.2">
      <c r="A12" s="6">
        <f t="shared" si="0"/>
        <v>11</v>
      </c>
      <c r="B12" s="6" t="s">
        <v>403</v>
      </c>
      <c r="C12" s="7">
        <v>44287</v>
      </c>
      <c r="D12" s="7" t="s">
        <v>13</v>
      </c>
      <c r="E12" s="8" t="s">
        <v>14</v>
      </c>
      <c r="F12" s="8" t="s">
        <v>15</v>
      </c>
      <c r="G12" s="9" t="s">
        <v>31</v>
      </c>
      <c r="H12" s="8" t="s">
        <v>17</v>
      </c>
      <c r="I12" s="8" t="s">
        <v>18</v>
      </c>
      <c r="J12" s="8" t="s">
        <v>19</v>
      </c>
      <c r="K12" s="8" t="s">
        <v>20</v>
      </c>
      <c r="L12" s="8" t="s">
        <v>21</v>
      </c>
      <c r="M12" s="14">
        <v>2.585</v>
      </c>
      <c r="N12" s="14" t="str">
        <f>IF(Obra!$J12="MYO","No Recuperable","Recuperable")</f>
        <v>Recuperable</v>
      </c>
      <c r="O12" s="7">
        <v>44348</v>
      </c>
      <c r="P12" s="8" t="str">
        <f>IF(listadoNC[[#This Row],[ID]]="","",IF(listadoNC[[#This Row],[FECHA CIERRE]]="","ABIERTA","CERRADA"))</f>
        <v>CERRADA</v>
      </c>
      <c r="Q12" s="11"/>
      <c r="R12" s="12" t="s">
        <v>22</v>
      </c>
      <c r="S12" s="13" t="s">
        <v>22</v>
      </c>
    </row>
    <row r="13" spans="1:21" ht="24" x14ac:dyDescent="0.2">
      <c r="A13" s="6">
        <f t="shared" si="0"/>
        <v>12</v>
      </c>
      <c r="B13" s="6" t="s">
        <v>403</v>
      </c>
      <c r="C13" s="7">
        <v>44322</v>
      </c>
      <c r="D13" s="7" t="s">
        <v>13</v>
      </c>
      <c r="E13" s="8" t="s">
        <v>14</v>
      </c>
      <c r="F13" s="8" t="s">
        <v>15</v>
      </c>
      <c r="G13" s="9" t="s">
        <v>32</v>
      </c>
      <c r="H13" s="8" t="s">
        <v>17</v>
      </c>
      <c r="I13" s="8" t="s">
        <v>18</v>
      </c>
      <c r="J13" s="8" t="s">
        <v>19</v>
      </c>
      <c r="K13" s="8" t="s">
        <v>20</v>
      </c>
      <c r="L13" s="8" t="s">
        <v>21</v>
      </c>
      <c r="M13" s="14">
        <v>2.895</v>
      </c>
      <c r="N13" s="14" t="str">
        <f>IF(Obra!$J13="MYO","No Recuperable","Recuperable")</f>
        <v>Recuperable</v>
      </c>
      <c r="O13" s="7">
        <v>44348</v>
      </c>
      <c r="P13" s="8" t="str">
        <f>IF(listadoNC[[#This Row],[ID]]="","",IF(listadoNC[[#This Row],[FECHA CIERRE]]="","ABIERTA","CERRADA"))</f>
        <v>CERRADA</v>
      </c>
      <c r="Q13" s="11"/>
      <c r="R13" s="12" t="s">
        <v>22</v>
      </c>
      <c r="S13" s="13" t="s">
        <v>22</v>
      </c>
    </row>
    <row r="14" spans="1:21" ht="24" x14ac:dyDescent="0.2">
      <c r="A14" s="6">
        <f t="shared" si="0"/>
        <v>13</v>
      </c>
      <c r="B14" s="6" t="s">
        <v>403</v>
      </c>
      <c r="C14" s="7">
        <v>44362</v>
      </c>
      <c r="D14" s="7" t="s">
        <v>13</v>
      </c>
      <c r="E14" s="8" t="s">
        <v>14</v>
      </c>
      <c r="F14" s="8" t="s">
        <v>33</v>
      </c>
      <c r="G14" s="9" t="s">
        <v>34</v>
      </c>
      <c r="H14" s="8" t="s">
        <v>17</v>
      </c>
      <c r="I14" s="8" t="s">
        <v>35</v>
      </c>
      <c r="J14" s="8" t="s">
        <v>36</v>
      </c>
      <c r="K14" s="8" t="s">
        <v>20</v>
      </c>
      <c r="L14" s="8" t="s">
        <v>21</v>
      </c>
      <c r="M14" s="14">
        <v>5.45</v>
      </c>
      <c r="N14" s="14" t="str">
        <f>IF(Obra!$J14="MYO","No Recuperable","Recuperable")</f>
        <v>No Recuperable</v>
      </c>
      <c r="O14" s="7">
        <v>44363</v>
      </c>
      <c r="P14" s="8" t="str">
        <f>IF(listadoNC[[#This Row],[ID]]="","",IF(listadoNC[[#This Row],[FECHA CIERRE]]="","ABIERTA","CERRADA"))</f>
        <v>CERRADA</v>
      </c>
      <c r="Q14" s="11" t="s">
        <v>37</v>
      </c>
      <c r="R14" s="12" t="s">
        <v>22</v>
      </c>
      <c r="S14" s="13" t="s">
        <v>22</v>
      </c>
    </row>
    <row r="15" spans="1:21" ht="24" x14ac:dyDescent="0.2">
      <c r="A15" s="6">
        <f t="shared" si="0"/>
        <v>14</v>
      </c>
      <c r="B15" s="6" t="s">
        <v>403</v>
      </c>
      <c r="C15" s="7">
        <v>44363</v>
      </c>
      <c r="D15" s="7" t="s">
        <v>13</v>
      </c>
      <c r="E15" s="8" t="s">
        <v>14</v>
      </c>
      <c r="F15" s="8" t="s">
        <v>38</v>
      </c>
      <c r="G15" s="9" t="s">
        <v>39</v>
      </c>
      <c r="H15" s="8" t="s">
        <v>17</v>
      </c>
      <c r="I15" s="8" t="s">
        <v>35</v>
      </c>
      <c r="J15" s="8" t="s">
        <v>40</v>
      </c>
      <c r="K15" s="8" t="s">
        <v>20</v>
      </c>
      <c r="L15" s="8" t="s">
        <v>21</v>
      </c>
      <c r="M15" s="14">
        <v>1.95</v>
      </c>
      <c r="N15" s="14" t="str">
        <f>IF(Obra!$J15="MYO","No Recuperable","Recuperable")</f>
        <v>No Recuperable</v>
      </c>
      <c r="O15" s="7">
        <v>44376</v>
      </c>
      <c r="P15" s="8" t="str">
        <f>IF(listadoNC[[#This Row],[ID]]="","",IF(listadoNC[[#This Row],[FECHA CIERRE]]="","ABIERTA","CERRADA"))</f>
        <v>CERRADA</v>
      </c>
      <c r="Q15" s="20" t="s">
        <v>37</v>
      </c>
      <c r="R15" s="12" t="s">
        <v>22</v>
      </c>
      <c r="S15" s="13" t="s">
        <v>22</v>
      </c>
    </row>
    <row r="16" spans="1:21" ht="24" x14ac:dyDescent="0.2">
      <c r="A16" s="6">
        <f t="shared" si="0"/>
        <v>15</v>
      </c>
      <c r="B16" s="6" t="s">
        <v>403</v>
      </c>
      <c r="C16" s="7">
        <v>44363</v>
      </c>
      <c r="D16" s="7" t="s">
        <v>13</v>
      </c>
      <c r="E16" s="8" t="s">
        <v>14</v>
      </c>
      <c r="F16" s="8" t="s">
        <v>38</v>
      </c>
      <c r="G16" s="9" t="s">
        <v>41</v>
      </c>
      <c r="H16" s="8" t="s">
        <v>17</v>
      </c>
      <c r="I16" s="8" t="s">
        <v>35</v>
      </c>
      <c r="J16" s="8" t="s">
        <v>40</v>
      </c>
      <c r="K16" s="8" t="s">
        <v>20</v>
      </c>
      <c r="L16" s="8" t="s">
        <v>21</v>
      </c>
      <c r="M16" s="14">
        <v>1.95</v>
      </c>
      <c r="N16" s="14" t="str">
        <f>IF(Obra!$J16="MYO","No Recuperable","Recuperable")</f>
        <v>No Recuperable</v>
      </c>
      <c r="O16" s="7">
        <v>44376</v>
      </c>
      <c r="P16" s="8" t="str">
        <f>IF(listadoNC[[#This Row],[ID]]="","",IF(listadoNC[[#This Row],[FECHA CIERRE]]="","ABIERTA","CERRADA"))</f>
        <v>CERRADA</v>
      </c>
      <c r="Q16" s="20" t="s">
        <v>37</v>
      </c>
      <c r="R16" s="12" t="s">
        <v>22</v>
      </c>
      <c r="S16" s="13" t="s">
        <v>22</v>
      </c>
    </row>
    <row r="17" spans="1:19" ht="24" x14ac:dyDescent="0.2">
      <c r="A17" s="6">
        <f t="shared" si="0"/>
        <v>16</v>
      </c>
      <c r="B17" s="6" t="s">
        <v>403</v>
      </c>
      <c r="C17" s="7">
        <v>44363</v>
      </c>
      <c r="D17" s="7" t="s">
        <v>13</v>
      </c>
      <c r="E17" s="8" t="s">
        <v>14</v>
      </c>
      <c r="F17" s="8" t="s">
        <v>38</v>
      </c>
      <c r="G17" s="9" t="s">
        <v>42</v>
      </c>
      <c r="H17" s="8" t="s">
        <v>17</v>
      </c>
      <c r="I17" s="8" t="s">
        <v>35</v>
      </c>
      <c r="J17" s="8" t="s">
        <v>40</v>
      </c>
      <c r="K17" s="8" t="s">
        <v>20</v>
      </c>
      <c r="L17" s="8" t="s">
        <v>21</v>
      </c>
      <c r="M17" s="14">
        <v>1.95</v>
      </c>
      <c r="N17" s="14" t="str">
        <f>IF(Obra!$J17="MYO","No Recuperable","Recuperable")</f>
        <v>No Recuperable</v>
      </c>
      <c r="O17" s="7">
        <v>44376</v>
      </c>
      <c r="P17" s="8" t="str">
        <f>IF(listadoNC[[#This Row],[ID]]="","",IF(listadoNC[[#This Row],[FECHA CIERRE]]="","ABIERTA","CERRADA"))</f>
        <v>CERRADA</v>
      </c>
      <c r="Q17" s="20" t="s">
        <v>37</v>
      </c>
      <c r="R17" s="12" t="s">
        <v>22</v>
      </c>
      <c r="S17" s="13" t="s">
        <v>22</v>
      </c>
    </row>
    <row r="18" spans="1:19" ht="24" x14ac:dyDescent="0.2">
      <c r="A18" s="6">
        <f t="shared" si="0"/>
        <v>17</v>
      </c>
      <c r="B18" s="6" t="s">
        <v>403</v>
      </c>
      <c r="C18" s="7">
        <v>44363</v>
      </c>
      <c r="D18" s="7" t="s">
        <v>13</v>
      </c>
      <c r="E18" s="8" t="s">
        <v>14</v>
      </c>
      <c r="F18" s="8" t="s">
        <v>38</v>
      </c>
      <c r="G18" s="9" t="s">
        <v>43</v>
      </c>
      <c r="H18" s="8" t="s">
        <v>17</v>
      </c>
      <c r="I18" s="8" t="s">
        <v>35</v>
      </c>
      <c r="J18" s="8" t="s">
        <v>40</v>
      </c>
      <c r="K18" s="8" t="s">
        <v>20</v>
      </c>
      <c r="L18" s="8" t="s">
        <v>21</v>
      </c>
      <c r="M18" s="14">
        <v>1.95</v>
      </c>
      <c r="N18" s="14" t="str">
        <f>IF(Obra!$J18="MYO","No Recuperable","Recuperable")</f>
        <v>No Recuperable</v>
      </c>
      <c r="O18" s="7">
        <v>44376</v>
      </c>
      <c r="P18" s="8" t="str">
        <f>IF(listadoNC[[#This Row],[ID]]="","",IF(listadoNC[[#This Row],[FECHA CIERRE]]="","ABIERTA","CERRADA"))</f>
        <v>CERRADA</v>
      </c>
      <c r="Q18" s="20" t="s">
        <v>37</v>
      </c>
      <c r="R18" s="21" t="s">
        <v>22</v>
      </c>
      <c r="S18" s="22" t="s">
        <v>22</v>
      </c>
    </row>
    <row r="19" spans="1:19" ht="24" customHeight="1" x14ac:dyDescent="0.2">
      <c r="A19" s="6">
        <f t="shared" si="0"/>
        <v>18</v>
      </c>
      <c r="B19" s="6" t="s">
        <v>403</v>
      </c>
      <c r="C19" s="7">
        <v>44371</v>
      </c>
      <c r="D19" s="7" t="s">
        <v>13</v>
      </c>
      <c r="E19" s="8" t="s">
        <v>14</v>
      </c>
      <c r="F19" s="8" t="s">
        <v>44</v>
      </c>
      <c r="G19" s="9" t="s">
        <v>45</v>
      </c>
      <c r="H19" s="8" t="s">
        <v>46</v>
      </c>
      <c r="I19" s="8" t="s">
        <v>47</v>
      </c>
      <c r="J19" s="8" t="s">
        <v>40</v>
      </c>
      <c r="K19" s="8" t="s">
        <v>20</v>
      </c>
      <c r="L19" s="8" t="s">
        <v>21</v>
      </c>
      <c r="M19" s="14">
        <v>1</v>
      </c>
      <c r="N19" s="14" t="str">
        <f>IF(Obra!$J19="MYO","No Recuperable","Recuperable")</f>
        <v>No Recuperable</v>
      </c>
      <c r="O19" s="7">
        <v>44377</v>
      </c>
      <c r="P19" s="8" t="str">
        <f>IF(listadoNC[[#This Row],[ID]]="","",IF(listadoNC[[#This Row],[FECHA CIERRE]]="","ABIERTA","CERRADA"))</f>
        <v>CERRADA</v>
      </c>
      <c r="Q19" s="11" t="s">
        <v>37</v>
      </c>
      <c r="R19" s="12" t="s">
        <v>22</v>
      </c>
      <c r="S19" s="13" t="s">
        <v>22</v>
      </c>
    </row>
    <row r="20" spans="1:19" ht="24" customHeight="1" x14ac:dyDescent="0.2">
      <c r="A20" s="6">
        <f t="shared" si="0"/>
        <v>19</v>
      </c>
      <c r="B20" s="6" t="s">
        <v>403</v>
      </c>
      <c r="C20" s="7">
        <v>44383</v>
      </c>
      <c r="D20" s="7" t="s">
        <v>13</v>
      </c>
      <c r="E20" s="8" t="s">
        <v>14</v>
      </c>
      <c r="F20" s="8" t="s">
        <v>33</v>
      </c>
      <c r="G20" s="9" t="s">
        <v>48</v>
      </c>
      <c r="H20" s="8" t="s">
        <v>49</v>
      </c>
      <c r="I20" s="8" t="s">
        <v>50</v>
      </c>
      <c r="J20" s="8" t="s">
        <v>40</v>
      </c>
      <c r="K20" s="8" t="s">
        <v>20</v>
      </c>
      <c r="L20" s="8" t="s">
        <v>21</v>
      </c>
      <c r="M20" s="14">
        <v>1.63</v>
      </c>
      <c r="N20" s="14" t="str">
        <f>IF(Obra!$J20="MYO","No Recuperable","Recuperable")</f>
        <v>No Recuperable</v>
      </c>
      <c r="O20" s="7">
        <v>44389</v>
      </c>
      <c r="P20" s="8" t="str">
        <f>IF(listadoNC[[#This Row],[ID]]="","",IF(listadoNC[[#This Row],[FECHA CIERRE]]="","ABIERTA","CERRADA"))</f>
        <v>CERRADA</v>
      </c>
      <c r="Q20" s="11" t="s">
        <v>37</v>
      </c>
      <c r="R20" s="12" t="s">
        <v>22</v>
      </c>
      <c r="S20" s="13" t="s">
        <v>22</v>
      </c>
    </row>
    <row r="21" spans="1:19" ht="24" customHeight="1" x14ac:dyDescent="0.2">
      <c r="A21" s="6">
        <f t="shared" si="0"/>
        <v>20</v>
      </c>
      <c r="B21" s="6" t="s">
        <v>403</v>
      </c>
      <c r="C21" s="7">
        <v>44383</v>
      </c>
      <c r="D21" s="7" t="s">
        <v>13</v>
      </c>
      <c r="E21" s="8" t="s">
        <v>14</v>
      </c>
      <c r="F21" s="8" t="s">
        <v>38</v>
      </c>
      <c r="G21" s="9" t="s">
        <v>34</v>
      </c>
      <c r="H21" s="8" t="s">
        <v>17</v>
      </c>
      <c r="I21" s="8" t="s">
        <v>35</v>
      </c>
      <c r="J21" s="8" t="s">
        <v>40</v>
      </c>
      <c r="K21" s="8" t="s">
        <v>20</v>
      </c>
      <c r="L21" s="8" t="s">
        <v>21</v>
      </c>
      <c r="M21" s="14">
        <v>1.94</v>
      </c>
      <c r="N21" s="14" t="str">
        <f>IF(Obra!$J21="MYO","No Recuperable","Recuperable")</f>
        <v>No Recuperable</v>
      </c>
      <c r="O21" s="7">
        <v>44389</v>
      </c>
      <c r="P21" s="8" t="str">
        <f>IF(listadoNC[[#This Row],[ID]]="","",IF(listadoNC[[#This Row],[FECHA CIERRE]]="","ABIERTA","CERRADA"))</f>
        <v>CERRADA</v>
      </c>
      <c r="Q21" s="20" t="s">
        <v>37</v>
      </c>
      <c r="R21" s="12" t="s">
        <v>22</v>
      </c>
      <c r="S21" s="13" t="s">
        <v>22</v>
      </c>
    </row>
    <row r="22" spans="1:19" ht="24" customHeight="1" x14ac:dyDescent="0.2">
      <c r="A22" s="6">
        <f t="shared" si="0"/>
        <v>21</v>
      </c>
      <c r="B22" s="6" t="s">
        <v>403</v>
      </c>
      <c r="C22" s="7">
        <v>44383</v>
      </c>
      <c r="D22" s="7" t="s">
        <v>13</v>
      </c>
      <c r="E22" s="8" t="s">
        <v>14</v>
      </c>
      <c r="F22" s="8" t="s">
        <v>51</v>
      </c>
      <c r="G22" s="9" t="s">
        <v>52</v>
      </c>
      <c r="H22" s="8" t="s">
        <v>17</v>
      </c>
      <c r="I22" s="8" t="s">
        <v>18</v>
      </c>
      <c r="J22" s="8" t="s">
        <v>40</v>
      </c>
      <c r="K22" s="8" t="s">
        <v>20</v>
      </c>
      <c r="L22" s="8" t="s">
        <v>21</v>
      </c>
      <c r="M22" s="14">
        <v>1.286</v>
      </c>
      <c r="N22" s="14" t="str">
        <f>IF(Obra!$J22="MYO","No Recuperable","Recuperable")</f>
        <v>No Recuperable</v>
      </c>
      <c r="O22" s="7">
        <v>44397</v>
      </c>
      <c r="P22" s="8" t="str">
        <f>IF(listadoNC[[#This Row],[ID]]="","",IF(listadoNC[[#This Row],[FECHA CIERRE]]="","ABIERTA","CERRADA"))</f>
        <v>CERRADA</v>
      </c>
      <c r="Q22" s="11" t="s">
        <v>37</v>
      </c>
      <c r="R22" s="12" t="s">
        <v>22</v>
      </c>
      <c r="S22" s="13" t="s">
        <v>22</v>
      </c>
    </row>
    <row r="23" spans="1:19" ht="24" customHeight="1" x14ac:dyDescent="0.2">
      <c r="A23" s="6">
        <f t="shared" si="0"/>
        <v>22</v>
      </c>
      <c r="B23" s="6" t="s">
        <v>403</v>
      </c>
      <c r="C23" s="7">
        <v>44411</v>
      </c>
      <c r="D23" s="23" t="s">
        <v>13</v>
      </c>
      <c r="E23" s="24" t="s">
        <v>14</v>
      </c>
      <c r="F23" s="8" t="s">
        <v>51</v>
      </c>
      <c r="G23" s="9" t="s">
        <v>53</v>
      </c>
      <c r="H23" s="8" t="s">
        <v>17</v>
      </c>
      <c r="I23" s="8" t="s">
        <v>18</v>
      </c>
      <c r="J23" s="8" t="s">
        <v>36</v>
      </c>
      <c r="K23" s="8" t="s">
        <v>54</v>
      </c>
      <c r="L23" s="8" t="s">
        <v>21</v>
      </c>
      <c r="M23" s="14">
        <v>3.6360000000000001</v>
      </c>
      <c r="N23" s="14" t="str">
        <f>IF(Obra!$J23="MYO","No Recuperable","Recuperable")</f>
        <v>No Recuperable</v>
      </c>
      <c r="O23" s="7">
        <v>44427</v>
      </c>
      <c r="P23" s="8" t="str">
        <f>IF(listadoNC[[#This Row],[ID]]="","",IF(listadoNC[[#This Row],[FECHA CIERRE]]="","ABIERTA","CERRADA"))</f>
        <v>CERRADA</v>
      </c>
      <c r="Q23" s="11" t="s">
        <v>37</v>
      </c>
      <c r="R23" s="12" t="s">
        <v>22</v>
      </c>
      <c r="S23" s="13" t="s">
        <v>55</v>
      </c>
    </row>
    <row r="24" spans="1:19" ht="24" customHeight="1" x14ac:dyDescent="0.2">
      <c r="A24" s="6">
        <f t="shared" si="0"/>
        <v>23</v>
      </c>
      <c r="B24" s="6" t="s">
        <v>403</v>
      </c>
      <c r="C24" s="7">
        <v>44414</v>
      </c>
      <c r="D24" s="23" t="s">
        <v>13</v>
      </c>
      <c r="E24" s="24" t="s">
        <v>14</v>
      </c>
      <c r="F24" s="8" t="s">
        <v>38</v>
      </c>
      <c r="G24" s="9" t="s">
        <v>56</v>
      </c>
      <c r="H24" s="8" t="s">
        <v>17</v>
      </c>
      <c r="I24" s="8" t="s">
        <v>18</v>
      </c>
      <c r="J24" s="8" t="s">
        <v>36</v>
      </c>
      <c r="K24" s="8" t="s">
        <v>20</v>
      </c>
      <c r="L24" s="8" t="s">
        <v>57</v>
      </c>
      <c r="M24" s="14">
        <v>2.82</v>
      </c>
      <c r="N24" s="14" t="str">
        <f>IF(Obra!$J24="MYO","No Recuperable","Recuperable")</f>
        <v>No Recuperable</v>
      </c>
      <c r="O24" s="25">
        <v>44427</v>
      </c>
      <c r="P24" s="8" t="str">
        <f>IF(listadoNC[[#This Row],[ID]]="","",IF(listadoNC[[#This Row],[FECHA CIERRE]]="","ABIERTA","CERRADA"))</f>
        <v>CERRADA</v>
      </c>
      <c r="Q24" s="20" t="s">
        <v>37</v>
      </c>
      <c r="R24" s="12" t="s">
        <v>22</v>
      </c>
      <c r="S24" s="13" t="s">
        <v>55</v>
      </c>
    </row>
    <row r="25" spans="1:19" ht="36" x14ac:dyDescent="0.2">
      <c r="A25" s="6">
        <f t="shared" si="0"/>
        <v>24</v>
      </c>
      <c r="B25" s="6" t="s">
        <v>403</v>
      </c>
      <c r="C25" s="7">
        <v>44424</v>
      </c>
      <c r="D25" s="23" t="s">
        <v>13</v>
      </c>
      <c r="E25" s="24" t="s">
        <v>14</v>
      </c>
      <c r="F25" s="8" t="s">
        <v>51</v>
      </c>
      <c r="G25" s="9" t="s">
        <v>58</v>
      </c>
      <c r="H25" s="8" t="s">
        <v>46</v>
      </c>
      <c r="I25" s="8" t="s">
        <v>47</v>
      </c>
      <c r="J25" s="8" t="s">
        <v>36</v>
      </c>
      <c r="K25" s="8" t="s">
        <v>59</v>
      </c>
      <c r="L25" s="8" t="s">
        <v>57</v>
      </c>
      <c r="M25" s="14">
        <v>1</v>
      </c>
      <c r="N25" s="14" t="str">
        <f>IF(Obra!$J25="MYO","No Recuperable","Recuperable")</f>
        <v>No Recuperable</v>
      </c>
      <c r="O25" s="7">
        <v>44453</v>
      </c>
      <c r="P25" s="8" t="str">
        <f>IF(listadoNC[[#This Row],[ID]]="","",IF(listadoNC[[#This Row],[FECHA CIERRE]]="","ABIERTA","CERRADA"))</f>
        <v>CERRADA</v>
      </c>
      <c r="Q25" s="11" t="s">
        <v>37</v>
      </c>
      <c r="R25" s="12" t="s">
        <v>22</v>
      </c>
      <c r="S25" s="26" t="s">
        <v>22</v>
      </c>
    </row>
    <row r="26" spans="1:19" ht="24" customHeight="1" x14ac:dyDescent="0.2">
      <c r="A26" s="6">
        <f t="shared" si="0"/>
        <v>25</v>
      </c>
      <c r="B26" s="6" t="s">
        <v>403</v>
      </c>
      <c r="C26" s="7">
        <v>44426</v>
      </c>
      <c r="D26" s="23" t="s">
        <v>13</v>
      </c>
      <c r="E26" s="8" t="s">
        <v>14</v>
      </c>
      <c r="F26" s="8" t="s">
        <v>33</v>
      </c>
      <c r="G26" s="9" t="s">
        <v>60</v>
      </c>
      <c r="H26" s="8" t="s">
        <v>46</v>
      </c>
      <c r="I26" s="8" t="s">
        <v>61</v>
      </c>
      <c r="J26" s="8" t="s">
        <v>36</v>
      </c>
      <c r="K26" s="8" t="s">
        <v>20</v>
      </c>
      <c r="L26" s="8" t="s">
        <v>57</v>
      </c>
      <c r="M26" s="14">
        <v>1</v>
      </c>
      <c r="N26" s="14" t="str">
        <f>IF(Obra!$J26="MYO","No Recuperable","Recuperable")</f>
        <v>No Recuperable</v>
      </c>
      <c r="O26" s="7">
        <v>44440</v>
      </c>
      <c r="P26" s="8" t="s">
        <v>62</v>
      </c>
      <c r="Q26" s="11" t="s">
        <v>37</v>
      </c>
      <c r="R26" s="12" t="s">
        <v>22</v>
      </c>
      <c r="S26" s="13" t="s">
        <v>55</v>
      </c>
    </row>
    <row r="27" spans="1:19" ht="35.1" customHeight="1" x14ac:dyDescent="0.2">
      <c r="A27" s="6">
        <f t="shared" si="0"/>
        <v>26</v>
      </c>
      <c r="B27" s="6" t="s">
        <v>403</v>
      </c>
      <c r="C27" s="7">
        <v>44397</v>
      </c>
      <c r="D27" s="7" t="s">
        <v>13</v>
      </c>
      <c r="E27" s="8" t="s">
        <v>14</v>
      </c>
      <c r="F27" s="8" t="s">
        <v>33</v>
      </c>
      <c r="G27" s="9" t="s">
        <v>63</v>
      </c>
      <c r="H27" s="8" t="s">
        <v>46</v>
      </c>
      <c r="I27" s="8" t="s">
        <v>61</v>
      </c>
      <c r="J27" s="8" t="s">
        <v>36</v>
      </c>
      <c r="K27" s="8" t="s">
        <v>20</v>
      </c>
      <c r="L27" s="8" t="s">
        <v>57</v>
      </c>
      <c r="M27" s="14">
        <v>1</v>
      </c>
      <c r="N27" s="14" t="str">
        <f>IF(Obra!$J27="MYO","No Recuperable","Recuperable")</f>
        <v>No Recuperable</v>
      </c>
      <c r="O27" s="7">
        <v>44440</v>
      </c>
      <c r="P27" s="8" t="s">
        <v>62</v>
      </c>
      <c r="Q27" s="11" t="s">
        <v>37</v>
      </c>
      <c r="R27" s="12" t="s">
        <v>22</v>
      </c>
      <c r="S27" s="13" t="s">
        <v>55</v>
      </c>
    </row>
    <row r="28" spans="1:19" ht="24" customHeight="1" x14ac:dyDescent="0.2">
      <c r="A28" s="6">
        <f t="shared" si="0"/>
        <v>27</v>
      </c>
      <c r="B28" s="6" t="s">
        <v>403</v>
      </c>
      <c r="C28" s="7">
        <v>44418</v>
      </c>
      <c r="D28" s="7" t="s">
        <v>13</v>
      </c>
      <c r="E28" s="8" t="s">
        <v>14</v>
      </c>
      <c r="F28" s="8" t="s">
        <v>15</v>
      </c>
      <c r="G28" s="9" t="s">
        <v>64</v>
      </c>
      <c r="H28" s="8" t="s">
        <v>17</v>
      </c>
      <c r="I28" s="8" t="s">
        <v>18</v>
      </c>
      <c r="J28" s="8" t="s">
        <v>19</v>
      </c>
      <c r="K28" s="8" t="s">
        <v>20</v>
      </c>
      <c r="L28" s="8" t="s">
        <v>21</v>
      </c>
      <c r="M28" s="14">
        <v>4.32</v>
      </c>
      <c r="N28" s="14" t="str">
        <f>IF(Obra!$J28="MYO","No Recuperable","Recuperable")</f>
        <v>Recuperable</v>
      </c>
      <c r="O28" s="7">
        <v>44445</v>
      </c>
      <c r="P28" s="8" t="str">
        <f>IF(listadoNC[[#This Row],[ID]]="","",IF(listadoNC[[#This Row],[FECHA CIERRE]]="","ABIERTA","CERRADA"))</f>
        <v>CERRADA</v>
      </c>
      <c r="Q28" s="11"/>
      <c r="R28" s="12" t="s">
        <v>22</v>
      </c>
      <c r="S28" s="26" t="s">
        <v>22</v>
      </c>
    </row>
    <row r="29" spans="1:19" ht="24" customHeight="1" x14ac:dyDescent="0.2">
      <c r="A29" s="6">
        <f t="shared" si="0"/>
        <v>28</v>
      </c>
      <c r="B29" s="6" t="s">
        <v>403</v>
      </c>
      <c r="C29" s="7">
        <v>44431</v>
      </c>
      <c r="D29" s="7" t="s">
        <v>13</v>
      </c>
      <c r="E29" s="8" t="s">
        <v>14</v>
      </c>
      <c r="F29" s="8" t="s">
        <v>33</v>
      </c>
      <c r="G29" s="9" t="s">
        <v>65</v>
      </c>
      <c r="H29" s="8" t="s">
        <v>46</v>
      </c>
      <c r="I29" s="8" t="s">
        <v>47</v>
      </c>
      <c r="J29" s="8" t="s">
        <v>36</v>
      </c>
      <c r="K29" s="8" t="s">
        <v>20</v>
      </c>
      <c r="L29" s="8" t="s">
        <v>21</v>
      </c>
      <c r="M29" s="14">
        <v>2.4649999999999999</v>
      </c>
      <c r="N29" s="14" t="str">
        <f>IF(Obra!$J29="MYO","No Recuperable","Recuperable")</f>
        <v>No Recuperable</v>
      </c>
      <c r="O29" s="7">
        <v>44445</v>
      </c>
      <c r="P29" s="8" t="str">
        <f>IF(listadoNC[[#This Row],[ID]]="","",IF(listadoNC[[#This Row],[FECHA CIERRE]]="","ABIERTA","CERRADA"))</f>
        <v>CERRADA</v>
      </c>
      <c r="Q29" s="11" t="s">
        <v>37</v>
      </c>
      <c r="R29" s="12" t="s">
        <v>22</v>
      </c>
      <c r="S29" s="26" t="s">
        <v>22</v>
      </c>
    </row>
    <row r="30" spans="1:19" ht="24" customHeight="1" x14ac:dyDescent="0.2">
      <c r="A30" s="6">
        <f t="shared" si="0"/>
        <v>29</v>
      </c>
      <c r="B30" s="6" t="s">
        <v>403</v>
      </c>
      <c r="C30" s="7">
        <v>44431</v>
      </c>
      <c r="D30" s="7" t="s">
        <v>13</v>
      </c>
      <c r="E30" s="8" t="s">
        <v>14</v>
      </c>
      <c r="F30" s="8" t="s">
        <v>33</v>
      </c>
      <c r="G30" s="9" t="s">
        <v>66</v>
      </c>
      <c r="H30" s="8" t="s">
        <v>17</v>
      </c>
      <c r="I30" s="8" t="s">
        <v>18</v>
      </c>
      <c r="J30" s="8" t="s">
        <v>36</v>
      </c>
      <c r="K30" s="8" t="s">
        <v>20</v>
      </c>
      <c r="L30" s="8" t="s">
        <v>21</v>
      </c>
      <c r="M30" s="14">
        <v>1.4330000000000001</v>
      </c>
      <c r="N30" s="14" t="str">
        <f>IF(Obra!$J30="MYO","No Recuperable","Recuperable")</f>
        <v>No Recuperable</v>
      </c>
      <c r="O30" s="7">
        <v>44445</v>
      </c>
      <c r="P30" s="8" t="str">
        <f>IF(listadoNC[[#This Row],[ID]]="","",IF(listadoNC[[#This Row],[FECHA CIERRE]]="","ABIERTA","CERRADA"))</f>
        <v>CERRADA</v>
      </c>
      <c r="Q30" s="11" t="s">
        <v>37</v>
      </c>
      <c r="R30" s="12" t="s">
        <v>22</v>
      </c>
      <c r="S30" s="26" t="s">
        <v>22</v>
      </c>
    </row>
    <row r="31" spans="1:19" ht="24" customHeight="1" x14ac:dyDescent="0.2">
      <c r="A31" s="6">
        <f t="shared" si="0"/>
        <v>30</v>
      </c>
      <c r="B31" s="6" t="s">
        <v>403</v>
      </c>
      <c r="C31" s="7">
        <v>44432</v>
      </c>
      <c r="D31" s="7" t="s">
        <v>13</v>
      </c>
      <c r="E31" s="8" t="s">
        <v>14</v>
      </c>
      <c r="F31" s="8" t="s">
        <v>38</v>
      </c>
      <c r="G31" s="9" t="s">
        <v>67</v>
      </c>
      <c r="H31" s="8" t="s">
        <v>17</v>
      </c>
      <c r="I31" s="8" t="s">
        <v>35</v>
      </c>
      <c r="J31" s="8" t="s">
        <v>36</v>
      </c>
      <c r="K31" s="8" t="s">
        <v>20</v>
      </c>
      <c r="L31" s="8" t="s">
        <v>21</v>
      </c>
      <c r="M31" s="14">
        <v>2.79</v>
      </c>
      <c r="N31" s="14" t="str">
        <f>IF(Obra!$J31="MYO","No Recuperable","Recuperable")</f>
        <v>No Recuperable</v>
      </c>
      <c r="O31" s="7">
        <v>44445</v>
      </c>
      <c r="P31" s="8" t="str">
        <f>IF(listadoNC[[#This Row],[ID]]="","",IF(listadoNC[[#This Row],[FECHA CIERRE]]="","ABIERTA","CERRADA"))</f>
        <v>CERRADA</v>
      </c>
      <c r="Q31" s="20" t="s">
        <v>37</v>
      </c>
      <c r="R31" s="12" t="s">
        <v>22</v>
      </c>
      <c r="S31" s="26" t="s">
        <v>22</v>
      </c>
    </row>
    <row r="32" spans="1:19" ht="24" x14ac:dyDescent="0.2">
      <c r="A32" s="6">
        <f t="shared" si="0"/>
        <v>31</v>
      </c>
      <c r="B32" s="6" t="s">
        <v>403</v>
      </c>
      <c r="C32" s="7">
        <v>44445</v>
      </c>
      <c r="D32" s="7" t="s">
        <v>13</v>
      </c>
      <c r="E32" s="8" t="s">
        <v>14</v>
      </c>
      <c r="F32" s="8" t="s">
        <v>51</v>
      </c>
      <c r="G32" s="9" t="s">
        <v>68</v>
      </c>
      <c r="H32" s="8" t="s">
        <v>17</v>
      </c>
      <c r="I32" s="8" t="s">
        <v>18</v>
      </c>
      <c r="J32" s="8" t="s">
        <v>36</v>
      </c>
      <c r="K32" s="8" t="s">
        <v>20</v>
      </c>
      <c r="L32" s="8" t="s">
        <v>21</v>
      </c>
      <c r="M32" s="14">
        <v>3.7320000000000002</v>
      </c>
      <c r="N32" s="14" t="str">
        <f>IF(Obra!$J32="MYO","No Recuperable","Recuperable")</f>
        <v>No Recuperable</v>
      </c>
      <c r="O32" s="7">
        <v>44460</v>
      </c>
      <c r="P32" s="8" t="str">
        <f>IF(listadoNC[[#This Row],[ID]]="","",IF(listadoNC[[#This Row],[FECHA CIERRE]]="","ABIERTA","CERRADA"))</f>
        <v>CERRADA</v>
      </c>
      <c r="Q32" s="11" t="s">
        <v>22</v>
      </c>
      <c r="R32" s="12" t="s">
        <v>22</v>
      </c>
      <c r="S32" s="26" t="s">
        <v>22</v>
      </c>
    </row>
    <row r="33" spans="1:19" ht="24" x14ac:dyDescent="0.2">
      <c r="A33" s="6">
        <f t="shared" si="0"/>
        <v>32</v>
      </c>
      <c r="B33" s="6" t="s">
        <v>403</v>
      </c>
      <c r="C33" s="7">
        <v>44445</v>
      </c>
      <c r="D33" s="7" t="s">
        <v>13</v>
      </c>
      <c r="E33" s="8" t="s">
        <v>14</v>
      </c>
      <c r="F33" s="8" t="s">
        <v>51</v>
      </c>
      <c r="G33" s="9" t="s">
        <v>68</v>
      </c>
      <c r="H33" s="8" t="s">
        <v>17</v>
      </c>
      <c r="I33" s="8" t="s">
        <v>18</v>
      </c>
      <c r="J33" s="8" t="s">
        <v>36</v>
      </c>
      <c r="K33" s="8" t="s">
        <v>20</v>
      </c>
      <c r="L33" s="8" t="s">
        <v>21</v>
      </c>
      <c r="M33" s="14">
        <v>3.5059999999999998</v>
      </c>
      <c r="N33" s="14" t="str">
        <f>IF(Obra!$J33="MYO","No Recuperable","Recuperable")</f>
        <v>No Recuperable</v>
      </c>
      <c r="O33" s="7">
        <v>44460</v>
      </c>
      <c r="P33" s="8" t="str">
        <f>IF(listadoNC[[#This Row],[ID]]="","",IF(listadoNC[[#This Row],[FECHA CIERRE]]="","ABIERTA","CERRADA"))</f>
        <v>CERRADA</v>
      </c>
      <c r="Q33" s="11" t="s">
        <v>22</v>
      </c>
      <c r="R33" s="12" t="s">
        <v>22</v>
      </c>
      <c r="S33" s="26" t="s">
        <v>22</v>
      </c>
    </row>
    <row r="34" spans="1:19" ht="24" x14ac:dyDescent="0.2">
      <c r="A34" s="6">
        <f t="shared" si="0"/>
        <v>33</v>
      </c>
      <c r="B34" s="6" t="s">
        <v>403</v>
      </c>
      <c r="C34" s="7">
        <v>44445</v>
      </c>
      <c r="D34" s="7" t="s">
        <v>13</v>
      </c>
      <c r="E34" s="8" t="s">
        <v>14</v>
      </c>
      <c r="F34" s="8" t="s">
        <v>51</v>
      </c>
      <c r="G34" s="9" t="s">
        <v>68</v>
      </c>
      <c r="H34" s="8" t="s">
        <v>17</v>
      </c>
      <c r="I34" s="8" t="s">
        <v>18</v>
      </c>
      <c r="J34" s="8" t="s">
        <v>36</v>
      </c>
      <c r="K34" s="8" t="s">
        <v>20</v>
      </c>
      <c r="L34" s="8" t="s">
        <v>21</v>
      </c>
      <c r="M34" s="14">
        <v>3.5059999999999998</v>
      </c>
      <c r="N34" s="14" t="str">
        <f>IF(Obra!$J34="MYO","No Recuperable","Recuperable")</f>
        <v>No Recuperable</v>
      </c>
      <c r="O34" s="7">
        <v>44460</v>
      </c>
      <c r="P34" s="8" t="str">
        <f>IF(listadoNC[[#This Row],[ID]]="","",IF(listadoNC[[#This Row],[FECHA CIERRE]]="","ABIERTA","CERRADA"))</f>
        <v>CERRADA</v>
      </c>
      <c r="Q34" s="11" t="s">
        <v>22</v>
      </c>
      <c r="R34" s="12" t="s">
        <v>22</v>
      </c>
      <c r="S34" s="26" t="s">
        <v>22</v>
      </c>
    </row>
    <row r="35" spans="1:19" ht="42" customHeight="1" x14ac:dyDescent="0.2">
      <c r="A35" s="6">
        <f t="shared" si="0"/>
        <v>34</v>
      </c>
      <c r="B35" s="6" t="s">
        <v>403</v>
      </c>
      <c r="C35" s="7">
        <v>44452</v>
      </c>
      <c r="D35" s="23" t="s">
        <v>13</v>
      </c>
      <c r="E35" s="24" t="s">
        <v>14</v>
      </c>
      <c r="F35" s="8" t="s">
        <v>33</v>
      </c>
      <c r="G35" s="9" t="s">
        <v>69</v>
      </c>
      <c r="H35" s="8" t="s">
        <v>70</v>
      </c>
      <c r="I35" s="8" t="s">
        <v>71</v>
      </c>
      <c r="J35" s="8" t="s">
        <v>72</v>
      </c>
      <c r="K35" s="8" t="s">
        <v>20</v>
      </c>
      <c r="L35" s="8" t="s">
        <v>57</v>
      </c>
      <c r="M35" s="14">
        <v>1</v>
      </c>
      <c r="N35" s="14" t="str">
        <f>IF(Obra!$J35="MYO","No Recuperable","Recuperable")</f>
        <v>Recuperable</v>
      </c>
      <c r="O35" s="7">
        <v>44469</v>
      </c>
      <c r="P35" s="8" t="str">
        <f>IF(listadoNC[[#This Row],[ID]]="","",IF(listadoNC[[#This Row],[FECHA CIERRE]]="","ABIERTA","CERRADA"))</f>
        <v>CERRADA</v>
      </c>
      <c r="Q35" s="11" t="s">
        <v>37</v>
      </c>
      <c r="R35" s="12" t="s">
        <v>22</v>
      </c>
      <c r="S35" s="13" t="s">
        <v>55</v>
      </c>
    </row>
    <row r="36" spans="1:19" ht="24" x14ac:dyDescent="0.2">
      <c r="A36" s="6">
        <f t="shared" si="0"/>
        <v>35</v>
      </c>
      <c r="B36" s="6" t="s">
        <v>403</v>
      </c>
      <c r="C36" s="7">
        <v>44455</v>
      </c>
      <c r="D36" s="7" t="s">
        <v>13</v>
      </c>
      <c r="E36" s="8" t="s">
        <v>14</v>
      </c>
      <c r="F36" s="8" t="s">
        <v>51</v>
      </c>
      <c r="G36" s="9" t="s">
        <v>73</v>
      </c>
      <c r="H36" s="8" t="s">
        <v>17</v>
      </c>
      <c r="I36" s="8" t="s">
        <v>18</v>
      </c>
      <c r="J36" s="8" t="s">
        <v>36</v>
      </c>
      <c r="K36" s="8" t="s">
        <v>20</v>
      </c>
      <c r="L36" s="8" t="s">
        <v>21</v>
      </c>
      <c r="M36" s="14">
        <v>2.7</v>
      </c>
      <c r="N36" s="14" t="str">
        <f>IF(Obra!$J36="MYO","No Recuperable","Recuperable")</f>
        <v>No Recuperable</v>
      </c>
      <c r="O36" s="7">
        <v>44474</v>
      </c>
      <c r="P36" s="8" t="str">
        <f>IF(listadoNC[[#This Row],[ID]]="","",IF(listadoNC[[#This Row],[FECHA CIERRE]]="","ABIERTA","CERRADA"))</f>
        <v>CERRADA</v>
      </c>
      <c r="Q36" s="11" t="s">
        <v>22</v>
      </c>
      <c r="R36" s="12" t="s">
        <v>22</v>
      </c>
      <c r="S36" s="26" t="s">
        <v>22</v>
      </c>
    </row>
    <row r="37" spans="1:19" ht="24" x14ac:dyDescent="0.2">
      <c r="A37" s="6">
        <f t="shared" si="0"/>
        <v>36</v>
      </c>
      <c r="B37" s="6" t="s">
        <v>403</v>
      </c>
      <c r="C37" s="7">
        <v>44519</v>
      </c>
      <c r="D37" s="7" t="s">
        <v>13</v>
      </c>
      <c r="E37" s="8" t="s">
        <v>14</v>
      </c>
      <c r="F37" s="8" t="s">
        <v>51</v>
      </c>
      <c r="G37" s="9" t="s">
        <v>74</v>
      </c>
      <c r="H37" s="8" t="s">
        <v>17</v>
      </c>
      <c r="I37" s="8" t="s">
        <v>75</v>
      </c>
      <c r="J37" s="8" t="s">
        <v>36</v>
      </c>
      <c r="K37" s="8" t="s">
        <v>20</v>
      </c>
      <c r="L37" s="8" t="s">
        <v>21</v>
      </c>
      <c r="M37" s="14">
        <v>6.16</v>
      </c>
      <c r="N37" s="14" t="str">
        <f>IF(Obra!$J37="MYO","No Recuperable","Recuperable")</f>
        <v>No Recuperable</v>
      </c>
      <c r="O37" s="7">
        <v>44526</v>
      </c>
      <c r="P37" s="8" t="str">
        <f>IF(listadoNC[[#This Row],[ID]]="","",IF(listadoNC[[#This Row],[FECHA CIERRE]]="","ABIERTA","CERRADA"))</f>
        <v>CERRADA</v>
      </c>
      <c r="Q37" s="11" t="s">
        <v>22</v>
      </c>
      <c r="R37" s="12" t="s">
        <v>22</v>
      </c>
      <c r="S37" s="26" t="s">
        <v>22</v>
      </c>
    </row>
    <row r="38" spans="1:19" ht="36" x14ac:dyDescent="0.2">
      <c r="A38" s="6">
        <f t="shared" si="0"/>
        <v>37</v>
      </c>
      <c r="B38" s="6" t="s">
        <v>403</v>
      </c>
      <c r="C38" s="7">
        <v>44546</v>
      </c>
      <c r="D38" s="7" t="s">
        <v>13</v>
      </c>
      <c r="E38" s="8" t="s">
        <v>14</v>
      </c>
      <c r="F38" s="8" t="s">
        <v>51</v>
      </c>
      <c r="G38" s="9" t="s">
        <v>76</v>
      </c>
      <c r="H38" s="8" t="s">
        <v>46</v>
      </c>
      <c r="I38" s="8" t="s">
        <v>77</v>
      </c>
      <c r="J38" s="8" t="s">
        <v>36</v>
      </c>
      <c r="K38" s="8" t="s">
        <v>20</v>
      </c>
      <c r="L38" s="8" t="s">
        <v>21</v>
      </c>
      <c r="M38" s="14">
        <v>2.2040000000000002</v>
      </c>
      <c r="N38" s="14" t="str">
        <f>IF(Obra!$J38="MYO","No Recuperable","Recuperable")</f>
        <v>No Recuperable</v>
      </c>
      <c r="O38" s="7">
        <v>44560</v>
      </c>
      <c r="P38" s="8" t="str">
        <f>IF(listadoNC[[#This Row],[ID]]="","",IF(listadoNC[[#This Row],[FECHA CIERRE]]="","ABIERTA","CERRADA"))</f>
        <v>CERRADA</v>
      </c>
      <c r="Q38" s="11" t="s">
        <v>22</v>
      </c>
      <c r="R38" s="12" t="s">
        <v>22</v>
      </c>
      <c r="S38" s="26" t="s">
        <v>22</v>
      </c>
    </row>
    <row r="39" spans="1:19" ht="24" x14ac:dyDescent="0.2">
      <c r="A39" s="6">
        <f t="shared" si="0"/>
        <v>38</v>
      </c>
      <c r="B39" s="6" t="s">
        <v>403</v>
      </c>
      <c r="C39" s="7">
        <v>44551</v>
      </c>
      <c r="D39" s="7" t="s">
        <v>13</v>
      </c>
      <c r="E39" s="8" t="s">
        <v>14</v>
      </c>
      <c r="F39" s="8" t="s">
        <v>33</v>
      </c>
      <c r="G39" s="9" t="s">
        <v>78</v>
      </c>
      <c r="H39" s="8" t="s">
        <v>46</v>
      </c>
      <c r="I39" s="8" t="s">
        <v>79</v>
      </c>
      <c r="J39" s="8" t="s">
        <v>36</v>
      </c>
      <c r="K39" s="8" t="s">
        <v>20</v>
      </c>
      <c r="L39" s="8" t="s">
        <v>21</v>
      </c>
      <c r="M39" s="14">
        <v>1.5</v>
      </c>
      <c r="N39" s="14" t="str">
        <f>IF(Obra!$J39="MYO","No Recuperable","Recuperable")</f>
        <v>No Recuperable</v>
      </c>
      <c r="O39" s="7">
        <v>44560</v>
      </c>
      <c r="P39" s="8" t="str">
        <f>IF(listadoNC[[#This Row],[ID]]="","",IF(listadoNC[[#This Row],[FECHA CIERRE]]="","ABIERTA","CERRADA"))</f>
        <v>CERRADA</v>
      </c>
      <c r="Q39" s="11" t="s">
        <v>37</v>
      </c>
      <c r="R39" s="12" t="s">
        <v>22</v>
      </c>
      <c r="S39" s="26" t="s">
        <v>22</v>
      </c>
    </row>
    <row r="40" spans="1:19" ht="24" x14ac:dyDescent="0.2">
      <c r="A40" s="6">
        <f t="shared" si="0"/>
        <v>39</v>
      </c>
      <c r="B40" s="6" t="s">
        <v>403</v>
      </c>
      <c r="C40" s="7">
        <v>44551</v>
      </c>
      <c r="D40" s="7" t="s">
        <v>13</v>
      </c>
      <c r="E40" s="8" t="s">
        <v>14</v>
      </c>
      <c r="F40" s="8" t="s">
        <v>33</v>
      </c>
      <c r="G40" s="9" t="s">
        <v>80</v>
      </c>
      <c r="H40" s="8" t="s">
        <v>17</v>
      </c>
      <c r="I40" s="8" t="s">
        <v>81</v>
      </c>
      <c r="J40" s="8" t="s">
        <v>82</v>
      </c>
      <c r="K40" s="8" t="s">
        <v>20</v>
      </c>
      <c r="L40" s="8" t="s">
        <v>57</v>
      </c>
      <c r="M40" s="14">
        <v>0</v>
      </c>
      <c r="N40" s="14" t="str">
        <f>IF(Obra!$J40="MYO","No Recuperable","Recuperable")</f>
        <v>Recuperable</v>
      </c>
      <c r="O40" s="7">
        <v>44560</v>
      </c>
      <c r="P40" s="8" t="str">
        <f>IF(listadoNC[[#This Row],[ID]]="","",IF(listadoNC[[#This Row],[FECHA CIERRE]]="","ABIERTA","CERRADA"))</f>
        <v>CERRADA</v>
      </c>
      <c r="Q40" s="11" t="s">
        <v>37</v>
      </c>
      <c r="R40" s="12" t="s">
        <v>22</v>
      </c>
      <c r="S40" s="26" t="s">
        <v>22</v>
      </c>
    </row>
    <row r="41" spans="1:19" ht="24" x14ac:dyDescent="0.2">
      <c r="A41" s="6">
        <f t="shared" si="0"/>
        <v>40</v>
      </c>
      <c r="B41" s="6" t="s">
        <v>403</v>
      </c>
      <c r="C41" s="7">
        <v>44613</v>
      </c>
      <c r="D41" s="7" t="s">
        <v>13</v>
      </c>
      <c r="E41" s="8" t="s">
        <v>14</v>
      </c>
      <c r="F41" s="8" t="s">
        <v>51</v>
      </c>
      <c r="G41" s="9" t="s">
        <v>83</v>
      </c>
      <c r="H41" s="8" t="s">
        <v>17</v>
      </c>
      <c r="I41" s="8" t="s">
        <v>75</v>
      </c>
      <c r="J41" s="8" t="s">
        <v>36</v>
      </c>
      <c r="K41" s="8" t="s">
        <v>20</v>
      </c>
      <c r="L41" s="8" t="s">
        <v>21</v>
      </c>
      <c r="M41" s="14">
        <v>2.31</v>
      </c>
      <c r="N41" s="14" t="str">
        <f>IF(Obra!$J41="MYO","No Recuperable","Recuperable")</f>
        <v>No Recuperable</v>
      </c>
      <c r="O41" s="7">
        <v>44624</v>
      </c>
      <c r="P41" s="8" t="str">
        <f>IF(listadoNC[[#This Row],[ID]]="","",IF(listadoNC[[#This Row],[FECHA CIERRE]]="","ABIERTA","CERRADA"))</f>
        <v>CERRADA</v>
      </c>
      <c r="Q41" s="11" t="s">
        <v>22</v>
      </c>
      <c r="R41" s="12" t="s">
        <v>22</v>
      </c>
      <c r="S41" s="26" t="s">
        <v>22</v>
      </c>
    </row>
    <row r="42" spans="1:19" ht="24" x14ac:dyDescent="0.2">
      <c r="A42" s="6">
        <f t="shared" si="0"/>
        <v>41</v>
      </c>
      <c r="B42" s="6" t="s">
        <v>403</v>
      </c>
      <c r="C42" s="27">
        <v>44613</v>
      </c>
      <c r="D42" s="7" t="s">
        <v>13</v>
      </c>
      <c r="E42" s="8" t="s">
        <v>14</v>
      </c>
      <c r="F42" s="8" t="s">
        <v>51</v>
      </c>
      <c r="G42" s="28" t="s">
        <v>84</v>
      </c>
      <c r="H42" s="8" t="s">
        <v>17</v>
      </c>
      <c r="I42" s="8" t="s">
        <v>75</v>
      </c>
      <c r="J42" s="8" t="s">
        <v>36</v>
      </c>
      <c r="K42" s="8" t="s">
        <v>20</v>
      </c>
      <c r="L42" s="8" t="s">
        <v>21</v>
      </c>
      <c r="M42" s="29">
        <v>4.03</v>
      </c>
      <c r="N42" s="29" t="str">
        <f>IF(Obra!$J42="MYO","No Recuperable","Recuperable")</f>
        <v>No Recuperable</v>
      </c>
      <c r="O42" s="7">
        <v>44624</v>
      </c>
      <c r="P42" s="8" t="str">
        <f>IF(listadoNC[[#This Row],[ID]]="","",IF(listadoNC[[#This Row],[FECHA CIERRE]]="","ABIERTA","CERRADA"))</f>
        <v>CERRADA</v>
      </c>
      <c r="Q42" s="11" t="s">
        <v>22</v>
      </c>
      <c r="R42" s="12" t="s">
        <v>22</v>
      </c>
      <c r="S42" s="26" t="s">
        <v>22</v>
      </c>
    </row>
    <row r="43" spans="1:19" ht="24" x14ac:dyDescent="0.2">
      <c r="A43" s="6">
        <f t="shared" si="0"/>
        <v>42</v>
      </c>
      <c r="B43" s="6" t="s">
        <v>403</v>
      </c>
      <c r="C43" s="27">
        <v>44613</v>
      </c>
      <c r="D43" s="7" t="s">
        <v>13</v>
      </c>
      <c r="E43" s="8" t="s">
        <v>14</v>
      </c>
      <c r="F43" s="8" t="s">
        <v>51</v>
      </c>
      <c r="G43" s="28" t="s">
        <v>85</v>
      </c>
      <c r="H43" s="8" t="s">
        <v>17</v>
      </c>
      <c r="I43" s="8" t="s">
        <v>75</v>
      </c>
      <c r="J43" s="8" t="s">
        <v>36</v>
      </c>
      <c r="K43" s="8" t="s">
        <v>20</v>
      </c>
      <c r="L43" s="8" t="s">
        <v>21</v>
      </c>
      <c r="M43" s="29">
        <v>4.03</v>
      </c>
      <c r="N43" s="29" t="str">
        <f>IF(Obra!$J43="MYO","No Recuperable","Recuperable")</f>
        <v>No Recuperable</v>
      </c>
      <c r="O43" s="7">
        <v>44624</v>
      </c>
      <c r="P43" s="8" t="str">
        <f>IF(listadoNC[[#This Row],[ID]]="","",IF(listadoNC[[#This Row],[FECHA CIERRE]]="","ABIERTA","CERRADA"))</f>
        <v>CERRADA</v>
      </c>
      <c r="Q43" s="11" t="s">
        <v>22</v>
      </c>
      <c r="R43" s="12" t="s">
        <v>22</v>
      </c>
      <c r="S43" s="26" t="s">
        <v>22</v>
      </c>
    </row>
    <row r="44" spans="1:19" ht="24" x14ac:dyDescent="0.2">
      <c r="A44" s="6">
        <f t="shared" si="0"/>
        <v>43</v>
      </c>
      <c r="B44" s="6" t="s">
        <v>403</v>
      </c>
      <c r="C44" s="27">
        <v>44613</v>
      </c>
      <c r="D44" s="7" t="s">
        <v>13</v>
      </c>
      <c r="E44" s="8" t="s">
        <v>14</v>
      </c>
      <c r="F44" s="8" t="s">
        <v>51</v>
      </c>
      <c r="G44" s="28" t="s">
        <v>86</v>
      </c>
      <c r="H44" s="8" t="s">
        <v>17</v>
      </c>
      <c r="I44" s="8" t="s">
        <v>75</v>
      </c>
      <c r="J44" s="8" t="s">
        <v>36</v>
      </c>
      <c r="K44" s="8" t="s">
        <v>20</v>
      </c>
      <c r="L44" s="8" t="s">
        <v>21</v>
      </c>
      <c r="M44" s="29">
        <v>6.81</v>
      </c>
      <c r="N44" s="29" t="str">
        <f>IF(Obra!$J44="MYO","No Recuperable","Recuperable")</f>
        <v>No Recuperable</v>
      </c>
      <c r="O44" s="7">
        <v>44624</v>
      </c>
      <c r="P44" s="8" t="str">
        <f>IF(listadoNC[[#This Row],[ID]]="","",IF(listadoNC[[#This Row],[FECHA CIERRE]]="","ABIERTA","CERRADA"))</f>
        <v>CERRADA</v>
      </c>
      <c r="Q44" s="11" t="s">
        <v>22</v>
      </c>
      <c r="R44" s="12" t="s">
        <v>22</v>
      </c>
      <c r="S44" s="26" t="s">
        <v>22</v>
      </c>
    </row>
    <row r="45" spans="1:19" ht="24" x14ac:dyDescent="0.2">
      <c r="A45" s="6">
        <f t="shared" si="0"/>
        <v>44</v>
      </c>
      <c r="B45" s="6" t="s">
        <v>403</v>
      </c>
      <c r="C45" s="27" t="s">
        <v>87</v>
      </c>
      <c r="D45" s="7" t="s">
        <v>13</v>
      </c>
      <c r="E45" s="8" t="s">
        <v>88</v>
      </c>
      <c r="F45" s="8" t="s">
        <v>89</v>
      </c>
      <c r="G45" s="9" t="s">
        <v>90</v>
      </c>
      <c r="H45" s="30" t="s">
        <v>46</v>
      </c>
      <c r="I45" s="30" t="s">
        <v>77</v>
      </c>
      <c r="J45" s="8" t="s">
        <v>91</v>
      </c>
      <c r="K45" s="8" t="s">
        <v>92</v>
      </c>
      <c r="L45" s="8" t="s">
        <v>21</v>
      </c>
      <c r="M45" s="29">
        <v>3.1</v>
      </c>
      <c r="N45" s="29" t="str">
        <f>IF(Obra!$J45="MYO","No Recuperable","Recuperable")</f>
        <v>Recuperable</v>
      </c>
      <c r="O45" s="7">
        <v>44644</v>
      </c>
      <c r="P45" s="8" t="str">
        <f>IF(listadoNC[[#This Row],[ID]]="","",IF(listadoNC[[#This Row],[FECHA CIERRE]]="","ABIERTA","CERRADA"))</f>
        <v>CERRADA</v>
      </c>
      <c r="Q45" s="11" t="s">
        <v>22</v>
      </c>
      <c r="R45" s="12" t="s">
        <v>22</v>
      </c>
      <c r="S45" s="26" t="s">
        <v>22</v>
      </c>
    </row>
    <row r="46" spans="1:19" ht="24" x14ac:dyDescent="0.2">
      <c r="A46" s="6">
        <f t="shared" si="0"/>
        <v>45</v>
      </c>
      <c r="B46" s="6" t="s">
        <v>403</v>
      </c>
      <c r="C46" s="27">
        <v>44642</v>
      </c>
      <c r="D46" s="7" t="s">
        <v>13</v>
      </c>
      <c r="E46" s="8" t="s">
        <v>88</v>
      </c>
      <c r="F46" s="8" t="s">
        <v>89</v>
      </c>
      <c r="G46" s="9" t="s">
        <v>93</v>
      </c>
      <c r="H46" s="30" t="s">
        <v>17</v>
      </c>
      <c r="I46" s="30" t="s">
        <v>75</v>
      </c>
      <c r="J46" s="31" t="s">
        <v>91</v>
      </c>
      <c r="K46" s="8" t="s">
        <v>92</v>
      </c>
      <c r="L46" s="8" t="s">
        <v>21</v>
      </c>
      <c r="M46" s="29">
        <v>3.7549999999999999</v>
      </c>
      <c r="N46" s="29" t="str">
        <f>IF(Obra!$J46="MYO","No Recuperable","Recuperable")</f>
        <v>Recuperable</v>
      </c>
      <c r="O46" s="7">
        <v>44656</v>
      </c>
      <c r="P46" s="8" t="str">
        <f>IF(listadoNC[[#This Row],[ID]]="","",IF(listadoNC[[#This Row],[FECHA CIERRE]]="","ABIERTA","CERRADA"))</f>
        <v>CERRADA</v>
      </c>
      <c r="Q46" s="11" t="s">
        <v>22</v>
      </c>
      <c r="R46" s="12" t="s">
        <v>22</v>
      </c>
      <c r="S46" s="26" t="s">
        <v>22</v>
      </c>
    </row>
    <row r="47" spans="1:19" ht="24" x14ac:dyDescent="0.2">
      <c r="A47" s="6">
        <f t="shared" si="0"/>
        <v>46</v>
      </c>
      <c r="B47" s="6" t="s">
        <v>403</v>
      </c>
      <c r="C47" s="27">
        <v>44643</v>
      </c>
      <c r="D47" s="7" t="s">
        <v>13</v>
      </c>
      <c r="E47" s="8" t="s">
        <v>14</v>
      </c>
      <c r="F47" s="8" t="s">
        <v>51</v>
      </c>
      <c r="G47" s="28" t="s">
        <v>94</v>
      </c>
      <c r="H47" s="30" t="s">
        <v>17</v>
      </c>
      <c r="I47" s="30" t="s">
        <v>75</v>
      </c>
      <c r="J47" s="8" t="s">
        <v>36</v>
      </c>
      <c r="K47" s="30" t="s">
        <v>95</v>
      </c>
      <c r="L47" s="8" t="s">
        <v>21</v>
      </c>
      <c r="M47" s="29">
        <v>5.95</v>
      </c>
      <c r="N47" s="29" t="str">
        <f>IF(Obra!$J47="MYO","No Recuperable","Recuperable")</f>
        <v>No Recuperable</v>
      </c>
      <c r="O47" s="7">
        <v>44656</v>
      </c>
      <c r="P47" s="8" t="str">
        <f>IF(listadoNC[[#This Row],[ID]]="","",IF(listadoNC[[#This Row],[FECHA CIERRE]]="","ABIERTA","CERRADA"))</f>
        <v>CERRADA</v>
      </c>
      <c r="Q47" s="11" t="s">
        <v>22</v>
      </c>
      <c r="R47" s="12" t="s">
        <v>22</v>
      </c>
      <c r="S47" s="26" t="s">
        <v>22</v>
      </c>
    </row>
    <row r="48" spans="1:19" s="19" customFormat="1" ht="24" x14ac:dyDescent="0.2">
      <c r="A48" s="6">
        <f t="shared" si="0"/>
        <v>47</v>
      </c>
      <c r="B48" s="6" t="s">
        <v>403</v>
      </c>
      <c r="C48" s="32">
        <v>44643</v>
      </c>
      <c r="D48" s="7" t="s">
        <v>13</v>
      </c>
      <c r="E48" s="8" t="s">
        <v>14</v>
      </c>
      <c r="F48" s="8" t="s">
        <v>51</v>
      </c>
      <c r="G48" s="33" t="s">
        <v>96</v>
      </c>
      <c r="H48" s="30" t="s">
        <v>17</v>
      </c>
      <c r="I48" s="30" t="s">
        <v>75</v>
      </c>
      <c r="J48" s="8" t="s">
        <v>36</v>
      </c>
      <c r="K48" s="34" t="s">
        <v>97</v>
      </c>
      <c r="L48" s="8" t="s">
        <v>21</v>
      </c>
      <c r="M48" s="35">
        <v>3.38</v>
      </c>
      <c r="N48" s="35" t="str">
        <f>IF(Obra!$J48="MYO","No Recuperable","Recuperable")</f>
        <v>No Recuperable</v>
      </c>
      <c r="O48" s="7">
        <v>44656</v>
      </c>
      <c r="P48" s="8" t="str">
        <f>IF(listadoNC[[#This Row],[ID]]="","",IF(listadoNC[[#This Row],[FECHA CIERRE]]="","ABIERTA","CERRADA"))</f>
        <v>CERRADA</v>
      </c>
      <c r="Q48" s="11" t="s">
        <v>22</v>
      </c>
      <c r="R48" s="12" t="s">
        <v>22</v>
      </c>
      <c r="S48" s="26" t="s">
        <v>22</v>
      </c>
    </row>
    <row r="49" spans="1:21" ht="24" x14ac:dyDescent="0.2">
      <c r="A49" s="6">
        <f t="shared" si="0"/>
        <v>48</v>
      </c>
      <c r="B49" s="6" t="s">
        <v>403</v>
      </c>
      <c r="C49" s="27">
        <v>44663</v>
      </c>
      <c r="D49" s="7" t="s">
        <v>13</v>
      </c>
      <c r="E49" s="8" t="s">
        <v>14</v>
      </c>
      <c r="F49" s="8" t="s">
        <v>51</v>
      </c>
      <c r="G49" s="28" t="s">
        <v>98</v>
      </c>
      <c r="H49" s="30" t="s">
        <v>17</v>
      </c>
      <c r="I49" s="30" t="s">
        <v>75</v>
      </c>
      <c r="J49" s="8" t="s">
        <v>36</v>
      </c>
      <c r="K49" s="34" t="s">
        <v>92</v>
      </c>
      <c r="L49" s="8" t="s">
        <v>21</v>
      </c>
      <c r="M49" s="29">
        <v>2.4</v>
      </c>
      <c r="N49" s="29" t="str">
        <f>IF(Obra!$J49="MYO","No Recuperable","Recuperable")</f>
        <v>No Recuperable</v>
      </c>
      <c r="O49" s="7">
        <v>44664</v>
      </c>
      <c r="P49" s="8" t="str">
        <f>IF(listadoNC[[#This Row],[ID]]="","",IF(listadoNC[[#This Row],[FECHA CIERRE]]="","ABIERTA","CERRADA"))</f>
        <v>CERRADA</v>
      </c>
      <c r="Q49" s="11" t="s">
        <v>22</v>
      </c>
      <c r="R49" s="12" t="s">
        <v>22</v>
      </c>
      <c r="S49" s="26" t="s">
        <v>22</v>
      </c>
    </row>
    <row r="50" spans="1:21" ht="24" x14ac:dyDescent="0.2">
      <c r="A50" s="6">
        <f t="shared" si="0"/>
        <v>49</v>
      </c>
      <c r="B50" s="6" t="s">
        <v>403</v>
      </c>
      <c r="C50" s="27">
        <v>44651</v>
      </c>
      <c r="D50" s="7" t="s">
        <v>13</v>
      </c>
      <c r="E50" s="8" t="s">
        <v>14</v>
      </c>
      <c r="F50" s="30" t="s">
        <v>33</v>
      </c>
      <c r="G50" s="33" t="s">
        <v>99</v>
      </c>
      <c r="H50" s="30" t="s">
        <v>17</v>
      </c>
      <c r="I50" s="30" t="s">
        <v>75</v>
      </c>
      <c r="J50" s="8" t="s">
        <v>36</v>
      </c>
      <c r="K50" s="30" t="s">
        <v>97</v>
      </c>
      <c r="L50" s="8" t="s">
        <v>21</v>
      </c>
      <c r="M50" s="29">
        <v>1.6479999999999999</v>
      </c>
      <c r="N50" s="29" t="str">
        <f>IF(Obra!$J50="MYO","No Recuperable","Recuperable")</f>
        <v>No Recuperable</v>
      </c>
      <c r="O50" s="7">
        <v>44684</v>
      </c>
      <c r="P50" s="8" t="str">
        <f>IF(listadoNC[[#This Row],[ID]]="","",IF(listadoNC[[#This Row],[FECHA CIERRE]]="","ABIERTA","CERRADA"))</f>
        <v>CERRADA</v>
      </c>
      <c r="Q50" s="11" t="s">
        <v>37</v>
      </c>
      <c r="R50" s="12" t="s">
        <v>22</v>
      </c>
      <c r="S50" s="26" t="s">
        <v>22</v>
      </c>
    </row>
    <row r="51" spans="1:21" ht="24" x14ac:dyDescent="0.2">
      <c r="A51" s="6">
        <f t="shared" si="0"/>
        <v>50</v>
      </c>
      <c r="B51" s="6" t="s">
        <v>403</v>
      </c>
      <c r="C51" s="27">
        <v>44664</v>
      </c>
      <c r="D51" s="7" t="s">
        <v>13</v>
      </c>
      <c r="E51" s="8" t="s">
        <v>14</v>
      </c>
      <c r="F51" s="8" t="s">
        <v>51</v>
      </c>
      <c r="G51" s="28" t="s">
        <v>100</v>
      </c>
      <c r="H51" s="30" t="s">
        <v>17</v>
      </c>
      <c r="I51" s="30" t="s">
        <v>75</v>
      </c>
      <c r="J51" s="8" t="s">
        <v>36</v>
      </c>
      <c r="K51" s="30" t="s">
        <v>20</v>
      </c>
      <c r="L51" s="8" t="s">
        <v>21</v>
      </c>
      <c r="M51" s="35"/>
      <c r="N51" s="35" t="str">
        <f>IF(Obra!$J51="MYO","No Recuperable","Recuperable")</f>
        <v>No Recuperable</v>
      </c>
      <c r="O51" s="7" t="s">
        <v>101</v>
      </c>
      <c r="P51" s="36" t="str">
        <f>IF(listadoNC[[#This Row],[ID]]="","",IF(listadoNC[[#This Row],[FECHA CIERRE]]="","ABIERTA","CERRADA"))</f>
        <v>CERRADA</v>
      </c>
      <c r="Q51" s="11" t="s">
        <v>37</v>
      </c>
      <c r="R51" s="12" t="s">
        <v>22</v>
      </c>
      <c r="S51" s="26" t="s">
        <v>22</v>
      </c>
      <c r="T51" s="37"/>
      <c r="U51" s="37" t="s">
        <v>102</v>
      </c>
    </row>
    <row r="52" spans="1:21" ht="24" customHeight="1" x14ac:dyDescent="0.2">
      <c r="A52" s="6">
        <f t="shared" si="0"/>
        <v>51</v>
      </c>
      <c r="B52" s="6" t="s">
        <v>403</v>
      </c>
      <c r="C52" s="27">
        <v>44652</v>
      </c>
      <c r="D52" s="7" t="s">
        <v>13</v>
      </c>
      <c r="E52" s="8" t="s">
        <v>88</v>
      </c>
      <c r="F52" s="30" t="s">
        <v>103</v>
      </c>
      <c r="G52" s="28" t="s">
        <v>104</v>
      </c>
      <c r="H52" s="30" t="s">
        <v>46</v>
      </c>
      <c r="I52" s="30" t="s">
        <v>79</v>
      </c>
      <c r="J52" s="38" t="s">
        <v>105</v>
      </c>
      <c r="K52" s="30" t="s">
        <v>97</v>
      </c>
      <c r="L52" s="30" t="s">
        <v>21</v>
      </c>
      <c r="M52" s="29">
        <v>1.871</v>
      </c>
      <c r="N52" s="29" t="str">
        <f>IF(Obra!$J52="MYO","No Recuperable","Recuperable")</f>
        <v>Recuperable</v>
      </c>
      <c r="O52" s="7">
        <v>44652</v>
      </c>
      <c r="P52" s="8" t="str">
        <f>IF(listadoNC[[#This Row],[ID]]="","",IF(listadoNC[[#This Row],[FECHA CIERRE]]="","ABIERTA","CERRADA"))</f>
        <v>CERRADA</v>
      </c>
      <c r="Q52" s="39"/>
      <c r="R52" s="12" t="s">
        <v>22</v>
      </c>
      <c r="S52" s="26" t="s">
        <v>22</v>
      </c>
    </row>
    <row r="53" spans="1:21" ht="24" x14ac:dyDescent="0.2">
      <c r="A53" s="6">
        <f t="shared" si="0"/>
        <v>52</v>
      </c>
      <c r="B53" s="6" t="s">
        <v>403</v>
      </c>
      <c r="C53" s="27">
        <v>44641</v>
      </c>
      <c r="D53" s="27" t="s">
        <v>13</v>
      </c>
      <c r="E53" s="27" t="s">
        <v>106</v>
      </c>
      <c r="F53" s="8" t="s">
        <v>107</v>
      </c>
      <c r="G53" s="40" t="s">
        <v>108</v>
      </c>
      <c r="H53" s="30" t="s">
        <v>46</v>
      </c>
      <c r="I53" s="30" t="s">
        <v>77</v>
      </c>
      <c r="J53" s="8" t="s">
        <v>36</v>
      </c>
      <c r="K53" s="8" t="s">
        <v>109</v>
      </c>
      <c r="L53" s="30" t="s">
        <v>21</v>
      </c>
      <c r="M53" s="29">
        <v>1.204</v>
      </c>
      <c r="N53" s="29" t="str">
        <f>IF(Obra!$J53="MYO","No Recuperable","Recuperable")</f>
        <v>No Recuperable</v>
      </c>
      <c r="O53" s="7">
        <v>44674</v>
      </c>
      <c r="P53" s="8" t="str">
        <f>IF(listadoNC[[#This Row],[ID]]="","",IF(listadoNC[[#This Row],[FECHA CIERRE]]="","ABIERTA","CERRADA"))</f>
        <v>CERRADA</v>
      </c>
      <c r="Q53" s="20" t="s">
        <v>37</v>
      </c>
      <c r="R53" s="12" t="s">
        <v>22</v>
      </c>
      <c r="S53" s="26" t="s">
        <v>22</v>
      </c>
    </row>
    <row r="54" spans="1:21" ht="24" x14ac:dyDescent="0.2">
      <c r="A54" s="6">
        <f t="shared" si="0"/>
        <v>53</v>
      </c>
      <c r="B54" s="6" t="s">
        <v>403</v>
      </c>
      <c r="C54" s="27">
        <v>44641</v>
      </c>
      <c r="D54" s="27" t="s">
        <v>13</v>
      </c>
      <c r="E54" s="27" t="s">
        <v>106</v>
      </c>
      <c r="F54" s="8" t="s">
        <v>107</v>
      </c>
      <c r="G54" s="40" t="s">
        <v>110</v>
      </c>
      <c r="H54" s="30" t="s">
        <v>46</v>
      </c>
      <c r="I54" s="30" t="s">
        <v>77</v>
      </c>
      <c r="J54" s="8" t="s">
        <v>36</v>
      </c>
      <c r="K54" s="8" t="s">
        <v>109</v>
      </c>
      <c r="L54" s="30" t="s">
        <v>21</v>
      </c>
      <c r="M54" s="29">
        <v>1.204</v>
      </c>
      <c r="N54" s="29" t="str">
        <f>IF(Obra!$J54="MYO","No Recuperable","Recuperable")</f>
        <v>No Recuperable</v>
      </c>
      <c r="O54" s="7">
        <v>44675</v>
      </c>
      <c r="P54" s="8" t="str">
        <f>IF(listadoNC[[#This Row],[ID]]="","",IF(listadoNC[[#This Row],[FECHA CIERRE]]="","ABIERTA","CERRADA"))</f>
        <v>CERRADA</v>
      </c>
      <c r="Q54" s="20" t="s">
        <v>37</v>
      </c>
      <c r="R54" s="12" t="s">
        <v>22</v>
      </c>
      <c r="S54" s="26" t="s">
        <v>22</v>
      </c>
    </row>
    <row r="55" spans="1:21" ht="24" x14ac:dyDescent="0.2">
      <c r="A55" s="6">
        <f t="shared" si="0"/>
        <v>54</v>
      </c>
      <c r="B55" s="6" t="s">
        <v>403</v>
      </c>
      <c r="C55" s="27">
        <v>44665</v>
      </c>
      <c r="D55" s="27" t="s">
        <v>13</v>
      </c>
      <c r="E55" s="27" t="s">
        <v>14</v>
      </c>
      <c r="F55" s="30" t="s">
        <v>51</v>
      </c>
      <c r="G55" s="40" t="s">
        <v>111</v>
      </c>
      <c r="H55" s="30" t="s">
        <v>17</v>
      </c>
      <c r="I55" s="30" t="s">
        <v>18</v>
      </c>
      <c r="J55" s="8" t="s">
        <v>36</v>
      </c>
      <c r="K55" s="30" t="s">
        <v>20</v>
      </c>
      <c r="L55" s="30" t="s">
        <v>21</v>
      </c>
      <c r="M55" s="29">
        <v>1.69</v>
      </c>
      <c r="N55" s="29" t="str">
        <f>IF(Obra!$J55="MYO","No Recuperable","Recuperable")</f>
        <v>No Recuperable</v>
      </c>
      <c r="O55" s="7">
        <v>44680</v>
      </c>
      <c r="P55" s="8" t="str">
        <f>IF(listadoNC[[#This Row],[ID]]="","",IF(listadoNC[[#This Row],[FECHA CIERRE]]="","ABIERTA","CERRADA"))</f>
        <v>CERRADA</v>
      </c>
      <c r="Q55" s="11" t="s">
        <v>22</v>
      </c>
      <c r="R55" s="12" t="s">
        <v>22</v>
      </c>
      <c r="S55" s="26" t="s">
        <v>22</v>
      </c>
    </row>
    <row r="56" spans="1:21" ht="24" x14ac:dyDescent="0.2">
      <c r="A56" s="6">
        <f t="shared" si="0"/>
        <v>55</v>
      </c>
      <c r="B56" s="6" t="s">
        <v>403</v>
      </c>
      <c r="C56" s="27">
        <v>44664</v>
      </c>
      <c r="D56" s="27" t="s">
        <v>13</v>
      </c>
      <c r="E56" s="27" t="s">
        <v>14</v>
      </c>
      <c r="F56" s="30" t="s">
        <v>51</v>
      </c>
      <c r="G56" s="40" t="s">
        <v>112</v>
      </c>
      <c r="H56" s="30" t="s">
        <v>17</v>
      </c>
      <c r="I56" s="30" t="s">
        <v>18</v>
      </c>
      <c r="J56" s="8" t="s">
        <v>36</v>
      </c>
      <c r="K56" s="30" t="s">
        <v>20</v>
      </c>
      <c r="L56" s="30" t="s">
        <v>21</v>
      </c>
      <c r="M56" s="29">
        <v>1.69</v>
      </c>
      <c r="N56" s="29" t="str">
        <f>IF(Obra!$J56="MYO","No Recuperable","Recuperable")</f>
        <v>No Recuperable</v>
      </c>
      <c r="O56" s="7">
        <v>44680</v>
      </c>
      <c r="P56" s="8" t="str">
        <f>IF(listadoNC[[#This Row],[ID]]="","",IF(listadoNC[[#This Row],[FECHA CIERRE]]="","ABIERTA","CERRADA"))</f>
        <v>CERRADA</v>
      </c>
      <c r="Q56" s="11" t="s">
        <v>22</v>
      </c>
      <c r="R56" s="12" t="s">
        <v>22</v>
      </c>
      <c r="S56" s="26" t="s">
        <v>22</v>
      </c>
    </row>
    <row r="57" spans="1:21" ht="24" x14ac:dyDescent="0.2">
      <c r="A57" s="6">
        <f t="shared" si="0"/>
        <v>56</v>
      </c>
      <c r="B57" s="6" t="s">
        <v>403</v>
      </c>
      <c r="C57" s="27">
        <v>44665</v>
      </c>
      <c r="D57" s="27" t="s">
        <v>13</v>
      </c>
      <c r="E57" s="27" t="s">
        <v>14</v>
      </c>
      <c r="F57" s="30" t="s">
        <v>33</v>
      </c>
      <c r="G57" s="40" t="s">
        <v>113</v>
      </c>
      <c r="H57" s="30" t="s">
        <v>17</v>
      </c>
      <c r="I57" s="30" t="s">
        <v>18</v>
      </c>
      <c r="J57" s="8" t="s">
        <v>36</v>
      </c>
      <c r="K57" s="30" t="s">
        <v>20</v>
      </c>
      <c r="L57" s="30" t="s">
        <v>21</v>
      </c>
      <c r="M57" s="29">
        <v>1.69</v>
      </c>
      <c r="N57" s="29" t="str">
        <f>IF(Obra!$J57="MYO","No Recuperable","Recuperable")</f>
        <v>No Recuperable</v>
      </c>
      <c r="O57" s="7">
        <v>44680</v>
      </c>
      <c r="P57" s="8" t="str">
        <f>IF(listadoNC[[#This Row],[ID]]="","",IF(listadoNC[[#This Row],[FECHA CIERRE]]="","ABIERTA","CERRADA"))</f>
        <v>CERRADA</v>
      </c>
      <c r="Q57" s="11" t="s">
        <v>37</v>
      </c>
      <c r="R57" s="12" t="s">
        <v>22</v>
      </c>
      <c r="S57" s="26" t="s">
        <v>22</v>
      </c>
    </row>
    <row r="58" spans="1:21" ht="24" x14ac:dyDescent="0.2">
      <c r="A58" s="6">
        <f t="shared" si="0"/>
        <v>57</v>
      </c>
      <c r="B58" s="6" t="s">
        <v>403</v>
      </c>
      <c r="C58" s="27">
        <v>44669</v>
      </c>
      <c r="D58" s="27" t="s">
        <v>13</v>
      </c>
      <c r="E58" s="27" t="s">
        <v>14</v>
      </c>
      <c r="F58" s="30" t="s">
        <v>33</v>
      </c>
      <c r="G58" s="40" t="s">
        <v>114</v>
      </c>
      <c r="H58" s="30" t="s">
        <v>46</v>
      </c>
      <c r="I58" s="30" t="s">
        <v>79</v>
      </c>
      <c r="J58" s="8" t="s">
        <v>36</v>
      </c>
      <c r="K58" s="30" t="s">
        <v>20</v>
      </c>
      <c r="L58" s="30" t="s">
        <v>21</v>
      </c>
      <c r="M58" s="29">
        <v>1.69</v>
      </c>
      <c r="N58" s="29" t="str">
        <f>IF(Obra!$J58="MYO","No Recuperable","Recuperable")</f>
        <v>No Recuperable</v>
      </c>
      <c r="O58" s="7">
        <v>44680</v>
      </c>
      <c r="P58" s="8" t="str">
        <f>IF(listadoNC[[#This Row],[ID]]="","",IF(listadoNC[[#This Row],[FECHA CIERRE]]="","ABIERTA","CERRADA"))</f>
        <v>CERRADA</v>
      </c>
      <c r="Q58" s="11" t="s">
        <v>37</v>
      </c>
      <c r="R58" s="12" t="s">
        <v>22</v>
      </c>
      <c r="S58" s="26" t="s">
        <v>22</v>
      </c>
    </row>
    <row r="59" spans="1:21" ht="24" x14ac:dyDescent="0.2">
      <c r="A59" s="6">
        <f t="shared" si="0"/>
        <v>58</v>
      </c>
      <c r="B59" s="6" t="s">
        <v>403</v>
      </c>
      <c r="C59" s="27">
        <v>44669</v>
      </c>
      <c r="D59" s="27" t="s">
        <v>13</v>
      </c>
      <c r="E59" s="27" t="s">
        <v>88</v>
      </c>
      <c r="F59" s="30" t="s">
        <v>89</v>
      </c>
      <c r="G59" s="40" t="s">
        <v>115</v>
      </c>
      <c r="H59" s="30" t="s">
        <v>46</v>
      </c>
      <c r="I59" s="30" t="s">
        <v>77</v>
      </c>
      <c r="J59" s="8" t="s">
        <v>91</v>
      </c>
      <c r="K59" s="30" t="s">
        <v>92</v>
      </c>
      <c r="L59" s="30" t="s">
        <v>21</v>
      </c>
      <c r="M59" s="35">
        <v>2.78</v>
      </c>
      <c r="N59" s="35" t="str">
        <f>IF(Obra!$J59="MYO","No Recuperable","Recuperable")</f>
        <v>Recuperable</v>
      </c>
      <c r="O59" s="7">
        <v>44676</v>
      </c>
      <c r="P59" s="8" t="str">
        <f>IF(listadoNC[[#This Row],[ID]]="","",IF(listadoNC[[#This Row],[FECHA CIERRE]]="","ABIERTA","CERRADA"))</f>
        <v>CERRADA</v>
      </c>
      <c r="Q59" s="41" t="s">
        <v>55</v>
      </c>
      <c r="R59" s="12" t="s">
        <v>22</v>
      </c>
      <c r="S59" s="13"/>
      <c r="T59" s="42"/>
    </row>
    <row r="60" spans="1:21" ht="24" x14ac:dyDescent="0.2">
      <c r="A60" s="6">
        <f t="shared" si="0"/>
        <v>59</v>
      </c>
      <c r="B60" s="6" t="s">
        <v>403</v>
      </c>
      <c r="C60" s="27">
        <v>44669</v>
      </c>
      <c r="D60" s="27" t="s">
        <v>13</v>
      </c>
      <c r="E60" s="27" t="s">
        <v>88</v>
      </c>
      <c r="F60" s="30" t="s">
        <v>51</v>
      </c>
      <c r="G60" s="40" t="s">
        <v>116</v>
      </c>
      <c r="H60" s="30" t="s">
        <v>46</v>
      </c>
      <c r="I60" s="30" t="s">
        <v>79</v>
      </c>
      <c r="J60" s="8" t="s">
        <v>36</v>
      </c>
      <c r="K60" s="30" t="s">
        <v>92</v>
      </c>
      <c r="L60" s="34" t="s">
        <v>21</v>
      </c>
      <c r="M60" s="35">
        <v>1.8</v>
      </c>
      <c r="N60" s="35" t="str">
        <f>IF(Obra!$J60="MYO","No Recuperable","Recuperable")</f>
        <v>No Recuperable</v>
      </c>
      <c r="O60" s="7">
        <v>44686</v>
      </c>
      <c r="P60" s="8" t="str">
        <f>IF(listadoNC[[#This Row],[ID]]="","",IF(listadoNC[[#This Row],[FECHA CIERRE]]="","ABIERTA","CERRADA"))</f>
        <v>CERRADA</v>
      </c>
      <c r="Q60" s="41" t="s">
        <v>55</v>
      </c>
      <c r="R60" s="12" t="s">
        <v>22</v>
      </c>
      <c r="S60" s="26" t="s">
        <v>22</v>
      </c>
      <c r="T60" s="19"/>
    </row>
    <row r="61" spans="1:21" ht="24" x14ac:dyDescent="0.2">
      <c r="A61" s="6">
        <f t="shared" si="0"/>
        <v>60</v>
      </c>
      <c r="B61" s="6" t="s">
        <v>403</v>
      </c>
      <c r="C61" s="27">
        <v>44669</v>
      </c>
      <c r="D61" s="27" t="s">
        <v>13</v>
      </c>
      <c r="E61" s="27" t="s">
        <v>88</v>
      </c>
      <c r="F61" s="30" t="s">
        <v>89</v>
      </c>
      <c r="G61" s="40" t="s">
        <v>117</v>
      </c>
      <c r="H61" s="30" t="s">
        <v>17</v>
      </c>
      <c r="I61" s="30" t="s">
        <v>75</v>
      </c>
      <c r="J61" s="8" t="s">
        <v>91</v>
      </c>
      <c r="K61" s="30" t="s">
        <v>92</v>
      </c>
      <c r="L61" s="30" t="s">
        <v>21</v>
      </c>
      <c r="M61" s="29">
        <v>2.6</v>
      </c>
      <c r="N61" s="29" t="str">
        <f>IF(Obra!$J61="MYO","No Recuperable","Recuperable")</f>
        <v>Recuperable</v>
      </c>
      <c r="O61" s="7">
        <v>44686</v>
      </c>
      <c r="P61" s="8" t="str">
        <f>IF(listadoNC[[#This Row],[ID]]="","",IF(listadoNC[[#This Row],[FECHA CIERRE]]="","ABIERTA","CERRADA"))</f>
        <v>CERRADA</v>
      </c>
      <c r="Q61" s="41" t="s">
        <v>55</v>
      </c>
      <c r="R61" s="12" t="s">
        <v>22</v>
      </c>
      <c r="S61" s="26" t="s">
        <v>22</v>
      </c>
      <c r="T61" s="5" t="s">
        <v>118</v>
      </c>
    </row>
    <row r="62" spans="1:21" ht="24" x14ac:dyDescent="0.2">
      <c r="A62" s="6">
        <f t="shared" si="0"/>
        <v>61</v>
      </c>
      <c r="B62" s="6" t="s">
        <v>403</v>
      </c>
      <c r="C62" s="27">
        <v>44671</v>
      </c>
      <c r="D62" s="27" t="s">
        <v>13</v>
      </c>
      <c r="E62" s="27" t="s">
        <v>106</v>
      </c>
      <c r="F62" s="8" t="s">
        <v>107</v>
      </c>
      <c r="G62" s="40" t="s">
        <v>119</v>
      </c>
      <c r="H62" s="30" t="s">
        <v>46</v>
      </c>
      <c r="I62" s="30" t="s">
        <v>77</v>
      </c>
      <c r="J62" s="8" t="s">
        <v>36</v>
      </c>
      <c r="K62" s="8" t="s">
        <v>109</v>
      </c>
      <c r="L62" s="30" t="s">
        <v>21</v>
      </c>
      <c r="M62" s="29">
        <v>1.204</v>
      </c>
      <c r="N62" s="29" t="str">
        <f>IF(Obra!$J62="MYO","No Recuperable","Recuperable")</f>
        <v>No Recuperable</v>
      </c>
      <c r="O62" s="7">
        <v>44674</v>
      </c>
      <c r="P62" s="8" t="str">
        <f>IF(listadoNC[[#This Row],[ID]]="","",IF(listadoNC[[#This Row],[FECHA CIERRE]]="","ABIERTA","CERRADA"))</f>
        <v>CERRADA</v>
      </c>
      <c r="Q62" s="43" t="s">
        <v>37</v>
      </c>
      <c r="R62" s="12" t="s">
        <v>22</v>
      </c>
      <c r="S62" s="26" t="s">
        <v>22</v>
      </c>
    </row>
    <row r="63" spans="1:21" ht="24" x14ac:dyDescent="0.2">
      <c r="A63" s="6">
        <f t="shared" si="0"/>
        <v>62</v>
      </c>
      <c r="B63" s="6" t="s">
        <v>403</v>
      </c>
      <c r="C63" s="27">
        <v>44674</v>
      </c>
      <c r="D63" s="27" t="s">
        <v>13</v>
      </c>
      <c r="E63" s="27" t="s">
        <v>14</v>
      </c>
      <c r="F63" s="30" t="s">
        <v>33</v>
      </c>
      <c r="G63" s="40" t="s">
        <v>120</v>
      </c>
      <c r="H63" s="30" t="s">
        <v>17</v>
      </c>
      <c r="I63" s="30" t="s">
        <v>75</v>
      </c>
      <c r="J63" s="8" t="s">
        <v>36</v>
      </c>
      <c r="K63" s="8" t="s">
        <v>109</v>
      </c>
      <c r="L63" s="30" t="s">
        <v>21</v>
      </c>
      <c r="M63" s="29">
        <v>1.8</v>
      </c>
      <c r="N63" s="29" t="str">
        <f>IF(Obra!$J63="MYO","No Recuperable","Recuperable")</f>
        <v>No Recuperable</v>
      </c>
      <c r="O63" s="7">
        <v>44676</v>
      </c>
      <c r="P63" s="8" t="str">
        <f>IF(listadoNC[[#This Row],[ID]]="","",IF(listadoNC[[#This Row],[FECHA CIERRE]]="","ABIERTA","CERRADA"))</f>
        <v>CERRADA</v>
      </c>
      <c r="Q63" s="11" t="s">
        <v>37</v>
      </c>
      <c r="R63" s="12" t="s">
        <v>22</v>
      </c>
      <c r="S63" s="26" t="s">
        <v>22</v>
      </c>
    </row>
    <row r="64" spans="1:21" ht="24" x14ac:dyDescent="0.2">
      <c r="A64" s="6">
        <f t="shared" si="0"/>
        <v>63</v>
      </c>
      <c r="B64" s="6" t="s">
        <v>403</v>
      </c>
      <c r="C64" s="27">
        <v>44674</v>
      </c>
      <c r="D64" s="27" t="s">
        <v>13</v>
      </c>
      <c r="E64" s="27" t="s">
        <v>14</v>
      </c>
      <c r="F64" s="30" t="s">
        <v>33</v>
      </c>
      <c r="G64" s="40" t="s">
        <v>121</v>
      </c>
      <c r="H64" s="30" t="s">
        <v>17</v>
      </c>
      <c r="I64" s="30" t="s">
        <v>75</v>
      </c>
      <c r="J64" s="8" t="s">
        <v>36</v>
      </c>
      <c r="K64" s="8" t="s">
        <v>109</v>
      </c>
      <c r="L64" s="30" t="s">
        <v>21</v>
      </c>
      <c r="M64" s="29">
        <v>2.3155000000000001</v>
      </c>
      <c r="N64" s="29" t="str">
        <f>IF(Obra!$J64="MYO","No Recuperable","Recuperable")</f>
        <v>No Recuperable</v>
      </c>
      <c r="O64" s="7">
        <v>44676</v>
      </c>
      <c r="P64" s="8" t="str">
        <f>IF(listadoNC[[#This Row],[ID]]="","",IF(listadoNC[[#This Row],[FECHA CIERRE]]="","ABIERTA","CERRADA"))</f>
        <v>CERRADA</v>
      </c>
      <c r="Q64" s="11" t="s">
        <v>37</v>
      </c>
      <c r="R64" s="12" t="s">
        <v>22</v>
      </c>
      <c r="S64" s="26" t="s">
        <v>22</v>
      </c>
    </row>
    <row r="65" spans="1:19" ht="36" x14ac:dyDescent="0.2">
      <c r="A65" s="6">
        <f t="shared" si="0"/>
        <v>64</v>
      </c>
      <c r="B65" s="6" t="s">
        <v>403</v>
      </c>
      <c r="C65" s="27">
        <v>44674</v>
      </c>
      <c r="D65" s="27" t="s">
        <v>13</v>
      </c>
      <c r="E65" s="27" t="s">
        <v>14</v>
      </c>
      <c r="F65" s="30" t="s">
        <v>33</v>
      </c>
      <c r="G65" s="40" t="s">
        <v>122</v>
      </c>
      <c r="H65" s="30" t="s">
        <v>17</v>
      </c>
      <c r="I65" s="30" t="s">
        <v>75</v>
      </c>
      <c r="J65" s="8" t="s">
        <v>36</v>
      </c>
      <c r="K65" s="8" t="s">
        <v>109</v>
      </c>
      <c r="L65" s="30" t="s">
        <v>21</v>
      </c>
      <c r="M65" s="29">
        <v>7.88</v>
      </c>
      <c r="N65" s="29" t="str">
        <f>IF(Obra!$J65="MYO","No Recuperable","Recuperable")</f>
        <v>No Recuperable</v>
      </c>
      <c r="O65" s="7">
        <v>44676</v>
      </c>
      <c r="P65" s="8" t="str">
        <f>IF(listadoNC[[#This Row],[ID]]="","",IF(listadoNC[[#This Row],[FECHA CIERRE]]="","ABIERTA","CERRADA"))</f>
        <v>CERRADA</v>
      </c>
      <c r="Q65" s="11" t="s">
        <v>37</v>
      </c>
      <c r="R65" s="12" t="s">
        <v>22</v>
      </c>
      <c r="S65" s="26" t="s">
        <v>22</v>
      </c>
    </row>
    <row r="66" spans="1:19" ht="24" x14ac:dyDescent="0.2">
      <c r="A66" s="6">
        <f t="shared" si="0"/>
        <v>65</v>
      </c>
      <c r="B66" s="6" t="s">
        <v>403</v>
      </c>
      <c r="C66" s="27">
        <v>44654</v>
      </c>
      <c r="D66" s="27" t="s">
        <v>13</v>
      </c>
      <c r="E66" s="27" t="s">
        <v>14</v>
      </c>
      <c r="F66" s="30" t="s">
        <v>51</v>
      </c>
      <c r="G66" s="40" t="s">
        <v>123</v>
      </c>
      <c r="H66" s="30" t="s">
        <v>17</v>
      </c>
      <c r="I66" s="30" t="s">
        <v>75</v>
      </c>
      <c r="J66" s="8" t="s">
        <v>36</v>
      </c>
      <c r="K66" s="8" t="s">
        <v>109</v>
      </c>
      <c r="L66" s="30" t="s">
        <v>21</v>
      </c>
      <c r="M66" s="29">
        <v>1.728</v>
      </c>
      <c r="N66" s="29" t="str">
        <f>IF(Obra!$J66="MYO","No Recuperable","Recuperable")</f>
        <v>No Recuperable</v>
      </c>
      <c r="O66" s="7">
        <v>44685</v>
      </c>
      <c r="P66" s="8" t="str">
        <f>IF(listadoNC[[#This Row],[ID]]="","",IF(listadoNC[[#This Row],[FECHA CIERRE]]="","ABIERTA","CERRADA"))</f>
        <v>CERRADA</v>
      </c>
      <c r="Q66" s="11" t="s">
        <v>22</v>
      </c>
      <c r="R66" s="12" t="s">
        <v>22</v>
      </c>
      <c r="S66" s="26" t="s">
        <v>22</v>
      </c>
    </row>
    <row r="67" spans="1:19" ht="24" customHeight="1" x14ac:dyDescent="0.2">
      <c r="A67" s="6">
        <f t="shared" si="0"/>
        <v>66</v>
      </c>
      <c r="B67" s="6" t="s">
        <v>403</v>
      </c>
      <c r="C67" s="27">
        <v>44657</v>
      </c>
      <c r="D67" s="27" t="s">
        <v>13</v>
      </c>
      <c r="E67" s="27" t="s">
        <v>14</v>
      </c>
      <c r="F67" s="30" t="s">
        <v>124</v>
      </c>
      <c r="G67" s="40" t="s">
        <v>125</v>
      </c>
      <c r="H67" s="30" t="s">
        <v>17</v>
      </c>
      <c r="I67" s="30" t="s">
        <v>75</v>
      </c>
      <c r="J67" s="8" t="s">
        <v>36</v>
      </c>
      <c r="K67" s="8" t="s">
        <v>97</v>
      </c>
      <c r="L67" s="30" t="s">
        <v>21</v>
      </c>
      <c r="M67" s="29">
        <v>1.5</v>
      </c>
      <c r="N67" s="29" t="str">
        <f>IF(Obra!$J67="MYO","No Recuperable","Recuperable")</f>
        <v>No Recuperable</v>
      </c>
      <c r="O67" s="7">
        <v>44686</v>
      </c>
      <c r="P67" s="8" t="str">
        <f>IF(listadoNC[[#This Row],[ID]]="","",IF(listadoNC[[#This Row],[FECHA CIERRE]]="","ABIERTA","CERRADA"))</f>
        <v>CERRADA</v>
      </c>
      <c r="Q67" s="11" t="s">
        <v>37</v>
      </c>
      <c r="R67" s="12" t="s">
        <v>22</v>
      </c>
      <c r="S67" s="26" t="s">
        <v>22</v>
      </c>
    </row>
    <row r="68" spans="1:19" s="19" customFormat="1" ht="24" customHeight="1" x14ac:dyDescent="0.2">
      <c r="A68" s="6">
        <f t="shared" ref="A68:A131" si="1">A67+1</f>
        <v>67</v>
      </c>
      <c r="B68" s="6" t="s">
        <v>403</v>
      </c>
      <c r="C68" s="32" t="s">
        <v>126</v>
      </c>
      <c r="D68" s="27" t="s">
        <v>13</v>
      </c>
      <c r="E68" s="27" t="s">
        <v>14</v>
      </c>
      <c r="F68" s="34" t="s">
        <v>103</v>
      </c>
      <c r="G68" s="33" t="s">
        <v>127</v>
      </c>
      <c r="H68" s="30" t="s">
        <v>17</v>
      </c>
      <c r="I68" s="30" t="s">
        <v>75</v>
      </c>
      <c r="J68" s="8" t="s">
        <v>105</v>
      </c>
      <c r="K68" s="8" t="s">
        <v>97</v>
      </c>
      <c r="L68" s="30" t="s">
        <v>21</v>
      </c>
      <c r="M68" s="35">
        <v>1.728</v>
      </c>
      <c r="N68" s="35" t="str">
        <f>IF(Obra!$J68="MYO","No Recuperable","Recuperable")</f>
        <v>Recuperable</v>
      </c>
      <c r="O68" s="7">
        <v>44663</v>
      </c>
      <c r="P68" s="8" t="str">
        <f>IF(listadoNC[[#This Row],[ID]]="","",IF(listadoNC[[#This Row],[FECHA CIERRE]]="","ABIERTA","CERRADA"))</f>
        <v>CERRADA</v>
      </c>
      <c r="Q68" s="41"/>
      <c r="R68" s="12" t="s">
        <v>22</v>
      </c>
      <c r="S68" s="26" t="s">
        <v>22</v>
      </c>
    </row>
    <row r="69" spans="1:19" ht="24" customHeight="1" x14ac:dyDescent="0.2">
      <c r="A69" s="6">
        <f t="shared" si="1"/>
        <v>68</v>
      </c>
      <c r="B69" s="6" t="s">
        <v>403</v>
      </c>
      <c r="C69" s="27">
        <v>44672</v>
      </c>
      <c r="D69" s="27" t="s">
        <v>13</v>
      </c>
      <c r="E69" s="27" t="s">
        <v>14</v>
      </c>
      <c r="F69" s="30" t="s">
        <v>124</v>
      </c>
      <c r="G69" s="40" t="s">
        <v>128</v>
      </c>
      <c r="H69" s="30" t="s">
        <v>46</v>
      </c>
      <c r="I69" s="30" t="s">
        <v>79</v>
      </c>
      <c r="J69" s="8" t="s">
        <v>36</v>
      </c>
      <c r="K69" s="8" t="s">
        <v>109</v>
      </c>
      <c r="L69" s="30" t="s">
        <v>21</v>
      </c>
      <c r="M69" s="29">
        <v>3.15</v>
      </c>
      <c r="N69" s="29" t="str">
        <f>IF(Obra!$J69="MYO","No Recuperable","Recuperable")</f>
        <v>No Recuperable</v>
      </c>
      <c r="O69" s="7">
        <v>44672</v>
      </c>
      <c r="P69" s="8" t="str">
        <f>IF(listadoNC[[#This Row],[ID]]="","",IF(listadoNC[[#This Row],[FECHA CIERRE]]="","ABIERTA","CERRADA"))</f>
        <v>CERRADA</v>
      </c>
      <c r="Q69" s="11" t="s">
        <v>37</v>
      </c>
      <c r="R69" s="12" t="s">
        <v>22</v>
      </c>
      <c r="S69" s="26" t="s">
        <v>22</v>
      </c>
    </row>
    <row r="70" spans="1:19" ht="24" x14ac:dyDescent="0.2">
      <c r="A70" s="6">
        <f t="shared" si="1"/>
        <v>69</v>
      </c>
      <c r="B70" s="6" t="s">
        <v>403</v>
      </c>
      <c r="C70" s="27">
        <v>44676</v>
      </c>
      <c r="D70" s="27" t="s">
        <v>13</v>
      </c>
      <c r="E70" s="27" t="s">
        <v>14</v>
      </c>
      <c r="F70" s="30" t="s">
        <v>51</v>
      </c>
      <c r="G70" s="40" t="s">
        <v>129</v>
      </c>
      <c r="H70" s="30" t="s">
        <v>17</v>
      </c>
      <c r="I70" s="30" t="s">
        <v>75</v>
      </c>
      <c r="J70" s="8" t="s">
        <v>36</v>
      </c>
      <c r="K70" s="8" t="s">
        <v>109</v>
      </c>
      <c r="L70" s="30" t="s">
        <v>21</v>
      </c>
      <c r="M70" s="29">
        <v>2.7679999999999998</v>
      </c>
      <c r="N70" s="29" t="str">
        <f>IF(Obra!$J70="MYO","No Recuperable","Recuperable")</f>
        <v>No Recuperable</v>
      </c>
      <c r="O70" s="7">
        <v>44677</v>
      </c>
      <c r="P70" s="8" t="str">
        <f>IF(listadoNC[[#This Row],[ID]]="","",IF(listadoNC[[#This Row],[FECHA CIERRE]]="","ABIERTA","CERRADA"))</f>
        <v>CERRADA</v>
      </c>
      <c r="Q70" s="11" t="s">
        <v>22</v>
      </c>
      <c r="R70" s="12" t="s">
        <v>22</v>
      </c>
      <c r="S70" s="26" t="s">
        <v>22</v>
      </c>
    </row>
    <row r="71" spans="1:19" ht="24" x14ac:dyDescent="0.2">
      <c r="A71" s="6">
        <f t="shared" si="1"/>
        <v>70</v>
      </c>
      <c r="B71" s="6" t="s">
        <v>403</v>
      </c>
      <c r="C71" s="27">
        <v>44677</v>
      </c>
      <c r="D71" s="27" t="s">
        <v>13</v>
      </c>
      <c r="E71" s="27" t="s">
        <v>14</v>
      </c>
      <c r="F71" s="30" t="s">
        <v>51</v>
      </c>
      <c r="G71" s="40" t="s">
        <v>130</v>
      </c>
      <c r="H71" s="30" t="s">
        <v>17</v>
      </c>
      <c r="I71" s="30" t="s">
        <v>75</v>
      </c>
      <c r="J71" s="8" t="s">
        <v>36</v>
      </c>
      <c r="K71" s="8" t="s">
        <v>109</v>
      </c>
      <c r="L71" s="30" t="s">
        <v>21</v>
      </c>
      <c r="M71" s="29">
        <v>1.873</v>
      </c>
      <c r="N71" s="29" t="str">
        <f>IF(Obra!$J71="MYO","No Recuperable","Recuperable")</f>
        <v>No Recuperable</v>
      </c>
      <c r="O71" s="7">
        <v>44679</v>
      </c>
      <c r="P71" s="8" t="str">
        <f>IF(listadoNC[[#This Row],[ID]]="","",IF(listadoNC[[#This Row],[FECHA CIERRE]]="","ABIERTA","CERRADA"))</f>
        <v>CERRADA</v>
      </c>
      <c r="Q71" s="11" t="s">
        <v>22</v>
      </c>
      <c r="R71" s="12" t="s">
        <v>22</v>
      </c>
      <c r="S71" s="26" t="s">
        <v>22</v>
      </c>
    </row>
    <row r="72" spans="1:19" ht="24" x14ac:dyDescent="0.2">
      <c r="A72" s="6">
        <f t="shared" si="1"/>
        <v>71</v>
      </c>
      <c r="B72" s="6" t="s">
        <v>403</v>
      </c>
      <c r="C72" s="27">
        <v>44678</v>
      </c>
      <c r="D72" s="27" t="s">
        <v>13</v>
      </c>
      <c r="E72" s="27" t="s">
        <v>14</v>
      </c>
      <c r="F72" s="30" t="s">
        <v>51</v>
      </c>
      <c r="G72" s="40" t="s">
        <v>131</v>
      </c>
      <c r="H72" s="30" t="s">
        <v>17</v>
      </c>
      <c r="I72" s="30" t="s">
        <v>75</v>
      </c>
      <c r="J72" s="8" t="s">
        <v>36</v>
      </c>
      <c r="K72" s="8" t="s">
        <v>109</v>
      </c>
      <c r="L72" s="30" t="s">
        <v>21</v>
      </c>
      <c r="M72" s="29">
        <v>2.1309999999999998</v>
      </c>
      <c r="N72" s="29" t="str">
        <f>IF(Obra!$J72="MYO","No Recuperable","Recuperable")</f>
        <v>No Recuperable</v>
      </c>
      <c r="O72" s="7">
        <v>44678</v>
      </c>
      <c r="P72" s="8" t="str">
        <f>IF(listadoNC[[#This Row],[ID]]="","",IF(listadoNC[[#This Row],[FECHA CIERRE]]="","ABIERTA","CERRADA"))</f>
        <v>CERRADA</v>
      </c>
      <c r="Q72" s="11" t="s">
        <v>22</v>
      </c>
      <c r="R72" s="12" t="s">
        <v>22</v>
      </c>
      <c r="S72" s="26" t="s">
        <v>22</v>
      </c>
    </row>
    <row r="73" spans="1:19" ht="24" x14ac:dyDescent="0.2">
      <c r="A73" s="6">
        <f t="shared" si="1"/>
        <v>72</v>
      </c>
      <c r="B73" s="6" t="s">
        <v>403</v>
      </c>
      <c r="C73" s="27">
        <v>44678</v>
      </c>
      <c r="D73" s="27" t="s">
        <v>13</v>
      </c>
      <c r="E73" s="27" t="s">
        <v>14</v>
      </c>
      <c r="F73" s="30" t="s">
        <v>51</v>
      </c>
      <c r="G73" s="40" t="s">
        <v>132</v>
      </c>
      <c r="H73" s="30" t="s">
        <v>17</v>
      </c>
      <c r="I73" s="30" t="s">
        <v>75</v>
      </c>
      <c r="J73" s="8" t="s">
        <v>36</v>
      </c>
      <c r="K73" s="8" t="s">
        <v>109</v>
      </c>
      <c r="L73" s="30" t="s">
        <v>21</v>
      </c>
      <c r="M73" s="29">
        <v>1.873</v>
      </c>
      <c r="N73" s="29" t="str">
        <f>IF(Obra!$J73="MYO","No Recuperable","Recuperable")</f>
        <v>No Recuperable</v>
      </c>
      <c r="O73" s="7">
        <v>44678</v>
      </c>
      <c r="P73" s="8" t="str">
        <f>IF(listadoNC[[#This Row],[ID]]="","",IF(listadoNC[[#This Row],[FECHA CIERRE]]="","ABIERTA","CERRADA"))</f>
        <v>CERRADA</v>
      </c>
      <c r="Q73" s="11" t="s">
        <v>22</v>
      </c>
      <c r="R73" s="12" t="s">
        <v>22</v>
      </c>
      <c r="S73" s="26" t="s">
        <v>22</v>
      </c>
    </row>
    <row r="74" spans="1:19" ht="24" x14ac:dyDescent="0.2">
      <c r="A74" s="6">
        <f t="shared" si="1"/>
        <v>73</v>
      </c>
      <c r="B74" s="6" t="s">
        <v>403</v>
      </c>
      <c r="C74" s="27">
        <v>44678</v>
      </c>
      <c r="D74" s="27" t="s">
        <v>13</v>
      </c>
      <c r="E74" s="27" t="s">
        <v>14</v>
      </c>
      <c r="F74" s="30" t="s">
        <v>51</v>
      </c>
      <c r="G74" s="40" t="s">
        <v>133</v>
      </c>
      <c r="H74" s="30" t="s">
        <v>17</v>
      </c>
      <c r="I74" s="30" t="s">
        <v>75</v>
      </c>
      <c r="J74" s="8" t="s">
        <v>36</v>
      </c>
      <c r="K74" s="8" t="s">
        <v>109</v>
      </c>
      <c r="L74" s="30" t="s">
        <v>21</v>
      </c>
      <c r="M74" s="29">
        <v>2.3359999999999999</v>
      </c>
      <c r="N74" s="29" t="str">
        <f>IF(Obra!$J74="MYO","No Recuperable","Recuperable")</f>
        <v>No Recuperable</v>
      </c>
      <c r="O74" s="7">
        <v>44678</v>
      </c>
      <c r="P74" s="8" t="str">
        <f>IF(listadoNC[[#This Row],[ID]]="","",IF(listadoNC[[#This Row],[FECHA CIERRE]]="","ABIERTA","CERRADA"))</f>
        <v>CERRADA</v>
      </c>
      <c r="Q74" s="11" t="s">
        <v>22</v>
      </c>
      <c r="R74" s="12" t="s">
        <v>22</v>
      </c>
      <c r="S74" s="26" t="s">
        <v>22</v>
      </c>
    </row>
    <row r="75" spans="1:19" ht="24" x14ac:dyDescent="0.2">
      <c r="A75" s="6">
        <f t="shared" si="1"/>
        <v>74</v>
      </c>
      <c r="B75" s="6" t="s">
        <v>403</v>
      </c>
      <c r="C75" s="27">
        <v>44680</v>
      </c>
      <c r="D75" s="27" t="s">
        <v>13</v>
      </c>
      <c r="E75" s="27" t="s">
        <v>14</v>
      </c>
      <c r="F75" s="30" t="s">
        <v>51</v>
      </c>
      <c r="G75" s="40" t="s">
        <v>134</v>
      </c>
      <c r="H75" s="30" t="s">
        <v>17</v>
      </c>
      <c r="I75" s="30" t="s">
        <v>75</v>
      </c>
      <c r="J75" s="8" t="s">
        <v>36</v>
      </c>
      <c r="K75" s="8" t="s">
        <v>109</v>
      </c>
      <c r="L75" s="30" t="s">
        <v>21</v>
      </c>
      <c r="M75" s="29">
        <v>1.78</v>
      </c>
      <c r="N75" s="29" t="str">
        <f>IF(Obra!$J75="MYO","No Recuperable","Recuperable")</f>
        <v>No Recuperable</v>
      </c>
      <c r="O75" s="7">
        <v>44684</v>
      </c>
      <c r="P75" s="8" t="str">
        <f>IF(listadoNC[[#This Row],[ID]]="","",IF(listadoNC[[#This Row],[FECHA CIERRE]]="","ABIERTA","CERRADA"))</f>
        <v>CERRADA</v>
      </c>
      <c r="Q75" s="11" t="s">
        <v>22</v>
      </c>
      <c r="R75" s="12" t="s">
        <v>22</v>
      </c>
      <c r="S75" s="26" t="s">
        <v>22</v>
      </c>
    </row>
    <row r="76" spans="1:19" ht="24" x14ac:dyDescent="0.2">
      <c r="A76" s="6">
        <f t="shared" si="1"/>
        <v>75</v>
      </c>
      <c r="B76" s="6" t="s">
        <v>403</v>
      </c>
      <c r="C76" s="27">
        <v>44680</v>
      </c>
      <c r="D76" s="27" t="s">
        <v>13</v>
      </c>
      <c r="E76" s="27" t="s">
        <v>14</v>
      </c>
      <c r="F76" s="30" t="s">
        <v>51</v>
      </c>
      <c r="G76" s="40" t="s">
        <v>135</v>
      </c>
      <c r="H76" s="30" t="s">
        <v>17</v>
      </c>
      <c r="I76" s="30" t="s">
        <v>75</v>
      </c>
      <c r="J76" s="8" t="s">
        <v>36</v>
      </c>
      <c r="K76" s="8" t="s">
        <v>109</v>
      </c>
      <c r="L76" s="30" t="s">
        <v>21</v>
      </c>
      <c r="M76" s="29">
        <v>1.78</v>
      </c>
      <c r="N76" s="29" t="str">
        <f>IF(Obra!$J76="MYO","No Recuperable","Recuperable")</f>
        <v>No Recuperable</v>
      </c>
      <c r="O76" s="7">
        <v>44684</v>
      </c>
      <c r="P76" s="8" t="str">
        <f>IF(listadoNC[[#This Row],[ID]]="","",IF(listadoNC[[#This Row],[FECHA CIERRE]]="","ABIERTA","CERRADA"))</f>
        <v>CERRADA</v>
      </c>
      <c r="Q76" s="11" t="s">
        <v>22</v>
      </c>
      <c r="R76" s="12" t="s">
        <v>22</v>
      </c>
      <c r="S76" s="26" t="s">
        <v>22</v>
      </c>
    </row>
    <row r="77" spans="1:19" ht="24" x14ac:dyDescent="0.2">
      <c r="A77" s="6">
        <f t="shared" si="1"/>
        <v>76</v>
      </c>
      <c r="B77" s="6" t="s">
        <v>403</v>
      </c>
      <c r="C77" s="27">
        <v>44680</v>
      </c>
      <c r="D77" s="27" t="s">
        <v>13</v>
      </c>
      <c r="E77" s="27" t="s">
        <v>14</v>
      </c>
      <c r="F77" s="30" t="s">
        <v>51</v>
      </c>
      <c r="G77" s="40" t="s">
        <v>136</v>
      </c>
      <c r="H77" s="30" t="s">
        <v>17</v>
      </c>
      <c r="I77" s="30" t="s">
        <v>75</v>
      </c>
      <c r="J77" s="8" t="s">
        <v>36</v>
      </c>
      <c r="K77" s="8" t="s">
        <v>109</v>
      </c>
      <c r="L77" s="30" t="s">
        <v>21</v>
      </c>
      <c r="M77" s="29">
        <v>1.78</v>
      </c>
      <c r="N77" s="29" t="str">
        <f>IF(Obra!$J77="MYO","No Recuperable","Recuperable")</f>
        <v>No Recuperable</v>
      </c>
      <c r="O77" s="7">
        <v>44684</v>
      </c>
      <c r="P77" s="8" t="str">
        <f>IF(listadoNC[[#This Row],[ID]]="","",IF(listadoNC[[#This Row],[FECHA CIERRE]]="","ABIERTA","CERRADA"))</f>
        <v>CERRADA</v>
      </c>
      <c r="Q77" s="11" t="s">
        <v>22</v>
      </c>
      <c r="R77" s="12" t="s">
        <v>22</v>
      </c>
      <c r="S77" s="26" t="s">
        <v>22</v>
      </c>
    </row>
    <row r="78" spans="1:19" ht="24" x14ac:dyDescent="0.2">
      <c r="A78" s="6">
        <f t="shared" si="1"/>
        <v>77</v>
      </c>
      <c r="B78" s="6" t="s">
        <v>403</v>
      </c>
      <c r="C78" s="27">
        <v>44680</v>
      </c>
      <c r="D78" s="27" t="s">
        <v>13</v>
      </c>
      <c r="E78" s="27" t="s">
        <v>14</v>
      </c>
      <c r="F78" s="30" t="s">
        <v>51</v>
      </c>
      <c r="G78" s="40" t="s">
        <v>137</v>
      </c>
      <c r="H78" s="30" t="s">
        <v>17</v>
      </c>
      <c r="I78" s="30" t="s">
        <v>75</v>
      </c>
      <c r="J78" s="8" t="s">
        <v>36</v>
      </c>
      <c r="K78" s="8" t="s">
        <v>109</v>
      </c>
      <c r="L78" s="30" t="s">
        <v>21</v>
      </c>
      <c r="M78" s="29">
        <v>1.78</v>
      </c>
      <c r="N78" s="29" t="str">
        <f>IF(Obra!$J78="MYO","No Recuperable","Recuperable")</f>
        <v>No Recuperable</v>
      </c>
      <c r="O78" s="7">
        <v>44684</v>
      </c>
      <c r="P78" s="8" t="str">
        <f>IF(listadoNC[[#This Row],[ID]]="","",IF(listadoNC[[#This Row],[FECHA CIERRE]]="","ABIERTA","CERRADA"))</f>
        <v>CERRADA</v>
      </c>
      <c r="Q78" s="11" t="s">
        <v>22</v>
      </c>
      <c r="R78" s="12" t="s">
        <v>22</v>
      </c>
      <c r="S78" s="26" t="s">
        <v>22</v>
      </c>
    </row>
    <row r="79" spans="1:19" ht="24" x14ac:dyDescent="0.2">
      <c r="A79" s="6">
        <f t="shared" si="1"/>
        <v>78</v>
      </c>
      <c r="B79" s="6" t="s">
        <v>403</v>
      </c>
      <c r="C79" s="27">
        <v>44683</v>
      </c>
      <c r="D79" s="27" t="s">
        <v>13</v>
      </c>
      <c r="E79" s="27" t="s">
        <v>14</v>
      </c>
      <c r="F79" s="30" t="s">
        <v>51</v>
      </c>
      <c r="G79" s="40" t="s">
        <v>138</v>
      </c>
      <c r="H79" s="30" t="s">
        <v>17</v>
      </c>
      <c r="I79" s="30" t="s">
        <v>75</v>
      </c>
      <c r="J79" s="8" t="s">
        <v>36</v>
      </c>
      <c r="K79" s="8" t="s">
        <v>109</v>
      </c>
      <c r="L79" s="30" t="s">
        <v>21</v>
      </c>
      <c r="M79" s="29">
        <v>2.456</v>
      </c>
      <c r="N79" s="29" t="str">
        <f>IF(Obra!$J79="MYO","No Recuperable","Recuperable")</f>
        <v>No Recuperable</v>
      </c>
      <c r="O79" s="7">
        <v>44684</v>
      </c>
      <c r="P79" s="8" t="str">
        <f>IF(listadoNC[[#This Row],[ID]]="","",IF(listadoNC[[#This Row],[FECHA CIERRE]]="","ABIERTA","CERRADA"))</f>
        <v>CERRADA</v>
      </c>
      <c r="Q79" s="11" t="s">
        <v>22</v>
      </c>
      <c r="R79" s="12" t="s">
        <v>22</v>
      </c>
      <c r="S79" s="26" t="s">
        <v>22</v>
      </c>
    </row>
    <row r="80" spans="1:19" ht="24" x14ac:dyDescent="0.2">
      <c r="A80" s="6">
        <f t="shared" si="1"/>
        <v>79</v>
      </c>
      <c r="B80" s="6" t="s">
        <v>403</v>
      </c>
      <c r="C80" s="27">
        <v>44684</v>
      </c>
      <c r="D80" s="27" t="s">
        <v>13</v>
      </c>
      <c r="E80" s="27" t="s">
        <v>14</v>
      </c>
      <c r="F80" s="30" t="s">
        <v>51</v>
      </c>
      <c r="G80" s="40" t="s">
        <v>139</v>
      </c>
      <c r="H80" s="30" t="s">
        <v>17</v>
      </c>
      <c r="I80" s="30" t="s">
        <v>75</v>
      </c>
      <c r="J80" s="8" t="s">
        <v>36</v>
      </c>
      <c r="K80" s="8" t="s">
        <v>109</v>
      </c>
      <c r="L80" s="30" t="s">
        <v>21</v>
      </c>
      <c r="M80" s="29">
        <v>1.87</v>
      </c>
      <c r="N80" s="29" t="str">
        <f>IF(Obra!$J80="MYO","No Recuperable","Recuperable")</f>
        <v>No Recuperable</v>
      </c>
      <c r="O80" s="7">
        <v>44685</v>
      </c>
      <c r="P80" s="8" t="str">
        <f>IF(listadoNC[[#This Row],[ID]]="","",IF(listadoNC[[#This Row],[FECHA CIERRE]]="","ABIERTA","CERRADA"))</f>
        <v>CERRADA</v>
      </c>
      <c r="Q80" s="11" t="s">
        <v>22</v>
      </c>
      <c r="R80" s="12" t="s">
        <v>22</v>
      </c>
      <c r="S80" s="26" t="s">
        <v>22</v>
      </c>
    </row>
    <row r="81" spans="1:21" ht="24" x14ac:dyDescent="0.2">
      <c r="A81" s="6">
        <f t="shared" si="1"/>
        <v>80</v>
      </c>
      <c r="B81" s="6" t="s">
        <v>403</v>
      </c>
      <c r="C81" s="27">
        <v>44684</v>
      </c>
      <c r="D81" s="27" t="s">
        <v>13</v>
      </c>
      <c r="E81" s="27" t="s">
        <v>14</v>
      </c>
      <c r="F81" s="30" t="s">
        <v>51</v>
      </c>
      <c r="G81" s="40" t="s">
        <v>140</v>
      </c>
      <c r="H81" s="30" t="s">
        <v>17</v>
      </c>
      <c r="I81" s="30" t="s">
        <v>75</v>
      </c>
      <c r="J81" s="8" t="s">
        <v>36</v>
      </c>
      <c r="K81" s="8" t="s">
        <v>109</v>
      </c>
      <c r="L81" s="30" t="s">
        <v>21</v>
      </c>
      <c r="M81" s="29">
        <v>1.87</v>
      </c>
      <c r="N81" s="29" t="str">
        <f>IF(Obra!$J81="MYO","No Recuperable","Recuperable")</f>
        <v>No Recuperable</v>
      </c>
      <c r="O81" s="7">
        <v>44685</v>
      </c>
      <c r="P81" s="8" t="str">
        <f>IF(listadoNC[[#This Row],[ID]]="","",IF(listadoNC[[#This Row],[FECHA CIERRE]]="","ABIERTA","CERRADA"))</f>
        <v>CERRADA</v>
      </c>
      <c r="Q81" s="11" t="s">
        <v>22</v>
      </c>
      <c r="R81" s="12" t="s">
        <v>22</v>
      </c>
      <c r="S81" s="26" t="s">
        <v>22</v>
      </c>
    </row>
    <row r="82" spans="1:21" ht="24" x14ac:dyDescent="0.2">
      <c r="A82" s="6">
        <f t="shared" si="1"/>
        <v>81</v>
      </c>
      <c r="B82" s="6" t="s">
        <v>403</v>
      </c>
      <c r="C82" s="27">
        <v>44686</v>
      </c>
      <c r="D82" s="27" t="s">
        <v>13</v>
      </c>
      <c r="E82" s="27" t="s">
        <v>14</v>
      </c>
      <c r="F82" s="30" t="s">
        <v>89</v>
      </c>
      <c r="G82" s="40" t="s">
        <v>141</v>
      </c>
      <c r="H82" s="30" t="s">
        <v>17</v>
      </c>
      <c r="I82" s="30" t="s">
        <v>75</v>
      </c>
      <c r="J82" s="8" t="s">
        <v>91</v>
      </c>
      <c r="K82" s="30" t="s">
        <v>92</v>
      </c>
      <c r="L82" s="30" t="s">
        <v>21</v>
      </c>
      <c r="M82" s="29">
        <v>3.6419999999999999</v>
      </c>
      <c r="N82" s="29" t="str">
        <f>IF(Obra!$J82="MYO","No Recuperable","Recuperable")</f>
        <v>Recuperable</v>
      </c>
      <c r="O82" s="7">
        <v>44708</v>
      </c>
      <c r="P82" s="8" t="str">
        <f>IF(listadoNC[[#This Row],[ID]]="","",IF(listadoNC[[#This Row],[FECHA CIERRE]]="","ABIERTA","CERRADA"))</f>
        <v>CERRADA</v>
      </c>
      <c r="Q82" s="44" t="s">
        <v>55</v>
      </c>
      <c r="R82" s="12" t="s">
        <v>22</v>
      </c>
      <c r="S82" s="26" t="s">
        <v>22</v>
      </c>
      <c r="T82" s="42"/>
    </row>
    <row r="83" spans="1:21" ht="24" x14ac:dyDescent="0.2">
      <c r="A83" s="6">
        <f t="shared" si="1"/>
        <v>82</v>
      </c>
      <c r="B83" s="6" t="s">
        <v>403</v>
      </c>
      <c r="C83" s="27">
        <v>44686</v>
      </c>
      <c r="D83" s="27" t="s">
        <v>13</v>
      </c>
      <c r="E83" s="27" t="s">
        <v>14</v>
      </c>
      <c r="F83" s="30" t="s">
        <v>89</v>
      </c>
      <c r="G83" s="40" t="s">
        <v>142</v>
      </c>
      <c r="H83" s="30" t="s">
        <v>17</v>
      </c>
      <c r="I83" s="30" t="s">
        <v>143</v>
      </c>
      <c r="J83" s="8" t="s">
        <v>91</v>
      </c>
      <c r="K83" s="30" t="s">
        <v>92</v>
      </c>
      <c r="L83" s="30" t="s">
        <v>21</v>
      </c>
      <c r="M83" s="29">
        <v>5.32</v>
      </c>
      <c r="N83" s="29" t="str">
        <f>IF(Obra!$J83="MYO","No Recuperable","Recuperable")</f>
        <v>Recuperable</v>
      </c>
      <c r="O83" s="7">
        <v>44708</v>
      </c>
      <c r="P83" s="8" t="str">
        <f>IF(listadoNC[[#This Row],[ID]]="","",IF(listadoNC[[#This Row],[FECHA CIERRE]]="","ABIERTA","CERRADA"))</f>
        <v>CERRADA</v>
      </c>
      <c r="Q83" s="45" t="s">
        <v>55</v>
      </c>
      <c r="R83" s="12" t="s">
        <v>22</v>
      </c>
      <c r="S83" s="26" t="s">
        <v>22</v>
      </c>
      <c r="T83" s="42"/>
    </row>
    <row r="84" spans="1:21" ht="24" x14ac:dyDescent="0.2">
      <c r="A84" s="6">
        <f t="shared" si="1"/>
        <v>83</v>
      </c>
      <c r="B84" s="6" t="s">
        <v>403</v>
      </c>
      <c r="C84" s="27">
        <v>44685</v>
      </c>
      <c r="D84" s="7" t="s">
        <v>13</v>
      </c>
      <c r="E84" s="8" t="s">
        <v>14</v>
      </c>
      <c r="F84" s="30" t="s">
        <v>51</v>
      </c>
      <c r="G84" s="40" t="s">
        <v>144</v>
      </c>
      <c r="H84" s="30" t="s">
        <v>17</v>
      </c>
      <c r="I84" s="30" t="s">
        <v>75</v>
      </c>
      <c r="J84" s="8" t="s">
        <v>36</v>
      </c>
      <c r="K84" s="8" t="s">
        <v>109</v>
      </c>
      <c r="L84" s="30" t="s">
        <v>21</v>
      </c>
      <c r="M84" s="29">
        <v>7.45</v>
      </c>
      <c r="N84" s="29" t="str">
        <f>IF(Obra!$J84="MYO","No Recuperable","Recuperable")</f>
        <v>No Recuperable</v>
      </c>
      <c r="O84" s="7">
        <v>44690</v>
      </c>
      <c r="P84" s="8" t="str">
        <f>IF(listadoNC[[#This Row],[ID]]="","",IF(listadoNC[[#This Row],[FECHA CIERRE]]="","ABIERTA","CERRADA"))</f>
        <v>CERRADA</v>
      </c>
      <c r="Q84" s="11" t="s">
        <v>22</v>
      </c>
      <c r="R84" s="12" t="s">
        <v>22</v>
      </c>
      <c r="S84" s="26" t="s">
        <v>22</v>
      </c>
    </row>
    <row r="85" spans="1:21" ht="24" x14ac:dyDescent="0.2">
      <c r="A85" s="6">
        <f t="shared" si="1"/>
        <v>84</v>
      </c>
      <c r="B85" s="6" t="s">
        <v>403</v>
      </c>
      <c r="C85" s="27">
        <v>44687</v>
      </c>
      <c r="D85" s="7" t="s">
        <v>13</v>
      </c>
      <c r="E85" s="8" t="s">
        <v>14</v>
      </c>
      <c r="F85" s="30" t="s">
        <v>51</v>
      </c>
      <c r="G85" s="40" t="s">
        <v>145</v>
      </c>
      <c r="H85" s="30" t="s">
        <v>17</v>
      </c>
      <c r="I85" s="30" t="s">
        <v>75</v>
      </c>
      <c r="J85" s="8" t="s">
        <v>36</v>
      </c>
      <c r="K85" s="8" t="s">
        <v>109</v>
      </c>
      <c r="L85" s="30" t="s">
        <v>21</v>
      </c>
      <c r="M85" s="29">
        <v>2.17</v>
      </c>
      <c r="N85" s="29" t="str">
        <f>IF(Obra!$J85="MYO","No Recuperable","Recuperable")</f>
        <v>No Recuperable</v>
      </c>
      <c r="O85" s="7">
        <v>44691</v>
      </c>
      <c r="P85" s="8" t="str">
        <f>IF(listadoNC[[#This Row],[ID]]="","",IF(listadoNC[[#This Row],[FECHA CIERRE]]="","ABIERTA","CERRADA"))</f>
        <v>CERRADA</v>
      </c>
      <c r="Q85" s="11" t="s">
        <v>22</v>
      </c>
      <c r="R85" s="12" t="s">
        <v>22</v>
      </c>
      <c r="S85" s="26" t="s">
        <v>22</v>
      </c>
    </row>
    <row r="86" spans="1:21" ht="24" x14ac:dyDescent="0.2">
      <c r="A86" s="6">
        <f t="shared" si="1"/>
        <v>85</v>
      </c>
      <c r="B86" s="6" t="s">
        <v>403</v>
      </c>
      <c r="C86" s="27">
        <v>44691</v>
      </c>
      <c r="D86" s="7" t="s">
        <v>13</v>
      </c>
      <c r="E86" s="8" t="s">
        <v>14</v>
      </c>
      <c r="F86" s="30" t="s">
        <v>51</v>
      </c>
      <c r="G86" s="40" t="s">
        <v>146</v>
      </c>
      <c r="H86" s="30" t="s">
        <v>17</v>
      </c>
      <c r="I86" s="30" t="s">
        <v>75</v>
      </c>
      <c r="J86" s="8" t="s">
        <v>36</v>
      </c>
      <c r="K86" s="8" t="s">
        <v>109</v>
      </c>
      <c r="L86" s="30" t="s">
        <v>21</v>
      </c>
      <c r="M86" s="29">
        <v>1.89</v>
      </c>
      <c r="N86" s="29" t="str">
        <f>IF(Obra!$J86="MYO","No Recuperable","Recuperable")</f>
        <v>No Recuperable</v>
      </c>
      <c r="O86" s="7">
        <v>44691</v>
      </c>
      <c r="P86" s="8" t="str">
        <f>IF(listadoNC[[#This Row],[ID]]="","",IF(listadoNC[[#This Row],[FECHA CIERRE]]="","ABIERTA","CERRADA"))</f>
        <v>CERRADA</v>
      </c>
      <c r="Q86" s="11" t="s">
        <v>22</v>
      </c>
      <c r="R86" s="12" t="s">
        <v>22</v>
      </c>
      <c r="S86" s="26" t="s">
        <v>22</v>
      </c>
    </row>
    <row r="87" spans="1:21" ht="24" x14ac:dyDescent="0.2">
      <c r="A87" s="6">
        <f t="shared" si="1"/>
        <v>86</v>
      </c>
      <c r="B87" s="6" t="s">
        <v>403</v>
      </c>
      <c r="C87" s="27">
        <v>44705</v>
      </c>
      <c r="D87" s="7" t="s">
        <v>13</v>
      </c>
      <c r="E87" s="8" t="s">
        <v>14</v>
      </c>
      <c r="F87" s="30" t="s">
        <v>51</v>
      </c>
      <c r="G87" s="46" t="s">
        <v>147</v>
      </c>
      <c r="H87" s="30" t="s">
        <v>46</v>
      </c>
      <c r="I87" s="47" t="s">
        <v>77</v>
      </c>
      <c r="J87" s="30" t="s">
        <v>36</v>
      </c>
      <c r="K87" s="8" t="s">
        <v>95</v>
      </c>
      <c r="L87" s="30" t="s">
        <v>21</v>
      </c>
      <c r="M87" s="29">
        <v>2.5249999999999999</v>
      </c>
      <c r="N87" s="29" t="str">
        <f>IF(Obra!$J87="MYO","No Recuperable","Recuperable")</f>
        <v>No Recuperable</v>
      </c>
      <c r="O87" s="7">
        <v>44725</v>
      </c>
      <c r="P87" s="36" t="str">
        <f>IF(listadoNC[[#This Row],[ID]]="","",IF(listadoNC[[#This Row],[FECHA CIERRE]]="","ABIERTA","CERRADA"))</f>
        <v>CERRADA</v>
      </c>
      <c r="Q87" s="11" t="s">
        <v>22</v>
      </c>
      <c r="R87" s="12" t="s">
        <v>22</v>
      </c>
      <c r="S87" s="26" t="s">
        <v>22</v>
      </c>
    </row>
    <row r="88" spans="1:21" ht="24" x14ac:dyDescent="0.2">
      <c r="A88" s="6">
        <f t="shared" si="1"/>
        <v>87</v>
      </c>
      <c r="B88" s="6" t="s">
        <v>403</v>
      </c>
      <c r="C88" s="27">
        <v>44707</v>
      </c>
      <c r="D88" s="7" t="s">
        <v>13</v>
      </c>
      <c r="E88" s="8" t="s">
        <v>14</v>
      </c>
      <c r="F88" s="30" t="s">
        <v>51</v>
      </c>
      <c r="G88" s="46" t="s">
        <v>148</v>
      </c>
      <c r="H88" s="30" t="s">
        <v>17</v>
      </c>
      <c r="I88" s="30" t="s">
        <v>75</v>
      </c>
      <c r="J88" s="30" t="s">
        <v>36</v>
      </c>
      <c r="K88" s="8" t="s">
        <v>20</v>
      </c>
      <c r="L88" s="30" t="s">
        <v>21</v>
      </c>
      <c r="M88" s="29">
        <v>4.4400000000000004</v>
      </c>
      <c r="N88" s="29" t="str">
        <f>IF(Obra!$J88="MYO","No Recuperable","Recuperable")</f>
        <v>No Recuperable</v>
      </c>
      <c r="O88" s="7">
        <v>44725</v>
      </c>
      <c r="P88" s="36" t="str">
        <f>IF(listadoNC[[#This Row],[ID]]="","",IF(listadoNC[[#This Row],[FECHA CIERRE]]="","ABIERTA","CERRADA"))</f>
        <v>CERRADA</v>
      </c>
      <c r="Q88" s="11" t="s">
        <v>22</v>
      </c>
      <c r="R88" s="12" t="s">
        <v>22</v>
      </c>
      <c r="S88" s="26" t="s">
        <v>22</v>
      </c>
    </row>
    <row r="89" spans="1:21" ht="24" x14ac:dyDescent="0.2">
      <c r="A89" s="6">
        <f t="shared" si="1"/>
        <v>88</v>
      </c>
      <c r="B89" s="6" t="s">
        <v>403</v>
      </c>
      <c r="C89" s="48">
        <v>44677</v>
      </c>
      <c r="D89" s="7" t="s">
        <v>13</v>
      </c>
      <c r="E89" s="8" t="s">
        <v>14</v>
      </c>
      <c r="F89" s="30" t="s">
        <v>51</v>
      </c>
      <c r="G89" s="46" t="s">
        <v>149</v>
      </c>
      <c r="H89" s="30" t="s">
        <v>17</v>
      </c>
      <c r="I89" s="30" t="s">
        <v>75</v>
      </c>
      <c r="J89" s="30" t="s">
        <v>36</v>
      </c>
      <c r="K89" s="8" t="s">
        <v>20</v>
      </c>
      <c r="L89" s="30" t="s">
        <v>21</v>
      </c>
      <c r="M89" s="29">
        <v>4.4400000000000004</v>
      </c>
      <c r="N89" s="29" t="str">
        <f>IF(Obra!$J89="MYO","No Recuperable","Recuperable")</f>
        <v>No Recuperable</v>
      </c>
      <c r="O89" s="7">
        <v>44725</v>
      </c>
      <c r="P89" s="36" t="str">
        <f>IF(listadoNC[[#This Row],[ID]]="","",IF(listadoNC[[#This Row],[FECHA CIERRE]]="","ABIERTA","CERRADA"))</f>
        <v>CERRADA</v>
      </c>
      <c r="Q89" s="11" t="s">
        <v>22</v>
      </c>
      <c r="R89" s="12" t="s">
        <v>22</v>
      </c>
      <c r="S89" s="26" t="s">
        <v>22</v>
      </c>
    </row>
    <row r="90" spans="1:21" s="49" customFormat="1" ht="24" x14ac:dyDescent="0.2">
      <c r="A90" s="6">
        <f t="shared" si="1"/>
        <v>89</v>
      </c>
      <c r="B90" s="6" t="s">
        <v>403</v>
      </c>
      <c r="C90" s="48">
        <v>44706</v>
      </c>
      <c r="D90" s="7" t="s">
        <v>13</v>
      </c>
      <c r="E90" s="8" t="s">
        <v>14</v>
      </c>
      <c r="F90" s="30" t="s">
        <v>51</v>
      </c>
      <c r="G90" s="46" t="s">
        <v>150</v>
      </c>
      <c r="H90" s="30" t="s">
        <v>46</v>
      </c>
      <c r="I90" s="47" t="s">
        <v>77</v>
      </c>
      <c r="J90" s="30" t="s">
        <v>36</v>
      </c>
      <c r="K90" s="8" t="s">
        <v>95</v>
      </c>
      <c r="L90" s="30" t="s">
        <v>21</v>
      </c>
      <c r="M90" s="29">
        <v>1.64</v>
      </c>
      <c r="N90" s="29" t="str">
        <f>IF(Obra!$J90="MYO","No Recuperable","Recuperable")</f>
        <v>No Recuperable</v>
      </c>
      <c r="O90" s="7">
        <v>44725</v>
      </c>
      <c r="P90" s="36" t="str">
        <f>IF(listadoNC[[#This Row],[ID]]="","",IF(listadoNC[[#This Row],[FECHA CIERRE]]="","ABIERTA","CERRADA"))</f>
        <v>CERRADA</v>
      </c>
      <c r="Q90" s="11" t="s">
        <v>22</v>
      </c>
      <c r="R90" s="12" t="s">
        <v>22</v>
      </c>
      <c r="S90" s="26" t="s">
        <v>22</v>
      </c>
      <c r="T90" s="5"/>
      <c r="U90" s="5"/>
    </row>
    <row r="91" spans="1:21" ht="24" x14ac:dyDescent="0.2">
      <c r="A91" s="6">
        <f t="shared" si="1"/>
        <v>90</v>
      </c>
      <c r="B91" s="6" t="s">
        <v>403</v>
      </c>
      <c r="C91" s="48">
        <v>44707</v>
      </c>
      <c r="D91" s="7" t="s">
        <v>13</v>
      </c>
      <c r="E91" s="8" t="s">
        <v>14</v>
      </c>
      <c r="F91" s="30" t="s">
        <v>33</v>
      </c>
      <c r="G91" s="46" t="s">
        <v>151</v>
      </c>
      <c r="H91" s="30" t="s">
        <v>46</v>
      </c>
      <c r="I91" s="30" t="s">
        <v>79</v>
      </c>
      <c r="J91" s="30" t="s">
        <v>36</v>
      </c>
      <c r="K91" s="30" t="s">
        <v>20</v>
      </c>
      <c r="L91" s="30" t="s">
        <v>21</v>
      </c>
      <c r="M91" s="29">
        <v>2.625</v>
      </c>
      <c r="N91" s="29" t="str">
        <f>IF(Obra!$J91="MYO","No Recuperable","Recuperable")</f>
        <v>No Recuperable</v>
      </c>
      <c r="O91" s="7">
        <v>44708</v>
      </c>
      <c r="P91" s="8" t="str">
        <f>IF(listadoNC[[#This Row],[ID]]="","",IF(listadoNC[[#This Row],[FECHA CIERRE]]="","ABIERTA","CERRADA"))</f>
        <v>CERRADA</v>
      </c>
      <c r="Q91" s="11" t="s">
        <v>37</v>
      </c>
      <c r="R91" s="12" t="s">
        <v>22</v>
      </c>
      <c r="S91" s="26" t="s">
        <v>22</v>
      </c>
    </row>
    <row r="92" spans="1:21" ht="24" x14ac:dyDescent="0.2">
      <c r="A92" s="6">
        <f t="shared" si="1"/>
        <v>91</v>
      </c>
      <c r="B92" s="6" t="s">
        <v>403</v>
      </c>
      <c r="C92" s="48">
        <v>44677</v>
      </c>
      <c r="D92" s="7" t="s">
        <v>13</v>
      </c>
      <c r="E92" s="8" t="s">
        <v>14</v>
      </c>
      <c r="F92" s="30" t="s">
        <v>51</v>
      </c>
      <c r="G92" s="46" t="s">
        <v>152</v>
      </c>
      <c r="H92" s="30" t="s">
        <v>17</v>
      </c>
      <c r="I92" s="30" t="s">
        <v>75</v>
      </c>
      <c r="J92" s="30" t="s">
        <v>36</v>
      </c>
      <c r="K92" s="30" t="s">
        <v>20</v>
      </c>
      <c r="L92" s="30" t="s">
        <v>21</v>
      </c>
      <c r="M92" s="29">
        <v>6.5</v>
      </c>
      <c r="N92" s="29" t="str">
        <f>IF(Obra!$J92="MYO","No Recuperable","Recuperable")</f>
        <v>No Recuperable</v>
      </c>
      <c r="O92" s="7">
        <v>44769</v>
      </c>
      <c r="P92" s="8" t="str">
        <f>IF(listadoNC[[#This Row],[ID]]="","",IF(listadoNC[[#This Row],[FECHA CIERRE]]="","ABIERTA","CERRADA"))</f>
        <v>CERRADA</v>
      </c>
      <c r="Q92" s="11" t="s">
        <v>22</v>
      </c>
      <c r="R92" s="12" t="s">
        <v>22</v>
      </c>
      <c r="S92" s="26" t="s">
        <v>22</v>
      </c>
    </row>
    <row r="93" spans="1:21" ht="24" x14ac:dyDescent="0.2">
      <c r="A93" s="6">
        <f t="shared" si="1"/>
        <v>92</v>
      </c>
      <c r="B93" s="6" t="s">
        <v>403</v>
      </c>
      <c r="C93" s="48">
        <v>44455</v>
      </c>
      <c r="D93" s="7" t="s">
        <v>13</v>
      </c>
      <c r="E93" s="8" t="s">
        <v>14</v>
      </c>
      <c r="F93" s="30" t="s">
        <v>33</v>
      </c>
      <c r="G93" s="46" t="s">
        <v>153</v>
      </c>
      <c r="H93" s="30" t="s">
        <v>17</v>
      </c>
      <c r="I93" s="30" t="s">
        <v>75</v>
      </c>
      <c r="J93" s="30" t="s">
        <v>36</v>
      </c>
      <c r="K93" s="30" t="s">
        <v>109</v>
      </c>
      <c r="L93" s="30" t="s">
        <v>21</v>
      </c>
      <c r="M93" s="29">
        <v>2.0979999999999999</v>
      </c>
      <c r="N93" s="29" t="str">
        <f>IF(Obra!$J93="MYO","No Recuperable","Recuperable")</f>
        <v>No Recuperable</v>
      </c>
      <c r="O93" s="7">
        <v>44705</v>
      </c>
      <c r="P93" s="8" t="str">
        <f>IF(listadoNC[[#This Row],[ID]]="","",IF(listadoNC[[#This Row],[FECHA CIERRE]]="","ABIERTA","CERRADA"))</f>
        <v>CERRADA</v>
      </c>
      <c r="Q93" s="11" t="s">
        <v>37</v>
      </c>
      <c r="R93" s="12" t="s">
        <v>22</v>
      </c>
      <c r="S93" s="26" t="s">
        <v>22</v>
      </c>
    </row>
    <row r="94" spans="1:21" ht="24" x14ac:dyDescent="0.2">
      <c r="A94" s="6">
        <f t="shared" si="1"/>
        <v>93</v>
      </c>
      <c r="B94" s="6" t="s">
        <v>403</v>
      </c>
      <c r="C94" s="48">
        <v>44707</v>
      </c>
      <c r="D94" s="7" t="s">
        <v>13</v>
      </c>
      <c r="E94" s="48" t="s">
        <v>88</v>
      </c>
      <c r="F94" s="30" t="s">
        <v>89</v>
      </c>
      <c r="G94" s="46" t="s">
        <v>154</v>
      </c>
      <c r="H94" s="30" t="s">
        <v>17</v>
      </c>
      <c r="I94" s="30" t="s">
        <v>75</v>
      </c>
      <c r="J94" s="38" t="s">
        <v>91</v>
      </c>
      <c r="K94" s="30" t="s">
        <v>92</v>
      </c>
      <c r="L94" s="30" t="s">
        <v>21</v>
      </c>
      <c r="M94" s="29">
        <v>2.59</v>
      </c>
      <c r="N94" s="29" t="str">
        <f>IF(Obra!$J94="MYO","No Recuperable","Recuperable")</f>
        <v>Recuperable</v>
      </c>
      <c r="O94" s="7">
        <v>44715</v>
      </c>
      <c r="P94" s="8" t="str">
        <f>IF(listadoNC[[#This Row],[ID]]="","",IF(listadoNC[[#This Row],[FECHA CIERRE]]="","ABIERTA","CERRADA"))</f>
        <v>CERRADA</v>
      </c>
      <c r="Q94" s="44" t="s">
        <v>55</v>
      </c>
      <c r="R94" s="12" t="s">
        <v>22</v>
      </c>
      <c r="S94" s="26" t="s">
        <v>22</v>
      </c>
    </row>
    <row r="95" spans="1:21" ht="24" x14ac:dyDescent="0.2">
      <c r="A95" s="6">
        <f t="shared" si="1"/>
        <v>94</v>
      </c>
      <c r="B95" s="6" t="s">
        <v>403</v>
      </c>
      <c r="C95" s="48">
        <v>44707</v>
      </c>
      <c r="D95" s="7" t="s">
        <v>13</v>
      </c>
      <c r="E95" s="48" t="s">
        <v>88</v>
      </c>
      <c r="F95" s="30" t="s">
        <v>89</v>
      </c>
      <c r="G95" s="46" t="s">
        <v>155</v>
      </c>
      <c r="H95" s="30" t="s">
        <v>17</v>
      </c>
      <c r="I95" s="30" t="s">
        <v>75</v>
      </c>
      <c r="J95" s="38" t="s">
        <v>91</v>
      </c>
      <c r="K95" s="30" t="s">
        <v>92</v>
      </c>
      <c r="L95" s="30" t="s">
        <v>21</v>
      </c>
      <c r="M95" s="29">
        <v>2.59</v>
      </c>
      <c r="N95" s="29" t="str">
        <f>IF(Obra!$J95="MYO","No Recuperable","Recuperable")</f>
        <v>Recuperable</v>
      </c>
      <c r="O95" s="7">
        <v>44715</v>
      </c>
      <c r="P95" s="8" t="str">
        <f>IF(listadoNC[[#This Row],[ID]]="","",IF(listadoNC[[#This Row],[FECHA CIERRE]]="","ABIERTA","CERRADA"))</f>
        <v>CERRADA</v>
      </c>
      <c r="Q95" s="45" t="s">
        <v>55</v>
      </c>
      <c r="R95" s="12" t="s">
        <v>22</v>
      </c>
      <c r="S95" s="26" t="s">
        <v>22</v>
      </c>
    </row>
    <row r="96" spans="1:21" ht="24" x14ac:dyDescent="0.2">
      <c r="A96" s="6">
        <f t="shared" si="1"/>
        <v>95</v>
      </c>
      <c r="B96" s="6" t="s">
        <v>403</v>
      </c>
      <c r="C96" s="48">
        <v>44707</v>
      </c>
      <c r="D96" s="7" t="s">
        <v>13</v>
      </c>
      <c r="E96" s="48" t="s">
        <v>88</v>
      </c>
      <c r="F96" s="30" t="s">
        <v>89</v>
      </c>
      <c r="G96" s="46" t="s">
        <v>156</v>
      </c>
      <c r="H96" s="30" t="s">
        <v>17</v>
      </c>
      <c r="I96" s="30" t="s">
        <v>75</v>
      </c>
      <c r="J96" s="38" t="s">
        <v>91</v>
      </c>
      <c r="K96" s="30" t="s">
        <v>92</v>
      </c>
      <c r="L96" s="30" t="s">
        <v>21</v>
      </c>
      <c r="M96" s="29">
        <v>2.59</v>
      </c>
      <c r="N96" s="29" t="str">
        <f>IF(Obra!$J96="MYO","No Recuperable","Recuperable")</f>
        <v>Recuperable</v>
      </c>
      <c r="O96" s="7">
        <v>44735</v>
      </c>
      <c r="P96" s="8" t="str">
        <f>IF(listadoNC[[#This Row],[ID]]="","",IF(listadoNC[[#This Row],[FECHA CIERRE]]="","ABIERTA","CERRADA"))</f>
        <v>CERRADA</v>
      </c>
      <c r="Q96" s="44" t="s">
        <v>55</v>
      </c>
      <c r="R96" s="12" t="s">
        <v>22</v>
      </c>
      <c r="S96" s="26" t="s">
        <v>22</v>
      </c>
    </row>
    <row r="97" spans="1:19" ht="24" x14ac:dyDescent="0.2">
      <c r="A97" s="6">
        <f t="shared" si="1"/>
        <v>96</v>
      </c>
      <c r="B97" s="6" t="s">
        <v>403</v>
      </c>
      <c r="C97" s="48">
        <v>44707</v>
      </c>
      <c r="D97" s="7" t="s">
        <v>13</v>
      </c>
      <c r="E97" s="48" t="s">
        <v>88</v>
      </c>
      <c r="F97" s="30" t="s">
        <v>89</v>
      </c>
      <c r="G97" s="46" t="s">
        <v>157</v>
      </c>
      <c r="H97" s="30" t="s">
        <v>17</v>
      </c>
      <c r="I97" s="30" t="s">
        <v>75</v>
      </c>
      <c r="J97" s="38" t="s">
        <v>91</v>
      </c>
      <c r="K97" s="30" t="s">
        <v>92</v>
      </c>
      <c r="L97" s="30" t="s">
        <v>21</v>
      </c>
      <c r="M97" s="29">
        <v>2.59</v>
      </c>
      <c r="N97" s="29" t="str">
        <f>IF(Obra!$J97="MYO","No Recuperable","Recuperable")</f>
        <v>Recuperable</v>
      </c>
      <c r="O97" s="7">
        <v>44714</v>
      </c>
      <c r="P97" s="8" t="str">
        <f>IF(listadoNC[[#This Row],[ID]]="","",IF(listadoNC[[#This Row],[FECHA CIERRE]]="","ABIERTA","CERRADA"))</f>
        <v>CERRADA</v>
      </c>
      <c r="Q97" s="44" t="s">
        <v>55</v>
      </c>
      <c r="R97" s="12" t="s">
        <v>22</v>
      </c>
      <c r="S97" s="26" t="s">
        <v>22</v>
      </c>
    </row>
    <row r="98" spans="1:19" ht="24" x14ac:dyDescent="0.2">
      <c r="A98" s="6">
        <f t="shared" si="1"/>
        <v>97</v>
      </c>
      <c r="B98" s="6" t="s">
        <v>403</v>
      </c>
      <c r="C98" s="48">
        <v>44707</v>
      </c>
      <c r="D98" s="7" t="s">
        <v>13</v>
      </c>
      <c r="E98" s="48" t="s">
        <v>88</v>
      </c>
      <c r="F98" s="30" t="s">
        <v>89</v>
      </c>
      <c r="G98" s="46" t="s">
        <v>158</v>
      </c>
      <c r="H98" s="30" t="s">
        <v>17</v>
      </c>
      <c r="I98" s="30" t="s">
        <v>75</v>
      </c>
      <c r="J98" s="38" t="s">
        <v>91</v>
      </c>
      <c r="K98" s="30" t="s">
        <v>92</v>
      </c>
      <c r="L98" s="30" t="s">
        <v>21</v>
      </c>
      <c r="M98" s="29">
        <v>2.59</v>
      </c>
      <c r="N98" s="29" t="str">
        <f>IF(Obra!$J98="MYO","No Recuperable","Recuperable")</f>
        <v>Recuperable</v>
      </c>
      <c r="O98" s="7">
        <v>44714</v>
      </c>
      <c r="P98" s="8" t="str">
        <f>IF(listadoNC[[#This Row],[ID]]="","",IF(listadoNC[[#This Row],[FECHA CIERRE]]="","ABIERTA","CERRADA"))</f>
        <v>CERRADA</v>
      </c>
      <c r="Q98" s="44" t="s">
        <v>55</v>
      </c>
      <c r="R98" s="12" t="s">
        <v>22</v>
      </c>
      <c r="S98" s="26" t="s">
        <v>22</v>
      </c>
    </row>
    <row r="99" spans="1:19" ht="27.75" customHeight="1" x14ac:dyDescent="0.2">
      <c r="A99" s="6">
        <f t="shared" si="1"/>
        <v>98</v>
      </c>
      <c r="B99" s="6" t="s">
        <v>403</v>
      </c>
      <c r="C99" s="48">
        <v>44598</v>
      </c>
      <c r="D99" s="7" t="s">
        <v>13</v>
      </c>
      <c r="E99" s="48" t="s">
        <v>88</v>
      </c>
      <c r="F99" s="30" t="s">
        <v>159</v>
      </c>
      <c r="G99" s="46" t="s">
        <v>160</v>
      </c>
      <c r="H99" s="34" t="s">
        <v>46</v>
      </c>
      <c r="I99" s="30" t="s">
        <v>161</v>
      </c>
      <c r="J99" s="30" t="s">
        <v>36</v>
      </c>
      <c r="K99" s="30" t="s">
        <v>162</v>
      </c>
      <c r="L99" s="30" t="s">
        <v>21</v>
      </c>
      <c r="M99" s="29">
        <v>1.3</v>
      </c>
      <c r="N99" s="29" t="str">
        <f>IF(Obra!$J99="MYO","No Recuperable","Recuperable")</f>
        <v>No Recuperable</v>
      </c>
      <c r="O99" s="7">
        <v>44755</v>
      </c>
      <c r="P99" s="8" t="str">
        <f>IF(listadoNC[[#This Row],[ID]]="","",IF(listadoNC[[#This Row],[FECHA CIERRE]]="","ABIERTA","CERRADA"))</f>
        <v>CERRADA</v>
      </c>
      <c r="Q99" s="11" t="s">
        <v>37</v>
      </c>
      <c r="R99" s="12" t="s">
        <v>22</v>
      </c>
      <c r="S99" s="26" t="s">
        <v>22</v>
      </c>
    </row>
    <row r="100" spans="1:19" ht="27.75" customHeight="1" x14ac:dyDescent="0.2">
      <c r="A100" s="6">
        <f t="shared" si="1"/>
        <v>99</v>
      </c>
      <c r="B100" s="6" t="s">
        <v>403</v>
      </c>
      <c r="C100" s="48">
        <v>44610</v>
      </c>
      <c r="D100" s="7" t="s">
        <v>13</v>
      </c>
      <c r="E100" s="48" t="s">
        <v>88</v>
      </c>
      <c r="F100" s="30" t="s">
        <v>159</v>
      </c>
      <c r="G100" s="46" t="s">
        <v>163</v>
      </c>
      <c r="H100" s="34" t="s">
        <v>46</v>
      </c>
      <c r="I100" s="30" t="s">
        <v>161</v>
      </c>
      <c r="J100" s="30" t="s">
        <v>36</v>
      </c>
      <c r="K100" s="30" t="s">
        <v>162</v>
      </c>
      <c r="L100" s="30" t="s">
        <v>21</v>
      </c>
      <c r="M100" s="29">
        <v>1.3</v>
      </c>
      <c r="N100" s="29" t="str">
        <f>IF(Obra!$J100="MYO","No Recuperable","Recuperable")</f>
        <v>No Recuperable</v>
      </c>
      <c r="O100" s="7">
        <v>44748</v>
      </c>
      <c r="P100" s="8" t="str">
        <f>IF(listadoNC[[#This Row],[ID]]="","",IF(listadoNC[[#This Row],[FECHA CIERRE]]="","ABIERTA","CERRADA"))</f>
        <v>CERRADA</v>
      </c>
      <c r="Q100" s="11" t="s">
        <v>37</v>
      </c>
      <c r="R100" s="12" t="s">
        <v>22</v>
      </c>
      <c r="S100" s="26" t="s">
        <v>22</v>
      </c>
    </row>
    <row r="101" spans="1:19" ht="27.75" customHeight="1" x14ac:dyDescent="0.2">
      <c r="A101" s="6">
        <f t="shared" si="1"/>
        <v>100</v>
      </c>
      <c r="B101" s="6" t="s">
        <v>403</v>
      </c>
      <c r="C101" s="48">
        <v>44735</v>
      </c>
      <c r="D101" s="7" t="s">
        <v>13</v>
      </c>
      <c r="E101" s="48" t="s">
        <v>88</v>
      </c>
      <c r="F101" s="30" t="s">
        <v>159</v>
      </c>
      <c r="G101" s="46" t="s">
        <v>164</v>
      </c>
      <c r="H101" s="34" t="s">
        <v>46</v>
      </c>
      <c r="I101" s="30" t="s">
        <v>161</v>
      </c>
      <c r="J101" s="30" t="s">
        <v>36</v>
      </c>
      <c r="K101" s="30" t="s">
        <v>162</v>
      </c>
      <c r="L101" s="30" t="s">
        <v>21</v>
      </c>
      <c r="M101" s="29">
        <v>1.3</v>
      </c>
      <c r="N101" s="29" t="str">
        <f>IF(Obra!$J101="MYO","No Recuperable","Recuperable")</f>
        <v>No Recuperable</v>
      </c>
      <c r="O101" s="7">
        <v>44748</v>
      </c>
      <c r="P101" s="30" t="str">
        <f>IF(listadoNC[[#This Row],[ID]]="","",IF(listadoNC[[#This Row],[FECHA CIERRE]]="","ABIERTA","CERRADA"))</f>
        <v>CERRADA</v>
      </c>
      <c r="Q101" s="11" t="s">
        <v>37</v>
      </c>
      <c r="R101" s="12" t="s">
        <v>22</v>
      </c>
      <c r="S101" s="26" t="s">
        <v>22</v>
      </c>
    </row>
    <row r="102" spans="1:19" ht="27.75" customHeight="1" x14ac:dyDescent="0.2">
      <c r="A102" s="6">
        <f t="shared" si="1"/>
        <v>101</v>
      </c>
      <c r="B102" s="6" t="s">
        <v>403</v>
      </c>
      <c r="C102" s="48">
        <v>44663</v>
      </c>
      <c r="D102" s="7" t="s">
        <v>13</v>
      </c>
      <c r="E102" s="48" t="s">
        <v>88</v>
      </c>
      <c r="F102" s="30" t="s">
        <v>159</v>
      </c>
      <c r="G102" s="46" t="s">
        <v>165</v>
      </c>
      <c r="H102" s="34" t="s">
        <v>46</v>
      </c>
      <c r="I102" s="30" t="s">
        <v>161</v>
      </c>
      <c r="J102" s="30" t="s">
        <v>36</v>
      </c>
      <c r="K102" s="30" t="s">
        <v>162</v>
      </c>
      <c r="L102" s="30" t="s">
        <v>21</v>
      </c>
      <c r="M102" s="29">
        <v>1.3</v>
      </c>
      <c r="N102" s="29" t="str">
        <f>IF(Obra!$J102="MYO","No Recuperable","Recuperable")</f>
        <v>No Recuperable</v>
      </c>
      <c r="O102" s="7">
        <v>44748</v>
      </c>
      <c r="P102" s="30" t="str">
        <f>IF(listadoNC[[#This Row],[ID]]="","",IF(listadoNC[[#This Row],[FECHA CIERRE]]="","ABIERTA","CERRADA"))</f>
        <v>CERRADA</v>
      </c>
      <c r="Q102" s="11" t="s">
        <v>37</v>
      </c>
      <c r="R102" s="12" t="s">
        <v>22</v>
      </c>
      <c r="S102" s="26" t="s">
        <v>22</v>
      </c>
    </row>
    <row r="103" spans="1:19" ht="27.75" customHeight="1" x14ac:dyDescent="0.2">
      <c r="A103" s="6">
        <f t="shared" si="1"/>
        <v>102</v>
      </c>
      <c r="B103" s="6" t="s">
        <v>403</v>
      </c>
      <c r="C103" s="48">
        <v>44694</v>
      </c>
      <c r="D103" s="7" t="s">
        <v>13</v>
      </c>
      <c r="E103" s="48" t="s">
        <v>88</v>
      </c>
      <c r="F103" s="30" t="s">
        <v>159</v>
      </c>
      <c r="G103" s="46" t="s">
        <v>166</v>
      </c>
      <c r="H103" s="34" t="s">
        <v>46</v>
      </c>
      <c r="I103" s="30" t="s">
        <v>161</v>
      </c>
      <c r="J103" s="30" t="s">
        <v>36</v>
      </c>
      <c r="K103" s="30" t="s">
        <v>162</v>
      </c>
      <c r="L103" s="30" t="s">
        <v>21</v>
      </c>
      <c r="M103" s="29">
        <v>1.3</v>
      </c>
      <c r="N103" s="29" t="str">
        <f>IF(Obra!$J103="MYO","No Recuperable","Recuperable")</f>
        <v>No Recuperable</v>
      </c>
      <c r="O103" s="7">
        <v>44748</v>
      </c>
      <c r="P103" s="30" t="str">
        <f>IF(listadoNC[[#This Row],[ID]]="","",IF(listadoNC[[#This Row],[FECHA CIERRE]]="","ABIERTA","CERRADA"))</f>
        <v>CERRADA</v>
      </c>
      <c r="Q103" s="11" t="s">
        <v>37</v>
      </c>
      <c r="R103" s="12" t="s">
        <v>22</v>
      </c>
      <c r="S103" s="26" t="s">
        <v>22</v>
      </c>
    </row>
    <row r="104" spans="1:19" ht="27.75" customHeight="1" x14ac:dyDescent="0.2">
      <c r="A104" s="6">
        <f t="shared" si="1"/>
        <v>103</v>
      </c>
      <c r="B104" s="6" t="s">
        <v>403</v>
      </c>
      <c r="C104" s="48">
        <v>44684</v>
      </c>
      <c r="D104" s="7" t="s">
        <v>13</v>
      </c>
      <c r="E104" s="48" t="s">
        <v>88</v>
      </c>
      <c r="F104" s="30" t="s">
        <v>159</v>
      </c>
      <c r="G104" s="46" t="s">
        <v>167</v>
      </c>
      <c r="H104" s="34" t="s">
        <v>46</v>
      </c>
      <c r="I104" s="30" t="s">
        <v>161</v>
      </c>
      <c r="J104" s="30" t="s">
        <v>36</v>
      </c>
      <c r="K104" s="30" t="s">
        <v>162</v>
      </c>
      <c r="L104" s="30" t="s">
        <v>21</v>
      </c>
      <c r="M104" s="29">
        <v>1.3</v>
      </c>
      <c r="N104" s="29" t="str">
        <f>IF(Obra!$J104="MYO","No Recuperable","Recuperable")</f>
        <v>No Recuperable</v>
      </c>
      <c r="O104" s="7">
        <v>44748</v>
      </c>
      <c r="P104" s="30" t="str">
        <f>IF(listadoNC[[#This Row],[ID]]="","",IF(listadoNC[[#This Row],[FECHA CIERRE]]="","ABIERTA","CERRADA"))</f>
        <v>CERRADA</v>
      </c>
      <c r="Q104" s="11" t="s">
        <v>37</v>
      </c>
      <c r="R104" s="12" t="s">
        <v>22</v>
      </c>
      <c r="S104" s="26" t="s">
        <v>22</v>
      </c>
    </row>
    <row r="105" spans="1:19" ht="24" x14ac:dyDescent="0.2">
      <c r="A105" s="6">
        <f t="shared" si="1"/>
        <v>104</v>
      </c>
      <c r="B105" s="6" t="s">
        <v>403</v>
      </c>
      <c r="C105" s="48">
        <v>44771</v>
      </c>
      <c r="D105" s="7" t="s">
        <v>13</v>
      </c>
      <c r="E105" s="48" t="s">
        <v>14</v>
      </c>
      <c r="F105" s="8" t="s">
        <v>51</v>
      </c>
      <c r="G105" s="46" t="s">
        <v>168</v>
      </c>
      <c r="H105" s="34" t="s">
        <v>46</v>
      </c>
      <c r="I105" s="30" t="s">
        <v>161</v>
      </c>
      <c r="J105" s="38" t="s">
        <v>36</v>
      </c>
      <c r="K105" s="30" t="s">
        <v>92</v>
      </c>
      <c r="L105" s="30" t="s">
        <v>21</v>
      </c>
      <c r="M105" s="29">
        <v>2.6</v>
      </c>
      <c r="N105" s="29" t="str">
        <f>IF(Obra!$J105="MYO","No Recuperable","Recuperable")</f>
        <v>No Recuperable</v>
      </c>
      <c r="O105" s="7">
        <v>44763</v>
      </c>
      <c r="P105" s="30" t="str">
        <f>IF(listadoNC[[#This Row],[ID]]="","",IF(listadoNC[[#This Row],[FECHA CIERRE]]="","ABIERTA","CERRADA"))</f>
        <v>CERRADA</v>
      </c>
      <c r="Q105" s="11" t="s">
        <v>37</v>
      </c>
      <c r="R105" s="12" t="s">
        <v>22</v>
      </c>
      <c r="S105" s="26" t="s">
        <v>22</v>
      </c>
    </row>
    <row r="106" spans="1:19" ht="24" x14ac:dyDescent="0.2">
      <c r="A106" s="6">
        <f t="shared" si="1"/>
        <v>105</v>
      </c>
      <c r="B106" s="6" t="s">
        <v>403</v>
      </c>
      <c r="C106" s="48">
        <v>44764</v>
      </c>
      <c r="D106" s="7" t="s">
        <v>13</v>
      </c>
      <c r="E106" s="48" t="s">
        <v>14</v>
      </c>
      <c r="F106" s="8" t="s">
        <v>51</v>
      </c>
      <c r="G106" s="46" t="s">
        <v>169</v>
      </c>
      <c r="H106" s="34" t="s">
        <v>46</v>
      </c>
      <c r="I106" s="30" t="s">
        <v>161</v>
      </c>
      <c r="J106" s="38" t="s">
        <v>36</v>
      </c>
      <c r="K106" s="30" t="s">
        <v>92</v>
      </c>
      <c r="L106" s="30" t="s">
        <v>21</v>
      </c>
      <c r="M106" s="29">
        <v>2.6</v>
      </c>
      <c r="N106" s="29" t="str">
        <f>IF(Obra!$J106="MYO","No Recuperable","Recuperable")</f>
        <v>No Recuperable</v>
      </c>
      <c r="O106" s="7">
        <v>44763</v>
      </c>
      <c r="P106" s="30" t="str">
        <f>IF(listadoNC[[#This Row],[ID]]="","",IF(listadoNC[[#This Row],[FECHA CIERRE]]="","ABIERTA","CERRADA"))</f>
        <v>CERRADA</v>
      </c>
      <c r="Q106" s="11" t="s">
        <v>37</v>
      </c>
      <c r="R106" s="12" t="s">
        <v>22</v>
      </c>
      <c r="S106" s="26" t="s">
        <v>22</v>
      </c>
    </row>
    <row r="107" spans="1:19" ht="24" x14ac:dyDescent="0.2">
      <c r="A107" s="6">
        <f t="shared" si="1"/>
        <v>106</v>
      </c>
      <c r="B107" s="6" t="s">
        <v>403</v>
      </c>
      <c r="C107" s="48">
        <v>44769</v>
      </c>
      <c r="D107" s="7" t="s">
        <v>13</v>
      </c>
      <c r="E107" s="48" t="s">
        <v>14</v>
      </c>
      <c r="F107" s="9" t="s">
        <v>89</v>
      </c>
      <c r="G107" s="46" t="s">
        <v>170</v>
      </c>
      <c r="H107" s="34" t="s">
        <v>46</v>
      </c>
      <c r="I107" s="30" t="s">
        <v>77</v>
      </c>
      <c r="J107" s="38" t="s">
        <v>91</v>
      </c>
      <c r="K107" s="30" t="s">
        <v>92</v>
      </c>
      <c r="L107" s="30" t="s">
        <v>21</v>
      </c>
      <c r="M107" s="29">
        <v>3.04</v>
      </c>
      <c r="N107" s="29" t="str">
        <f>IF(Obra!$J107="MYO","No Recuperable","Recuperable")</f>
        <v>Recuperable</v>
      </c>
      <c r="O107" s="7">
        <v>44763</v>
      </c>
      <c r="P107" s="30" t="str">
        <f>IF(listadoNC[[#This Row],[ID]]="","",IF(listadoNC[[#This Row],[FECHA CIERRE]]="","ABIERTA","CERRADA"))</f>
        <v>CERRADA</v>
      </c>
      <c r="Q107" s="11" t="s">
        <v>55</v>
      </c>
      <c r="R107" s="12" t="s">
        <v>22</v>
      </c>
      <c r="S107" s="26" t="s">
        <v>22</v>
      </c>
    </row>
    <row r="108" spans="1:19" ht="24" x14ac:dyDescent="0.2">
      <c r="A108" s="6">
        <f t="shared" si="1"/>
        <v>107</v>
      </c>
      <c r="B108" s="6" t="s">
        <v>403</v>
      </c>
      <c r="C108" s="48">
        <v>44761</v>
      </c>
      <c r="D108" s="7" t="s">
        <v>13</v>
      </c>
      <c r="E108" s="48" t="s">
        <v>14</v>
      </c>
      <c r="F108" s="9" t="s">
        <v>89</v>
      </c>
      <c r="G108" s="46" t="s">
        <v>171</v>
      </c>
      <c r="H108" s="34" t="s">
        <v>46</v>
      </c>
      <c r="I108" s="30" t="s">
        <v>161</v>
      </c>
      <c r="J108" s="38" t="s">
        <v>91</v>
      </c>
      <c r="K108" s="30" t="s">
        <v>92</v>
      </c>
      <c r="L108" s="30" t="s">
        <v>21</v>
      </c>
      <c r="M108" s="29">
        <v>3.04</v>
      </c>
      <c r="N108" s="29" t="str">
        <f>IF(Obra!$J108="MYO","No Recuperable","Recuperable")</f>
        <v>Recuperable</v>
      </c>
      <c r="O108" s="7">
        <v>44763</v>
      </c>
      <c r="P108" s="30" t="str">
        <f>IF(listadoNC[[#This Row],[ID]]="","",IF(listadoNC[[#This Row],[FECHA CIERRE]]="","ABIERTA","CERRADA"))</f>
        <v>CERRADA</v>
      </c>
      <c r="Q108" s="11" t="s">
        <v>55</v>
      </c>
      <c r="R108" s="12" t="s">
        <v>22</v>
      </c>
      <c r="S108" s="26" t="s">
        <v>22</v>
      </c>
    </row>
    <row r="109" spans="1:19" ht="24" x14ac:dyDescent="0.2">
      <c r="A109" s="6">
        <f t="shared" si="1"/>
        <v>108</v>
      </c>
      <c r="B109" s="6" t="s">
        <v>403</v>
      </c>
      <c r="C109" s="48">
        <v>44771</v>
      </c>
      <c r="D109" s="7" t="s">
        <v>13</v>
      </c>
      <c r="E109" s="48" t="s">
        <v>14</v>
      </c>
      <c r="F109" s="9" t="s">
        <v>89</v>
      </c>
      <c r="G109" s="46" t="s">
        <v>172</v>
      </c>
      <c r="H109" s="34" t="s">
        <v>46</v>
      </c>
      <c r="I109" s="30" t="s">
        <v>77</v>
      </c>
      <c r="J109" s="38" t="s">
        <v>91</v>
      </c>
      <c r="K109" s="30" t="s">
        <v>97</v>
      </c>
      <c r="L109" s="30" t="s">
        <v>21</v>
      </c>
      <c r="M109" s="29">
        <v>2.33</v>
      </c>
      <c r="N109" s="29" t="str">
        <f>IF(Obra!$J109="MYO","No Recuperable","Recuperable")</f>
        <v>Recuperable</v>
      </c>
      <c r="O109" s="7">
        <v>44763</v>
      </c>
      <c r="P109" s="30" t="str">
        <f>IF(listadoNC[[#This Row],[ID]]="","",IF(listadoNC[[#This Row],[FECHA CIERRE]]="","ABIERTA","CERRADA"))</f>
        <v>CERRADA</v>
      </c>
      <c r="Q109" s="11" t="s">
        <v>55</v>
      </c>
      <c r="R109" s="12" t="s">
        <v>22</v>
      </c>
      <c r="S109" s="26" t="s">
        <v>22</v>
      </c>
    </row>
    <row r="110" spans="1:19" ht="24" x14ac:dyDescent="0.2">
      <c r="A110" s="6">
        <f t="shared" si="1"/>
        <v>109</v>
      </c>
      <c r="B110" s="6" t="s">
        <v>403</v>
      </c>
      <c r="C110" s="48">
        <v>44771</v>
      </c>
      <c r="D110" s="7" t="s">
        <v>13</v>
      </c>
      <c r="E110" s="48" t="s">
        <v>14</v>
      </c>
      <c r="F110" s="9" t="s">
        <v>89</v>
      </c>
      <c r="G110" s="46" t="s">
        <v>173</v>
      </c>
      <c r="H110" s="34" t="s">
        <v>46</v>
      </c>
      <c r="I110" s="30" t="s">
        <v>77</v>
      </c>
      <c r="J110" s="38" t="s">
        <v>91</v>
      </c>
      <c r="K110" s="30" t="s">
        <v>97</v>
      </c>
      <c r="L110" s="30" t="s">
        <v>21</v>
      </c>
      <c r="M110" s="29">
        <v>2.2999999999999998</v>
      </c>
      <c r="N110" s="29" t="str">
        <f>IF(Obra!$J110="MYO","No Recuperable","Recuperable")</f>
        <v>Recuperable</v>
      </c>
      <c r="O110" s="7">
        <v>44763</v>
      </c>
      <c r="P110" s="30" t="str">
        <f>IF(listadoNC[[#This Row],[ID]]="","",IF(listadoNC[[#This Row],[FECHA CIERRE]]="","ABIERTA","CERRADA"))</f>
        <v>CERRADA</v>
      </c>
      <c r="Q110" s="11" t="s">
        <v>55</v>
      </c>
      <c r="R110" s="12" t="s">
        <v>22</v>
      </c>
      <c r="S110" s="26" t="s">
        <v>22</v>
      </c>
    </row>
    <row r="111" spans="1:19" ht="24" x14ac:dyDescent="0.2">
      <c r="A111" s="6">
        <f t="shared" si="1"/>
        <v>110</v>
      </c>
      <c r="B111" s="6" t="s">
        <v>403</v>
      </c>
      <c r="C111" s="48">
        <v>44817</v>
      </c>
      <c r="D111" s="7" t="s">
        <v>13</v>
      </c>
      <c r="E111" s="48" t="s">
        <v>14</v>
      </c>
      <c r="F111" s="9" t="s">
        <v>51</v>
      </c>
      <c r="G111" s="46" t="s">
        <v>174</v>
      </c>
      <c r="H111" s="34" t="s">
        <v>46</v>
      </c>
      <c r="I111" s="30" t="s">
        <v>47</v>
      </c>
      <c r="J111" s="38" t="s">
        <v>36</v>
      </c>
      <c r="K111" s="30" t="s">
        <v>92</v>
      </c>
      <c r="L111" s="30" t="s">
        <v>21</v>
      </c>
      <c r="M111" s="29">
        <v>4.8</v>
      </c>
      <c r="N111" s="29" t="str">
        <f>IF(Obra!$J111="MYO","No Recuperable","Recuperable")</f>
        <v>No Recuperable</v>
      </c>
      <c r="O111" s="7">
        <v>44846</v>
      </c>
      <c r="P111" s="30" t="str">
        <f>IF(listadoNC[[#This Row],[ID]]="","",IF(listadoNC[[#This Row],[FECHA CIERRE]]="","ABIERTA","CERRADA"))</f>
        <v>CERRADA</v>
      </c>
      <c r="Q111" s="11" t="s">
        <v>37</v>
      </c>
      <c r="R111" s="12" t="s">
        <v>22</v>
      </c>
      <c r="S111" s="26" t="s">
        <v>22</v>
      </c>
    </row>
    <row r="112" spans="1:19" ht="24" x14ac:dyDescent="0.2">
      <c r="A112" s="6">
        <f t="shared" si="1"/>
        <v>111</v>
      </c>
      <c r="B112" s="6" t="s">
        <v>403</v>
      </c>
      <c r="C112" s="48">
        <v>44817</v>
      </c>
      <c r="D112" s="7" t="s">
        <v>13</v>
      </c>
      <c r="E112" s="48" t="s">
        <v>14</v>
      </c>
      <c r="F112" s="9" t="s">
        <v>51</v>
      </c>
      <c r="G112" s="46" t="s">
        <v>175</v>
      </c>
      <c r="H112" s="34" t="s">
        <v>46</v>
      </c>
      <c r="I112" s="30" t="s">
        <v>47</v>
      </c>
      <c r="J112" s="38" t="s">
        <v>36</v>
      </c>
      <c r="K112" s="30" t="s">
        <v>92</v>
      </c>
      <c r="L112" s="30" t="s">
        <v>21</v>
      </c>
      <c r="M112" s="29">
        <v>4.9800000000000004</v>
      </c>
      <c r="N112" s="29" t="str">
        <f>IF(Obra!$J112="MYO","No Recuperable","Recuperable")</f>
        <v>No Recuperable</v>
      </c>
      <c r="O112" s="7">
        <v>44846</v>
      </c>
      <c r="P112" s="30" t="str">
        <f>IF(listadoNC[[#This Row],[ID]]="","",IF(listadoNC[[#This Row],[FECHA CIERRE]]="","ABIERTA","CERRADA"))</f>
        <v>CERRADA</v>
      </c>
      <c r="Q112" s="11" t="s">
        <v>37</v>
      </c>
      <c r="R112" s="12" t="s">
        <v>22</v>
      </c>
      <c r="S112" s="26" t="s">
        <v>22</v>
      </c>
    </row>
    <row r="113" spans="1:19" ht="24" x14ac:dyDescent="0.2">
      <c r="A113" s="6">
        <f t="shared" si="1"/>
        <v>112</v>
      </c>
      <c r="B113" s="6" t="s">
        <v>403</v>
      </c>
      <c r="C113" s="48">
        <v>44825</v>
      </c>
      <c r="D113" s="7" t="s">
        <v>13</v>
      </c>
      <c r="E113" s="48" t="s">
        <v>88</v>
      </c>
      <c r="F113" s="9" t="s">
        <v>89</v>
      </c>
      <c r="G113" s="46" t="s">
        <v>176</v>
      </c>
      <c r="H113" s="34" t="s">
        <v>46</v>
      </c>
      <c r="I113" s="30" t="s">
        <v>77</v>
      </c>
      <c r="J113" s="38" t="s">
        <v>91</v>
      </c>
      <c r="K113" s="30" t="s">
        <v>92</v>
      </c>
      <c r="L113" s="30" t="s">
        <v>21</v>
      </c>
      <c r="M113" s="29">
        <v>3.5</v>
      </c>
      <c r="N113" s="29" t="str">
        <f>IF(Obra!$J113="MYO","No Recuperable","Recuperable")</f>
        <v>Recuperable</v>
      </c>
      <c r="O113" s="7">
        <v>44848</v>
      </c>
      <c r="P113" s="30" t="str">
        <f>IF(listadoNC[[#This Row],[ID]]="","",IF(listadoNC[[#This Row],[FECHA CIERRE]]="","ABIERTA","CERRADA"))</f>
        <v>CERRADA</v>
      </c>
      <c r="Q113" s="11" t="s">
        <v>55</v>
      </c>
      <c r="R113" s="12" t="s">
        <v>22</v>
      </c>
      <c r="S113" s="26" t="s">
        <v>22</v>
      </c>
    </row>
    <row r="114" spans="1:19" ht="24" x14ac:dyDescent="0.2">
      <c r="A114" s="6">
        <f t="shared" si="1"/>
        <v>113</v>
      </c>
      <c r="B114" s="6" t="s">
        <v>403</v>
      </c>
      <c r="C114" s="48">
        <v>44832</v>
      </c>
      <c r="D114" s="7" t="s">
        <v>13</v>
      </c>
      <c r="E114" s="48" t="s">
        <v>14</v>
      </c>
      <c r="F114" s="9" t="s">
        <v>51</v>
      </c>
      <c r="G114" s="46" t="s">
        <v>177</v>
      </c>
      <c r="H114" s="34" t="s">
        <v>46</v>
      </c>
      <c r="I114" s="30" t="s">
        <v>77</v>
      </c>
      <c r="J114" s="38" t="s">
        <v>36</v>
      </c>
      <c r="K114" s="30" t="s">
        <v>92</v>
      </c>
      <c r="L114" s="30" t="s">
        <v>21</v>
      </c>
      <c r="M114" s="29">
        <v>2.2999999999999998</v>
      </c>
      <c r="N114" s="29" t="str">
        <f>IF(Obra!$J114="MYO","No Recuperable","Recuperable")</f>
        <v>No Recuperable</v>
      </c>
      <c r="O114" s="7">
        <v>44847</v>
      </c>
      <c r="P114" s="30" t="str">
        <f>IF(listadoNC[[#This Row],[ID]]="","",IF(listadoNC[[#This Row],[FECHA CIERRE]]="","ABIERTA","CERRADA"))</f>
        <v>CERRADA</v>
      </c>
      <c r="Q114" s="11" t="s">
        <v>37</v>
      </c>
      <c r="R114" s="12" t="s">
        <v>22</v>
      </c>
      <c r="S114" s="26" t="s">
        <v>22</v>
      </c>
    </row>
    <row r="115" spans="1:19" ht="24" x14ac:dyDescent="0.2">
      <c r="A115" s="6">
        <f t="shared" si="1"/>
        <v>114</v>
      </c>
      <c r="B115" s="6" t="s">
        <v>403</v>
      </c>
      <c r="C115" s="48">
        <v>44832</v>
      </c>
      <c r="D115" s="7" t="s">
        <v>13</v>
      </c>
      <c r="E115" s="48" t="s">
        <v>14</v>
      </c>
      <c r="F115" s="9" t="s">
        <v>51</v>
      </c>
      <c r="G115" s="46" t="s">
        <v>178</v>
      </c>
      <c r="H115" s="34" t="s">
        <v>46</v>
      </c>
      <c r="I115" s="30" t="s">
        <v>77</v>
      </c>
      <c r="J115" s="38" t="s">
        <v>36</v>
      </c>
      <c r="K115" s="30" t="s">
        <v>92</v>
      </c>
      <c r="L115" s="30" t="s">
        <v>21</v>
      </c>
      <c r="M115" s="29">
        <v>2.4</v>
      </c>
      <c r="N115" s="29" t="str">
        <f>IF(Obra!$J115="MYO","No Recuperable","Recuperable")</f>
        <v>No Recuperable</v>
      </c>
      <c r="O115" s="7">
        <v>44848</v>
      </c>
      <c r="P115" s="30" t="str">
        <f>IF(listadoNC[[#This Row],[ID]]="","",IF(listadoNC[[#This Row],[FECHA CIERRE]]="","ABIERTA","CERRADA"))</f>
        <v>CERRADA</v>
      </c>
      <c r="Q115" s="11" t="s">
        <v>37</v>
      </c>
      <c r="R115" s="12" t="s">
        <v>22</v>
      </c>
      <c r="S115" s="26" t="s">
        <v>22</v>
      </c>
    </row>
    <row r="116" spans="1:19" ht="24" x14ac:dyDescent="0.2">
      <c r="A116" s="6">
        <f t="shared" si="1"/>
        <v>115</v>
      </c>
      <c r="B116" s="6" t="s">
        <v>403</v>
      </c>
      <c r="C116" s="48">
        <v>44840</v>
      </c>
      <c r="D116" s="7" t="s">
        <v>13</v>
      </c>
      <c r="E116" s="48" t="s">
        <v>14</v>
      </c>
      <c r="F116" s="9" t="s">
        <v>51</v>
      </c>
      <c r="G116" s="46" t="s">
        <v>179</v>
      </c>
      <c r="H116" s="34" t="s">
        <v>46</v>
      </c>
      <c r="I116" s="30" t="s">
        <v>77</v>
      </c>
      <c r="J116" s="38" t="s">
        <v>36</v>
      </c>
      <c r="K116" s="30" t="s">
        <v>180</v>
      </c>
      <c r="L116" s="30" t="s">
        <v>21</v>
      </c>
      <c r="M116" s="29">
        <v>1.6</v>
      </c>
      <c r="N116" s="29" t="str">
        <f>IF(Obra!$J116="MYO","No Recuperable","Recuperable")</f>
        <v>No Recuperable</v>
      </c>
      <c r="O116" s="7">
        <v>44868</v>
      </c>
      <c r="P116" s="30" t="str">
        <f>IF(listadoNC[[#This Row],[ID]]="","",IF(listadoNC[[#This Row],[FECHA CIERRE]]="","ABIERTA","CERRADA"))</f>
        <v>CERRADA</v>
      </c>
      <c r="Q116" s="11" t="s">
        <v>37</v>
      </c>
      <c r="R116" s="12" t="s">
        <v>22</v>
      </c>
      <c r="S116" s="26" t="s">
        <v>22</v>
      </c>
    </row>
    <row r="117" spans="1:19" ht="48" x14ac:dyDescent="0.2">
      <c r="A117" s="6">
        <f t="shared" si="1"/>
        <v>116</v>
      </c>
      <c r="B117" s="6" t="s">
        <v>403</v>
      </c>
      <c r="C117" s="48">
        <v>44841</v>
      </c>
      <c r="D117" s="7" t="s">
        <v>13</v>
      </c>
      <c r="E117" s="48" t="s">
        <v>14</v>
      </c>
      <c r="F117" s="9" t="s">
        <v>159</v>
      </c>
      <c r="G117" s="46" t="s">
        <v>181</v>
      </c>
      <c r="H117" s="34" t="s">
        <v>46</v>
      </c>
      <c r="I117" s="30" t="s">
        <v>77</v>
      </c>
      <c r="J117" s="38" t="s">
        <v>36</v>
      </c>
      <c r="K117" s="30" t="s">
        <v>180</v>
      </c>
      <c r="L117" s="30" t="s">
        <v>21</v>
      </c>
      <c r="M117" s="29">
        <v>1.8</v>
      </c>
      <c r="N117" s="29" t="str">
        <f>IF(Obra!$J117="MYO","No Recuperable","Recuperable")</f>
        <v>No Recuperable</v>
      </c>
      <c r="O117" s="7">
        <v>44868</v>
      </c>
      <c r="P117" s="30" t="str">
        <f>IF(listadoNC[[#This Row],[ID]]="","",IF(listadoNC[[#This Row],[FECHA CIERRE]]="","ABIERTA","CERRADA"))</f>
        <v>CERRADA</v>
      </c>
      <c r="Q117" s="11" t="s">
        <v>37</v>
      </c>
      <c r="R117" s="12" t="s">
        <v>22</v>
      </c>
      <c r="S117" s="26" t="s">
        <v>22</v>
      </c>
    </row>
    <row r="118" spans="1:19" ht="28.5" customHeight="1" x14ac:dyDescent="0.2">
      <c r="A118" s="6">
        <f t="shared" si="1"/>
        <v>117</v>
      </c>
      <c r="B118" s="6" t="s">
        <v>403</v>
      </c>
      <c r="C118" s="48">
        <v>44804</v>
      </c>
      <c r="D118" s="7" t="s">
        <v>13</v>
      </c>
      <c r="E118" s="48" t="s">
        <v>106</v>
      </c>
      <c r="F118" s="8" t="s">
        <v>182</v>
      </c>
      <c r="G118" s="46" t="s">
        <v>183</v>
      </c>
      <c r="H118" s="34" t="s">
        <v>46</v>
      </c>
      <c r="I118" s="30" t="s">
        <v>77</v>
      </c>
      <c r="J118" s="38" t="s">
        <v>36</v>
      </c>
      <c r="K118" s="30" t="s">
        <v>180</v>
      </c>
      <c r="L118" s="30" t="s">
        <v>21</v>
      </c>
      <c r="M118" s="29">
        <v>4.9000000000000004</v>
      </c>
      <c r="N118" s="29" t="str">
        <f>IF(Obra!$J118="MYO","No Recuperable","Recuperable")</f>
        <v>No Recuperable</v>
      </c>
      <c r="O118" s="7">
        <v>44868</v>
      </c>
      <c r="P118" s="30" t="str">
        <f>IF(listadoNC[[#This Row],[ID]]="","",IF(listadoNC[[#This Row],[FECHA CIERRE]]="","ABIERTA","CERRADA"))</f>
        <v>CERRADA</v>
      </c>
      <c r="Q118" s="11" t="s">
        <v>37</v>
      </c>
      <c r="R118" s="12" t="s">
        <v>22</v>
      </c>
      <c r="S118" s="26" t="s">
        <v>22</v>
      </c>
    </row>
    <row r="119" spans="1:19" ht="48" x14ac:dyDescent="0.2">
      <c r="A119" s="6">
        <f t="shared" si="1"/>
        <v>118</v>
      </c>
      <c r="B119" s="6" t="s">
        <v>403</v>
      </c>
      <c r="C119" s="48">
        <v>44841</v>
      </c>
      <c r="D119" s="7" t="s">
        <v>13</v>
      </c>
      <c r="E119" s="48" t="s">
        <v>106</v>
      </c>
      <c r="F119" s="9" t="s">
        <v>159</v>
      </c>
      <c r="G119" s="46" t="s">
        <v>184</v>
      </c>
      <c r="H119" s="34" t="s">
        <v>46</v>
      </c>
      <c r="I119" s="30" t="s">
        <v>77</v>
      </c>
      <c r="J119" s="38" t="s">
        <v>36</v>
      </c>
      <c r="K119" s="30" t="s">
        <v>180</v>
      </c>
      <c r="L119" s="30" t="s">
        <v>21</v>
      </c>
      <c r="M119" s="29">
        <v>1.7</v>
      </c>
      <c r="N119" s="29" t="str">
        <f>IF(Obra!$J119="MYO","No Recuperable","Recuperable")</f>
        <v>No Recuperable</v>
      </c>
      <c r="O119" s="7">
        <v>44868</v>
      </c>
      <c r="P119" s="30" t="str">
        <f>IF(listadoNC[[#This Row],[ID]]="","",IF(listadoNC[[#This Row],[FECHA CIERRE]]="","ABIERTA","CERRADA"))</f>
        <v>CERRADA</v>
      </c>
      <c r="Q119" s="11" t="s">
        <v>37</v>
      </c>
      <c r="R119" s="12" t="s">
        <v>22</v>
      </c>
      <c r="S119" s="26" t="s">
        <v>22</v>
      </c>
    </row>
    <row r="120" spans="1:19" ht="24" x14ac:dyDescent="0.2">
      <c r="A120" s="6">
        <f t="shared" si="1"/>
        <v>119</v>
      </c>
      <c r="B120" s="6" t="s">
        <v>403</v>
      </c>
      <c r="C120" s="48">
        <v>44845</v>
      </c>
      <c r="D120" s="7" t="s">
        <v>13</v>
      </c>
      <c r="E120" s="48" t="s">
        <v>14</v>
      </c>
      <c r="F120" s="9" t="s">
        <v>51</v>
      </c>
      <c r="G120" s="46" t="s">
        <v>185</v>
      </c>
      <c r="H120" s="34" t="s">
        <v>46</v>
      </c>
      <c r="I120" s="30" t="s">
        <v>47</v>
      </c>
      <c r="J120" s="38" t="s">
        <v>36</v>
      </c>
      <c r="K120" s="30" t="s">
        <v>180</v>
      </c>
      <c r="L120" s="30" t="s">
        <v>21</v>
      </c>
      <c r="M120" s="29">
        <v>1.99</v>
      </c>
      <c r="N120" s="29" t="str">
        <f>IF(Obra!$J120="MYO","No Recuperable","Recuperable")</f>
        <v>No Recuperable</v>
      </c>
      <c r="O120" s="7">
        <v>44868</v>
      </c>
      <c r="P120" s="30" t="str">
        <f>IF(listadoNC[[#This Row],[ID]]="","",IF(listadoNC[[#This Row],[FECHA CIERRE]]="","ABIERTA","CERRADA"))</f>
        <v>CERRADA</v>
      </c>
      <c r="Q120" s="11" t="s">
        <v>37</v>
      </c>
      <c r="R120" s="12" t="s">
        <v>22</v>
      </c>
      <c r="S120" s="26" t="s">
        <v>22</v>
      </c>
    </row>
    <row r="121" spans="1:19" ht="48" x14ac:dyDescent="0.2">
      <c r="A121" s="6">
        <f t="shared" si="1"/>
        <v>120</v>
      </c>
      <c r="B121" s="6" t="s">
        <v>403</v>
      </c>
      <c r="C121" s="48">
        <v>44841</v>
      </c>
      <c r="D121" s="7" t="s">
        <v>13</v>
      </c>
      <c r="E121" s="48" t="s">
        <v>14</v>
      </c>
      <c r="F121" s="9" t="s">
        <v>159</v>
      </c>
      <c r="G121" s="46" t="s">
        <v>186</v>
      </c>
      <c r="H121" s="34" t="s">
        <v>46</v>
      </c>
      <c r="I121" s="30" t="s">
        <v>47</v>
      </c>
      <c r="J121" s="38" t="s">
        <v>36</v>
      </c>
      <c r="K121" s="30" t="s">
        <v>180</v>
      </c>
      <c r="L121" s="30" t="s">
        <v>21</v>
      </c>
      <c r="M121" s="29">
        <v>2.6</v>
      </c>
      <c r="N121" s="29" t="str">
        <f>IF(Obra!$J121="MYO","No Recuperable","Recuperable")</f>
        <v>No Recuperable</v>
      </c>
      <c r="O121" s="7">
        <v>44868</v>
      </c>
      <c r="P121" s="30" t="str">
        <f>IF(listadoNC[[#This Row],[ID]]="","",IF(listadoNC[[#This Row],[FECHA CIERRE]]="","ABIERTA","CERRADA"))</f>
        <v>CERRADA</v>
      </c>
      <c r="Q121" s="11" t="s">
        <v>37</v>
      </c>
      <c r="R121" s="12" t="s">
        <v>22</v>
      </c>
      <c r="S121" s="26" t="s">
        <v>22</v>
      </c>
    </row>
    <row r="122" spans="1:19" ht="24" x14ac:dyDescent="0.2">
      <c r="A122" s="6">
        <f t="shared" si="1"/>
        <v>121</v>
      </c>
      <c r="B122" s="6" t="s">
        <v>403</v>
      </c>
      <c r="C122" s="48">
        <v>44845</v>
      </c>
      <c r="D122" s="7" t="s">
        <v>13</v>
      </c>
      <c r="E122" s="48" t="s">
        <v>88</v>
      </c>
      <c r="F122" s="9" t="s">
        <v>89</v>
      </c>
      <c r="G122" s="46" t="s">
        <v>187</v>
      </c>
      <c r="H122" s="34" t="s">
        <v>46</v>
      </c>
      <c r="I122" s="30" t="s">
        <v>47</v>
      </c>
      <c r="J122" s="38" t="s">
        <v>91</v>
      </c>
      <c r="K122" s="30" t="s">
        <v>180</v>
      </c>
      <c r="L122" s="30" t="s">
        <v>21</v>
      </c>
      <c r="M122" s="29">
        <v>1.8</v>
      </c>
      <c r="N122" s="29" t="str">
        <f>IF(Obra!$J122="MYO","No Recuperable","Recuperable")</f>
        <v>Recuperable</v>
      </c>
      <c r="O122" s="7">
        <v>44868</v>
      </c>
      <c r="P122" s="30" t="str">
        <f>IF(listadoNC[[#This Row],[ID]]="","",IF(listadoNC[[#This Row],[FECHA CIERRE]]="","ABIERTA","CERRADA"))</f>
        <v>CERRADA</v>
      </c>
      <c r="Q122" s="11" t="s">
        <v>55</v>
      </c>
      <c r="R122" s="12" t="s">
        <v>22</v>
      </c>
      <c r="S122" s="26" t="s">
        <v>22</v>
      </c>
    </row>
    <row r="123" spans="1:19" ht="24" x14ac:dyDescent="0.2">
      <c r="A123" s="6">
        <f t="shared" si="1"/>
        <v>122</v>
      </c>
      <c r="B123" s="6" t="s">
        <v>403</v>
      </c>
      <c r="C123" s="48">
        <v>44848</v>
      </c>
      <c r="D123" s="7" t="s">
        <v>13</v>
      </c>
      <c r="E123" s="48" t="s">
        <v>106</v>
      </c>
      <c r="F123" s="8" t="s">
        <v>188</v>
      </c>
      <c r="G123" s="46" t="s">
        <v>189</v>
      </c>
      <c r="H123" s="30" t="s">
        <v>17</v>
      </c>
      <c r="I123" s="30" t="s">
        <v>75</v>
      </c>
      <c r="J123" s="38" t="s">
        <v>190</v>
      </c>
      <c r="K123" s="30" t="s">
        <v>191</v>
      </c>
      <c r="L123" s="30" t="s">
        <v>21</v>
      </c>
      <c r="M123" s="29">
        <v>2.65</v>
      </c>
      <c r="N123" s="29" t="str">
        <f>IF(Obra!$J123="MYO","No Recuperable","Recuperable")</f>
        <v>Recuperable</v>
      </c>
      <c r="O123" s="7">
        <v>44851</v>
      </c>
      <c r="P123" s="30" t="str">
        <f>IF(listadoNC[[#This Row],[ID]]="","",IF(listadoNC[[#This Row],[FECHA CIERRE]]="","ABIERTA","CERRADA"))</f>
        <v>CERRADA</v>
      </c>
      <c r="R123" s="12" t="s">
        <v>22</v>
      </c>
      <c r="S123" s="26" t="s">
        <v>22</v>
      </c>
    </row>
    <row r="124" spans="1:19" ht="24" x14ac:dyDescent="0.2">
      <c r="A124" s="6">
        <f t="shared" si="1"/>
        <v>123</v>
      </c>
      <c r="B124" s="6" t="s">
        <v>403</v>
      </c>
      <c r="C124" s="48">
        <v>44837</v>
      </c>
      <c r="D124" s="7" t="s">
        <v>13</v>
      </c>
      <c r="E124" s="48" t="s">
        <v>106</v>
      </c>
      <c r="F124" s="8" t="s">
        <v>182</v>
      </c>
      <c r="G124" s="46" t="s">
        <v>192</v>
      </c>
      <c r="H124" s="30" t="s">
        <v>17</v>
      </c>
      <c r="I124" s="30" t="s">
        <v>75</v>
      </c>
      <c r="J124" s="38" t="s">
        <v>36</v>
      </c>
      <c r="K124" s="30" t="s">
        <v>193</v>
      </c>
      <c r="L124" s="30" t="s">
        <v>21</v>
      </c>
      <c r="M124" s="29">
        <v>12.6</v>
      </c>
      <c r="N124" s="29" t="str">
        <f>IF(Obra!$J124="MYO","No Recuperable","Recuperable")</f>
        <v>No Recuperable</v>
      </c>
      <c r="O124" s="7">
        <v>44837</v>
      </c>
      <c r="P124" s="30" t="str">
        <f>IF(listadoNC[[#This Row],[ID]]="","",IF(listadoNC[[#This Row],[FECHA CIERRE]]="","ABIERTA","CERRADA"))</f>
        <v>CERRADA</v>
      </c>
      <c r="Q124" s="11" t="s">
        <v>37</v>
      </c>
      <c r="R124" s="12" t="s">
        <v>22</v>
      </c>
      <c r="S124" s="26" t="s">
        <v>22</v>
      </c>
    </row>
    <row r="125" spans="1:19" ht="36" x14ac:dyDescent="0.2">
      <c r="A125" s="6">
        <f t="shared" si="1"/>
        <v>124</v>
      </c>
      <c r="B125" s="6" t="s">
        <v>403</v>
      </c>
      <c r="C125" s="48">
        <v>44852</v>
      </c>
      <c r="D125" s="7" t="s">
        <v>13</v>
      </c>
      <c r="E125" s="48" t="s">
        <v>106</v>
      </c>
      <c r="F125" s="8" t="s">
        <v>194</v>
      </c>
      <c r="G125" s="46" t="s">
        <v>195</v>
      </c>
      <c r="H125" s="30" t="s">
        <v>46</v>
      </c>
      <c r="I125" s="30" t="s">
        <v>79</v>
      </c>
      <c r="J125" s="38" t="s">
        <v>36</v>
      </c>
      <c r="K125" s="30" t="s">
        <v>109</v>
      </c>
      <c r="L125" s="30" t="s">
        <v>57</v>
      </c>
      <c r="M125" s="29">
        <v>12</v>
      </c>
      <c r="N125" s="29" t="str">
        <f>IF(Obra!$J125="MYO","No Recuperable","Recuperable")</f>
        <v>No Recuperable</v>
      </c>
      <c r="O125" s="7">
        <v>44908</v>
      </c>
      <c r="P125" s="30" t="str">
        <f>IF(listadoNC[[#This Row],[ID]]="","",IF(listadoNC[[#This Row],[FECHA CIERRE]]="","ABIERTA","CERRADA"))</f>
        <v>CERRADA</v>
      </c>
      <c r="Q125" s="11" t="s">
        <v>37</v>
      </c>
      <c r="R125" s="12" t="s">
        <v>22</v>
      </c>
      <c r="S125" s="26" t="s">
        <v>22</v>
      </c>
    </row>
    <row r="126" spans="1:19" ht="36" x14ac:dyDescent="0.2">
      <c r="A126" s="6">
        <f t="shared" si="1"/>
        <v>125</v>
      </c>
      <c r="B126" s="6" t="s">
        <v>403</v>
      </c>
      <c r="C126" s="48">
        <v>44852</v>
      </c>
      <c r="D126" s="7" t="s">
        <v>13</v>
      </c>
      <c r="E126" s="48" t="s">
        <v>106</v>
      </c>
      <c r="F126" s="8" t="s">
        <v>196</v>
      </c>
      <c r="G126" s="46" t="s">
        <v>197</v>
      </c>
      <c r="H126" s="30" t="s">
        <v>46</v>
      </c>
      <c r="I126" s="30" t="s">
        <v>77</v>
      </c>
      <c r="J126" s="38" t="s">
        <v>36</v>
      </c>
      <c r="K126" s="30" t="s">
        <v>109</v>
      </c>
      <c r="L126" s="30" t="s">
        <v>57</v>
      </c>
      <c r="M126" s="29">
        <v>0</v>
      </c>
      <c r="N126" s="29" t="str">
        <f>IF(Obra!$J126="MYO","No Recuperable","Recuperable")</f>
        <v>No Recuperable</v>
      </c>
      <c r="O126" s="7">
        <v>44908</v>
      </c>
      <c r="P126" s="30" t="str">
        <f>IF(listadoNC[[#This Row],[ID]]="","",IF(listadoNC[[#This Row],[FECHA CIERRE]]="","ABIERTA","CERRADA"))</f>
        <v>CERRADA</v>
      </c>
      <c r="Q126" s="11" t="s">
        <v>37</v>
      </c>
      <c r="R126" s="12" t="s">
        <v>22</v>
      </c>
      <c r="S126" s="26" t="s">
        <v>22</v>
      </c>
    </row>
    <row r="127" spans="1:19" ht="24" x14ac:dyDescent="0.2">
      <c r="A127" s="6">
        <f t="shared" si="1"/>
        <v>126</v>
      </c>
      <c r="B127" s="6" t="s">
        <v>403</v>
      </c>
      <c r="C127" s="48">
        <v>44858</v>
      </c>
      <c r="D127" s="7" t="s">
        <v>13</v>
      </c>
      <c r="E127" s="48" t="s">
        <v>14</v>
      </c>
      <c r="F127" s="8" t="s">
        <v>51</v>
      </c>
      <c r="G127" s="46" t="s">
        <v>198</v>
      </c>
      <c r="H127" s="30" t="s">
        <v>46</v>
      </c>
      <c r="I127" s="30" t="s">
        <v>77</v>
      </c>
      <c r="J127" s="38" t="s">
        <v>36</v>
      </c>
      <c r="K127" s="30" t="s">
        <v>92</v>
      </c>
      <c r="L127" s="30" t="s">
        <v>21</v>
      </c>
      <c r="M127" s="29">
        <v>2.6</v>
      </c>
      <c r="N127" s="29" t="str">
        <f>IF(Obra!$J127="MYO","No Recuperable","Recuperable")</f>
        <v>No Recuperable</v>
      </c>
      <c r="O127" s="7">
        <v>44868</v>
      </c>
      <c r="P127" s="30" t="str">
        <f>IF(listadoNC[[#This Row],[ID]]="","",IF(listadoNC[[#This Row],[FECHA CIERRE]]="","ABIERTA","CERRADA"))</f>
        <v>CERRADA</v>
      </c>
      <c r="Q127" s="11" t="s">
        <v>37</v>
      </c>
      <c r="R127" s="12" t="s">
        <v>22</v>
      </c>
      <c r="S127" s="26" t="s">
        <v>22</v>
      </c>
    </row>
    <row r="128" spans="1:19" ht="24" x14ac:dyDescent="0.2">
      <c r="A128" s="6">
        <f t="shared" si="1"/>
        <v>127</v>
      </c>
      <c r="B128" s="6" t="s">
        <v>403</v>
      </c>
      <c r="C128" s="48">
        <v>44846</v>
      </c>
      <c r="D128" s="7" t="s">
        <v>13</v>
      </c>
      <c r="E128" s="48" t="s">
        <v>14</v>
      </c>
      <c r="F128" s="8" t="s">
        <v>51</v>
      </c>
      <c r="G128" s="46" t="s">
        <v>199</v>
      </c>
      <c r="H128" s="30" t="s">
        <v>46</v>
      </c>
      <c r="I128" s="30" t="s">
        <v>77</v>
      </c>
      <c r="J128" s="38" t="s">
        <v>36</v>
      </c>
      <c r="K128" s="30" t="s">
        <v>92</v>
      </c>
      <c r="L128" s="30" t="s">
        <v>21</v>
      </c>
      <c r="M128" s="29">
        <v>1.78</v>
      </c>
      <c r="N128" s="29" t="str">
        <f>IF(Obra!$J128="MYO","No Recuperable","Recuperable")</f>
        <v>No Recuperable</v>
      </c>
      <c r="O128" s="7">
        <v>44868</v>
      </c>
      <c r="P128" s="30" t="str">
        <f>IF(listadoNC[[#This Row],[ID]]="","",IF(listadoNC[[#This Row],[FECHA CIERRE]]="","ABIERTA","CERRADA"))</f>
        <v>CERRADA</v>
      </c>
      <c r="Q128" s="11" t="s">
        <v>37</v>
      </c>
      <c r="R128" s="12" t="s">
        <v>22</v>
      </c>
      <c r="S128" s="26" t="s">
        <v>22</v>
      </c>
    </row>
    <row r="129" spans="1:20" ht="24" x14ac:dyDescent="0.2">
      <c r="A129" s="6">
        <f t="shared" si="1"/>
        <v>128</v>
      </c>
      <c r="B129" s="6" t="s">
        <v>403</v>
      </c>
      <c r="C129" s="48">
        <v>44846</v>
      </c>
      <c r="D129" s="7" t="s">
        <v>13</v>
      </c>
      <c r="E129" s="48" t="s">
        <v>14</v>
      </c>
      <c r="F129" s="8" t="s">
        <v>51</v>
      </c>
      <c r="G129" s="46" t="s">
        <v>200</v>
      </c>
      <c r="H129" s="30" t="s">
        <v>46</v>
      </c>
      <c r="I129" s="30" t="s">
        <v>77</v>
      </c>
      <c r="J129" s="38" t="s">
        <v>36</v>
      </c>
      <c r="K129" s="30" t="s">
        <v>92</v>
      </c>
      <c r="L129" s="30" t="s">
        <v>21</v>
      </c>
      <c r="M129" s="29">
        <v>1.956</v>
      </c>
      <c r="N129" s="29" t="str">
        <f>IF(Obra!$J129="MYO","No Recuperable","Recuperable")</f>
        <v>No Recuperable</v>
      </c>
      <c r="O129" s="7">
        <v>44868</v>
      </c>
      <c r="P129" s="30" t="str">
        <f>IF(listadoNC[[#This Row],[ID]]="","",IF(listadoNC[[#This Row],[FECHA CIERRE]]="","ABIERTA","CERRADA"))</f>
        <v>CERRADA</v>
      </c>
      <c r="Q129" s="11" t="s">
        <v>37</v>
      </c>
      <c r="R129" s="12" t="s">
        <v>22</v>
      </c>
      <c r="S129" s="26" t="s">
        <v>22</v>
      </c>
    </row>
    <row r="130" spans="1:20" ht="24" x14ac:dyDescent="0.2">
      <c r="A130" s="6">
        <f t="shared" si="1"/>
        <v>129</v>
      </c>
      <c r="B130" s="6" t="s">
        <v>403</v>
      </c>
      <c r="C130" s="48">
        <v>44838</v>
      </c>
      <c r="D130" s="7" t="s">
        <v>13</v>
      </c>
      <c r="E130" s="48" t="s">
        <v>14</v>
      </c>
      <c r="F130" s="8" t="s">
        <v>51</v>
      </c>
      <c r="G130" s="46" t="s">
        <v>201</v>
      </c>
      <c r="H130" s="30" t="s">
        <v>46</v>
      </c>
      <c r="I130" s="30" t="s">
        <v>77</v>
      </c>
      <c r="J130" s="38" t="s">
        <v>36</v>
      </c>
      <c r="K130" s="30" t="s">
        <v>92</v>
      </c>
      <c r="L130" s="30" t="s">
        <v>21</v>
      </c>
      <c r="M130" s="29">
        <v>1.87</v>
      </c>
      <c r="N130" s="29" t="str">
        <f>IF(Obra!$J130="MYO","No Recuperable","Recuperable")</f>
        <v>No Recuperable</v>
      </c>
      <c r="O130" s="7">
        <v>44868</v>
      </c>
      <c r="P130" s="30" t="str">
        <f>IF(listadoNC[[#This Row],[ID]]="","",IF(listadoNC[[#This Row],[FECHA CIERRE]]="","ABIERTA","CERRADA"))</f>
        <v>CERRADA</v>
      </c>
      <c r="Q130" s="11" t="s">
        <v>37</v>
      </c>
      <c r="R130" s="12" t="s">
        <v>22</v>
      </c>
      <c r="S130" s="26" t="s">
        <v>22</v>
      </c>
    </row>
    <row r="131" spans="1:20" ht="24" x14ac:dyDescent="0.2">
      <c r="A131" s="6">
        <f t="shared" si="1"/>
        <v>130</v>
      </c>
      <c r="B131" s="6" t="s">
        <v>403</v>
      </c>
      <c r="C131" s="48">
        <v>44861</v>
      </c>
      <c r="D131" s="7" t="s">
        <v>13</v>
      </c>
      <c r="E131" s="48" t="s">
        <v>14</v>
      </c>
      <c r="F131" s="8" t="s">
        <v>51</v>
      </c>
      <c r="G131" s="46" t="s">
        <v>202</v>
      </c>
      <c r="H131" s="30" t="s">
        <v>46</v>
      </c>
      <c r="I131" s="30" t="s">
        <v>77</v>
      </c>
      <c r="J131" s="38" t="s">
        <v>36</v>
      </c>
      <c r="K131" s="30" t="s">
        <v>92</v>
      </c>
      <c r="L131" s="30" t="s">
        <v>21</v>
      </c>
      <c r="M131" s="29">
        <v>1.9950000000000001</v>
      </c>
      <c r="N131" s="29" t="str">
        <f>IF(Obra!$J131="MYO","No Recuperable","Recuperable")</f>
        <v>No Recuperable</v>
      </c>
      <c r="O131" s="7">
        <v>44868</v>
      </c>
      <c r="P131" s="30" t="str">
        <f>IF(listadoNC[[#This Row],[ID]]="","",IF(listadoNC[[#This Row],[FECHA CIERRE]]="","ABIERTA","CERRADA"))</f>
        <v>CERRADA</v>
      </c>
      <c r="Q131" s="11" t="s">
        <v>37</v>
      </c>
      <c r="R131" s="12" t="s">
        <v>22</v>
      </c>
      <c r="S131" s="26" t="s">
        <v>22</v>
      </c>
    </row>
    <row r="132" spans="1:20" ht="24" x14ac:dyDescent="0.2">
      <c r="A132" s="6">
        <f t="shared" ref="A132:A175" si="2">A131+1</f>
        <v>131</v>
      </c>
      <c r="B132" s="6" t="s">
        <v>403</v>
      </c>
      <c r="C132" s="48">
        <v>44845</v>
      </c>
      <c r="D132" s="7" t="s">
        <v>13</v>
      </c>
      <c r="E132" s="48" t="s">
        <v>14</v>
      </c>
      <c r="F132" s="8" t="s">
        <v>51</v>
      </c>
      <c r="G132" s="46" t="s">
        <v>203</v>
      </c>
      <c r="H132" s="30" t="s">
        <v>46</v>
      </c>
      <c r="I132" s="30" t="s">
        <v>77</v>
      </c>
      <c r="J132" s="38" t="s">
        <v>36</v>
      </c>
      <c r="K132" s="30" t="s">
        <v>92</v>
      </c>
      <c r="L132" s="30" t="s">
        <v>21</v>
      </c>
      <c r="M132" s="29">
        <v>1.87</v>
      </c>
      <c r="N132" s="29" t="str">
        <f>IF(Obra!$J132="MYO","No Recuperable","Recuperable")</f>
        <v>No Recuperable</v>
      </c>
      <c r="O132" s="7">
        <v>44868</v>
      </c>
      <c r="P132" s="30" t="str">
        <f>IF(listadoNC[[#This Row],[ID]]="","",IF(listadoNC[[#This Row],[FECHA CIERRE]]="","ABIERTA","CERRADA"))</f>
        <v>CERRADA</v>
      </c>
      <c r="Q132" s="11" t="s">
        <v>37</v>
      </c>
      <c r="R132" s="12" t="s">
        <v>22</v>
      </c>
      <c r="S132" s="26" t="s">
        <v>22</v>
      </c>
    </row>
    <row r="133" spans="1:20" ht="24" x14ac:dyDescent="0.2">
      <c r="A133" s="6">
        <f t="shared" si="2"/>
        <v>132</v>
      </c>
      <c r="B133" s="6" t="s">
        <v>403</v>
      </c>
      <c r="C133" s="48">
        <v>44847</v>
      </c>
      <c r="D133" s="7" t="s">
        <v>13</v>
      </c>
      <c r="E133" s="48" t="s">
        <v>14</v>
      </c>
      <c r="F133" s="8" t="s">
        <v>51</v>
      </c>
      <c r="G133" s="46" t="s">
        <v>204</v>
      </c>
      <c r="H133" s="30" t="s">
        <v>46</v>
      </c>
      <c r="I133" s="30" t="s">
        <v>77</v>
      </c>
      <c r="J133" s="38" t="s">
        <v>36</v>
      </c>
      <c r="K133" s="30" t="s">
        <v>92</v>
      </c>
      <c r="L133" s="30" t="s">
        <v>21</v>
      </c>
      <c r="M133" s="29">
        <v>1.87</v>
      </c>
      <c r="N133" s="29" t="str">
        <f>IF(Obra!$J133="MYO","No Recuperable","Recuperable")</f>
        <v>No Recuperable</v>
      </c>
      <c r="O133" s="7">
        <v>44868</v>
      </c>
      <c r="P133" s="30" t="str">
        <f>IF(listadoNC[[#This Row],[ID]]="","",IF(listadoNC[[#This Row],[FECHA CIERRE]]="","ABIERTA","CERRADA"))</f>
        <v>CERRADA</v>
      </c>
      <c r="Q133" s="11" t="s">
        <v>37</v>
      </c>
      <c r="R133" s="12" t="s">
        <v>22</v>
      </c>
      <c r="S133" s="26" t="s">
        <v>22</v>
      </c>
    </row>
    <row r="134" spans="1:20" ht="24" x14ac:dyDescent="0.2">
      <c r="A134" s="6">
        <f t="shared" si="2"/>
        <v>133</v>
      </c>
      <c r="B134" s="6" t="s">
        <v>403</v>
      </c>
      <c r="C134" s="48">
        <v>44851</v>
      </c>
      <c r="D134" s="7" t="s">
        <v>13</v>
      </c>
      <c r="E134" s="48" t="s">
        <v>14</v>
      </c>
      <c r="F134" s="8" t="s">
        <v>51</v>
      </c>
      <c r="G134" s="46" t="s">
        <v>205</v>
      </c>
      <c r="H134" s="30" t="s">
        <v>46</v>
      </c>
      <c r="I134" s="30" t="s">
        <v>77</v>
      </c>
      <c r="J134" s="38" t="s">
        <v>36</v>
      </c>
      <c r="K134" s="30" t="s">
        <v>92</v>
      </c>
      <c r="L134" s="30" t="s">
        <v>21</v>
      </c>
      <c r="M134" s="29">
        <v>2.09</v>
      </c>
      <c r="N134" s="29" t="str">
        <f>IF(Obra!$J134="MYO","No Recuperable","Recuperable")</f>
        <v>No Recuperable</v>
      </c>
      <c r="O134" s="7">
        <v>44868</v>
      </c>
      <c r="P134" s="30" t="str">
        <f>IF(listadoNC[[#This Row],[ID]]="","",IF(listadoNC[[#This Row],[FECHA CIERRE]]="","ABIERTA","CERRADA"))</f>
        <v>CERRADA</v>
      </c>
      <c r="Q134" s="11" t="s">
        <v>37</v>
      </c>
      <c r="R134" s="12" t="s">
        <v>22</v>
      </c>
      <c r="S134" s="26" t="s">
        <v>22</v>
      </c>
    </row>
    <row r="135" spans="1:20" ht="24" x14ac:dyDescent="0.2">
      <c r="A135" s="6">
        <f t="shared" si="2"/>
        <v>134</v>
      </c>
      <c r="B135" s="6" t="s">
        <v>403</v>
      </c>
      <c r="C135" s="48">
        <v>44852</v>
      </c>
      <c r="D135" s="7" t="s">
        <v>13</v>
      </c>
      <c r="E135" s="48" t="s">
        <v>14</v>
      </c>
      <c r="F135" s="8" t="s">
        <v>51</v>
      </c>
      <c r="G135" s="46" t="s">
        <v>206</v>
      </c>
      <c r="H135" s="30" t="s">
        <v>46</v>
      </c>
      <c r="I135" s="30" t="s">
        <v>77</v>
      </c>
      <c r="J135" s="38" t="s">
        <v>36</v>
      </c>
      <c r="K135" s="30" t="s">
        <v>92</v>
      </c>
      <c r="L135" s="30" t="s">
        <v>21</v>
      </c>
      <c r="M135" s="29">
        <v>1.87</v>
      </c>
      <c r="N135" s="29" t="str">
        <f>IF(Obra!$J135="MYO","No Recuperable","Recuperable")</f>
        <v>No Recuperable</v>
      </c>
      <c r="O135" s="7">
        <v>44868</v>
      </c>
      <c r="P135" s="30" t="str">
        <f>IF(listadoNC[[#This Row],[ID]]="","",IF(listadoNC[[#This Row],[FECHA CIERRE]]="","ABIERTA","CERRADA"))</f>
        <v>CERRADA</v>
      </c>
      <c r="Q135" s="11" t="s">
        <v>37</v>
      </c>
      <c r="R135" s="12" t="s">
        <v>22</v>
      </c>
      <c r="S135" s="26" t="s">
        <v>22</v>
      </c>
    </row>
    <row r="136" spans="1:20" ht="24" x14ac:dyDescent="0.2">
      <c r="A136" s="6">
        <f t="shared" si="2"/>
        <v>135</v>
      </c>
      <c r="B136" s="6" t="s">
        <v>403</v>
      </c>
      <c r="C136" s="48">
        <v>44853</v>
      </c>
      <c r="D136" s="7" t="s">
        <v>13</v>
      </c>
      <c r="E136" s="48" t="s">
        <v>14</v>
      </c>
      <c r="F136" s="8" t="s">
        <v>51</v>
      </c>
      <c r="G136" s="46" t="s">
        <v>207</v>
      </c>
      <c r="H136" s="30" t="s">
        <v>46</v>
      </c>
      <c r="I136" s="30" t="s">
        <v>77</v>
      </c>
      <c r="J136" s="38" t="s">
        <v>36</v>
      </c>
      <c r="K136" s="30" t="s">
        <v>92</v>
      </c>
      <c r="L136" s="30" t="s">
        <v>21</v>
      </c>
      <c r="M136" s="29">
        <v>1.9950000000000001</v>
      </c>
      <c r="N136" s="29" t="str">
        <f>IF(Obra!$J136="MYO","No Recuperable","Recuperable")</f>
        <v>No Recuperable</v>
      </c>
      <c r="O136" s="7">
        <v>44868</v>
      </c>
      <c r="P136" s="30" t="str">
        <f>IF(listadoNC[[#This Row],[ID]]="","",IF(listadoNC[[#This Row],[FECHA CIERRE]]="","ABIERTA","CERRADA"))</f>
        <v>CERRADA</v>
      </c>
      <c r="Q136" s="11" t="s">
        <v>37</v>
      </c>
      <c r="R136" s="12" t="s">
        <v>22</v>
      </c>
      <c r="S136" s="26" t="s">
        <v>22</v>
      </c>
    </row>
    <row r="137" spans="1:20" ht="24" x14ac:dyDescent="0.2">
      <c r="A137" s="6">
        <f t="shared" si="2"/>
        <v>136</v>
      </c>
      <c r="B137" s="6" t="s">
        <v>403</v>
      </c>
      <c r="C137" s="48">
        <v>44876</v>
      </c>
      <c r="D137" s="7" t="s">
        <v>13</v>
      </c>
      <c r="E137" s="48" t="s">
        <v>88</v>
      </c>
      <c r="F137" s="8" t="s">
        <v>89</v>
      </c>
      <c r="G137" s="46" t="s">
        <v>208</v>
      </c>
      <c r="H137" s="30" t="s">
        <v>46</v>
      </c>
      <c r="I137" s="30" t="s">
        <v>79</v>
      </c>
      <c r="J137" s="38" t="s">
        <v>91</v>
      </c>
      <c r="K137" s="30" t="s">
        <v>97</v>
      </c>
      <c r="L137" s="30" t="s">
        <v>21</v>
      </c>
      <c r="M137" s="29">
        <v>1.8069999999999999</v>
      </c>
      <c r="N137" s="29" t="str">
        <f>IF(Obra!$J137="MYO","No Recuperable","Recuperable")</f>
        <v>Recuperable</v>
      </c>
      <c r="O137" s="7">
        <v>44876</v>
      </c>
      <c r="P137" s="30" t="str">
        <f>IF(listadoNC[[#This Row],[ID]]="","",IF(listadoNC[[#This Row],[FECHA CIERRE]]="","ABIERTA","CERRADA"))</f>
        <v>CERRADA</v>
      </c>
      <c r="Q137" s="11" t="s">
        <v>55</v>
      </c>
      <c r="R137" s="12" t="s">
        <v>22</v>
      </c>
      <c r="S137" s="26" t="s">
        <v>22</v>
      </c>
      <c r="T137" s="5" t="s">
        <v>209</v>
      </c>
    </row>
    <row r="138" spans="1:20" ht="24" x14ac:dyDescent="0.2">
      <c r="A138" s="6">
        <f t="shared" si="2"/>
        <v>137</v>
      </c>
      <c r="B138" s="6" t="s">
        <v>403</v>
      </c>
      <c r="C138" s="48">
        <v>44875</v>
      </c>
      <c r="D138" s="7" t="s">
        <v>13</v>
      </c>
      <c r="E138" s="48" t="s">
        <v>106</v>
      </c>
      <c r="F138" s="8" t="s">
        <v>38</v>
      </c>
      <c r="G138" s="46" t="s">
        <v>210</v>
      </c>
      <c r="H138" s="30" t="s">
        <v>17</v>
      </c>
      <c r="I138" s="30" t="s">
        <v>143</v>
      </c>
      <c r="J138" s="38" t="s">
        <v>36</v>
      </c>
      <c r="K138" s="30" t="s">
        <v>109</v>
      </c>
      <c r="L138" s="30" t="s">
        <v>21</v>
      </c>
      <c r="M138" s="29">
        <v>1.171</v>
      </c>
      <c r="N138" s="29" t="str">
        <f>IF(Obra!$J138="MYO","No Recuperable","Recuperable")</f>
        <v>No Recuperable</v>
      </c>
      <c r="O138" s="7">
        <v>44894</v>
      </c>
      <c r="P138" s="30" t="str">
        <f>IF(listadoNC[[#This Row],[ID]]="","",IF(listadoNC[[#This Row],[FECHA CIERRE]]="","ABIERTA","CERRADA"))</f>
        <v>CERRADA</v>
      </c>
      <c r="Q138" s="11" t="s">
        <v>37</v>
      </c>
      <c r="R138" s="12" t="s">
        <v>22</v>
      </c>
      <c r="S138" s="26" t="s">
        <v>22</v>
      </c>
    </row>
    <row r="139" spans="1:20" ht="24" x14ac:dyDescent="0.2">
      <c r="A139" s="6">
        <f t="shared" si="2"/>
        <v>138</v>
      </c>
      <c r="B139" s="6" t="s">
        <v>403</v>
      </c>
      <c r="C139" s="48">
        <v>44874</v>
      </c>
      <c r="D139" s="7" t="s">
        <v>13</v>
      </c>
      <c r="E139" s="48" t="s">
        <v>106</v>
      </c>
      <c r="F139" s="8" t="s">
        <v>107</v>
      </c>
      <c r="G139" s="46" t="s">
        <v>211</v>
      </c>
      <c r="H139" s="30" t="s">
        <v>17</v>
      </c>
      <c r="I139" s="30" t="s">
        <v>75</v>
      </c>
      <c r="J139" s="38" t="s">
        <v>36</v>
      </c>
      <c r="K139" s="30" t="s">
        <v>109</v>
      </c>
      <c r="L139" s="30" t="s">
        <v>21</v>
      </c>
      <c r="M139" s="29">
        <v>2.0249999999999999</v>
      </c>
      <c r="N139" s="29" t="str">
        <f>IF(Obra!$J139="MYO","No Recuperable","Recuperable")</f>
        <v>No Recuperable</v>
      </c>
      <c r="O139" s="7">
        <v>44894</v>
      </c>
      <c r="P139" s="30" t="str">
        <f>IF(listadoNC[[#This Row],[ID]]="","",IF(listadoNC[[#This Row],[FECHA CIERRE]]="","ABIERTA","CERRADA"))</f>
        <v>CERRADA</v>
      </c>
      <c r="Q139" s="11" t="s">
        <v>37</v>
      </c>
      <c r="R139" s="12" t="s">
        <v>22</v>
      </c>
      <c r="S139" s="26" t="s">
        <v>22</v>
      </c>
    </row>
    <row r="140" spans="1:20" ht="24" x14ac:dyDescent="0.2">
      <c r="A140" s="6">
        <f t="shared" si="2"/>
        <v>139</v>
      </c>
      <c r="B140" s="6" t="s">
        <v>403</v>
      </c>
      <c r="C140" s="51">
        <v>44845</v>
      </c>
      <c r="D140" s="7" t="s">
        <v>13</v>
      </c>
      <c r="E140" s="48" t="s">
        <v>88</v>
      </c>
      <c r="F140" s="8" t="s">
        <v>38</v>
      </c>
      <c r="G140" s="52" t="s">
        <v>212</v>
      </c>
      <c r="H140" s="30" t="s">
        <v>46</v>
      </c>
      <c r="I140" s="30" t="s">
        <v>77</v>
      </c>
      <c r="J140" s="38" t="s">
        <v>36</v>
      </c>
      <c r="K140" s="30" t="s">
        <v>92</v>
      </c>
      <c r="L140" s="30" t="s">
        <v>21</v>
      </c>
      <c r="M140" s="29">
        <v>2.3650000000000002</v>
      </c>
      <c r="N140" s="29" t="str">
        <f>IF(Obra!$J140="MYO","No Recuperable","Recuperable")</f>
        <v>No Recuperable</v>
      </c>
      <c r="O140" s="7">
        <v>44876</v>
      </c>
      <c r="P140" s="30" t="str">
        <f>IF(listadoNC[[#This Row],[ID]]="","",IF(listadoNC[[#This Row],[FECHA CIERRE]]="","ABIERTA","CERRADA"))</f>
        <v>CERRADA</v>
      </c>
      <c r="Q140" s="11" t="s">
        <v>37</v>
      </c>
      <c r="R140" s="12" t="s">
        <v>22</v>
      </c>
      <c r="S140" s="26" t="s">
        <v>22</v>
      </c>
    </row>
    <row r="141" spans="1:20" ht="24" x14ac:dyDescent="0.2">
      <c r="A141" s="6">
        <f t="shared" si="2"/>
        <v>140</v>
      </c>
      <c r="B141" s="6" t="s">
        <v>403</v>
      </c>
      <c r="C141" s="51">
        <v>44848</v>
      </c>
      <c r="D141" s="7" t="s">
        <v>13</v>
      </c>
      <c r="E141" s="48" t="s">
        <v>88</v>
      </c>
      <c r="F141" s="8" t="s">
        <v>38</v>
      </c>
      <c r="G141" s="52" t="s">
        <v>213</v>
      </c>
      <c r="H141" s="30" t="s">
        <v>46</v>
      </c>
      <c r="I141" s="30" t="s">
        <v>77</v>
      </c>
      <c r="J141" s="38" t="s">
        <v>36</v>
      </c>
      <c r="K141" s="30" t="s">
        <v>92</v>
      </c>
      <c r="L141" s="30" t="s">
        <v>21</v>
      </c>
      <c r="M141" s="29">
        <v>2.4990000000000001</v>
      </c>
      <c r="N141" s="29" t="str">
        <f>IF(Obra!$J141="MYO","No Recuperable","Recuperable")</f>
        <v>No Recuperable</v>
      </c>
      <c r="O141" s="7">
        <v>44894</v>
      </c>
      <c r="P141" s="30" t="str">
        <f>IF(listadoNC[[#This Row],[ID]]="","",IF(listadoNC[[#This Row],[FECHA CIERRE]]="","ABIERTA","CERRADA"))</f>
        <v>CERRADA</v>
      </c>
      <c r="Q141" s="11" t="s">
        <v>37</v>
      </c>
      <c r="R141" s="12" t="s">
        <v>22</v>
      </c>
      <c r="S141" s="26" t="s">
        <v>22</v>
      </c>
    </row>
    <row r="142" spans="1:20" ht="48" x14ac:dyDescent="0.2">
      <c r="A142" s="6">
        <f t="shared" si="2"/>
        <v>141</v>
      </c>
      <c r="B142" s="6" t="s">
        <v>403</v>
      </c>
      <c r="C142" s="51">
        <v>44848</v>
      </c>
      <c r="D142" s="7" t="s">
        <v>13</v>
      </c>
      <c r="E142" s="48" t="s">
        <v>88</v>
      </c>
      <c r="F142" s="9" t="s">
        <v>159</v>
      </c>
      <c r="G142" s="46" t="s">
        <v>214</v>
      </c>
      <c r="H142" s="34" t="s">
        <v>46</v>
      </c>
      <c r="I142" s="30" t="s">
        <v>47</v>
      </c>
      <c r="J142" s="38" t="s">
        <v>36</v>
      </c>
      <c r="K142" s="30" t="s">
        <v>92</v>
      </c>
      <c r="L142" s="30" t="s">
        <v>21</v>
      </c>
      <c r="M142" s="29">
        <v>1.375</v>
      </c>
      <c r="N142" s="29" t="str">
        <f>IF(Obra!$J142="MYO","No Recuperable","Recuperable")</f>
        <v>No Recuperable</v>
      </c>
      <c r="O142" s="7">
        <v>44894</v>
      </c>
      <c r="P142" s="30" t="str">
        <f>IF(listadoNC[[#This Row],[ID]]="","",IF(listadoNC[[#This Row],[FECHA CIERRE]]="","ABIERTA","CERRADA"))</f>
        <v>CERRADA</v>
      </c>
      <c r="Q142" s="11" t="s">
        <v>37</v>
      </c>
      <c r="R142" s="12" t="s">
        <v>22</v>
      </c>
      <c r="S142" s="26" t="s">
        <v>22</v>
      </c>
    </row>
    <row r="143" spans="1:20" ht="24" x14ac:dyDescent="0.2">
      <c r="A143" s="6">
        <f t="shared" si="2"/>
        <v>142</v>
      </c>
      <c r="B143" s="6" t="s">
        <v>403</v>
      </c>
      <c r="C143" s="51">
        <v>44875</v>
      </c>
      <c r="D143" s="7" t="s">
        <v>13</v>
      </c>
      <c r="E143" s="48" t="s">
        <v>88</v>
      </c>
      <c r="F143" s="8" t="s">
        <v>89</v>
      </c>
      <c r="G143" s="53" t="s">
        <v>215</v>
      </c>
      <c r="H143" s="34" t="s">
        <v>17</v>
      </c>
      <c r="I143" s="30" t="s">
        <v>75</v>
      </c>
      <c r="J143" s="38" t="s">
        <v>36</v>
      </c>
      <c r="K143" s="30" t="s">
        <v>109</v>
      </c>
      <c r="L143" s="30" t="s">
        <v>21</v>
      </c>
      <c r="M143" s="29">
        <v>1.954</v>
      </c>
      <c r="N143" s="29" t="str">
        <f>IF(Obra!$J143="MYO","No Recuperable","Recuperable")</f>
        <v>No Recuperable</v>
      </c>
      <c r="O143" s="7">
        <v>44901</v>
      </c>
      <c r="P143" s="30" t="str">
        <f>IF(listadoNC[[#This Row],[ID]]="","",IF(listadoNC[[#This Row],[FECHA CIERRE]]="","ABIERTA","CERRADA"))</f>
        <v>CERRADA</v>
      </c>
      <c r="Q143" s="11" t="s">
        <v>37</v>
      </c>
      <c r="R143" s="12" t="s">
        <v>22</v>
      </c>
      <c r="S143" s="26" t="s">
        <v>22</v>
      </c>
    </row>
    <row r="144" spans="1:20" ht="24" x14ac:dyDescent="0.2">
      <c r="A144" s="6">
        <f t="shared" si="2"/>
        <v>143</v>
      </c>
      <c r="B144" s="6" t="s">
        <v>403</v>
      </c>
      <c r="C144" s="51">
        <v>44875</v>
      </c>
      <c r="D144" s="7" t="s">
        <v>13</v>
      </c>
      <c r="E144" s="48" t="s">
        <v>88</v>
      </c>
      <c r="F144" s="8" t="s">
        <v>89</v>
      </c>
      <c r="G144" s="53" t="s">
        <v>216</v>
      </c>
      <c r="H144" s="34" t="s">
        <v>17</v>
      </c>
      <c r="I144" s="30" t="s">
        <v>75</v>
      </c>
      <c r="J144" s="38" t="s">
        <v>36</v>
      </c>
      <c r="K144" s="30" t="s">
        <v>109</v>
      </c>
      <c r="L144" s="30" t="s">
        <v>21</v>
      </c>
      <c r="M144" s="29">
        <v>1.954</v>
      </c>
      <c r="N144" s="29" t="str">
        <f>IF(Obra!$J144="MYO","No Recuperable","Recuperable")</f>
        <v>No Recuperable</v>
      </c>
      <c r="O144" s="7">
        <v>44901</v>
      </c>
      <c r="P144" s="30" t="str">
        <f>IF(listadoNC[[#This Row],[ID]]="","",IF(listadoNC[[#This Row],[FECHA CIERRE]]="","ABIERTA","CERRADA"))</f>
        <v>CERRADA</v>
      </c>
      <c r="Q144" s="11" t="s">
        <v>37</v>
      </c>
      <c r="R144" s="12" t="s">
        <v>22</v>
      </c>
      <c r="S144" s="26" t="s">
        <v>22</v>
      </c>
    </row>
    <row r="145" spans="1:20" ht="24" x14ac:dyDescent="0.2">
      <c r="A145" s="6">
        <f t="shared" si="2"/>
        <v>144</v>
      </c>
      <c r="B145" s="6" t="s">
        <v>403</v>
      </c>
      <c r="C145" s="51">
        <v>44888</v>
      </c>
      <c r="D145" s="7" t="s">
        <v>13</v>
      </c>
      <c r="E145" s="48" t="s">
        <v>106</v>
      </c>
      <c r="F145" s="8" t="s">
        <v>182</v>
      </c>
      <c r="G145" s="53" t="s">
        <v>217</v>
      </c>
      <c r="H145" s="34" t="s">
        <v>46</v>
      </c>
      <c r="I145" s="30" t="s">
        <v>77</v>
      </c>
      <c r="J145" s="38" t="s">
        <v>36</v>
      </c>
      <c r="K145" s="30" t="s">
        <v>191</v>
      </c>
      <c r="L145" s="30" t="s">
        <v>21</v>
      </c>
      <c r="M145" s="29">
        <v>3.1829999999999998</v>
      </c>
      <c r="N145" s="29" t="str">
        <f>IF(Obra!$J145="MYO","No Recuperable","Recuperable")</f>
        <v>No Recuperable</v>
      </c>
      <c r="O145" s="7">
        <v>44894</v>
      </c>
      <c r="P145" s="30" t="str">
        <f>IF(listadoNC[[#This Row],[ID]]="","",IF(listadoNC[[#This Row],[FECHA CIERRE]]="","ABIERTA","CERRADA"))</f>
        <v>CERRADA</v>
      </c>
      <c r="Q145" s="11" t="s">
        <v>37</v>
      </c>
      <c r="R145" s="12" t="s">
        <v>22</v>
      </c>
      <c r="S145" s="26" t="s">
        <v>22</v>
      </c>
    </row>
    <row r="146" spans="1:20" ht="36" x14ac:dyDescent="0.2">
      <c r="A146" s="6">
        <f t="shared" si="2"/>
        <v>145</v>
      </c>
      <c r="B146" s="6" t="s">
        <v>403</v>
      </c>
      <c r="C146" s="51">
        <v>44894</v>
      </c>
      <c r="D146" s="7" t="s">
        <v>13</v>
      </c>
      <c r="E146" s="48" t="s">
        <v>88</v>
      </c>
      <c r="F146" s="8" t="s">
        <v>218</v>
      </c>
      <c r="G146" s="52" t="s">
        <v>219</v>
      </c>
      <c r="H146" s="34" t="s">
        <v>46</v>
      </c>
      <c r="I146" s="30" t="s">
        <v>79</v>
      </c>
      <c r="J146" s="38" t="s">
        <v>36</v>
      </c>
      <c r="K146" s="30" t="s">
        <v>191</v>
      </c>
      <c r="L146" s="30" t="s">
        <v>21</v>
      </c>
      <c r="M146" s="29">
        <v>1.3149999999999999</v>
      </c>
      <c r="N146" s="29" t="str">
        <f>IF(Obra!$J146="MYO","No Recuperable","Recuperable")</f>
        <v>No Recuperable</v>
      </c>
      <c r="O146" s="7">
        <v>44894</v>
      </c>
      <c r="P146" s="30" t="str">
        <f>IF(listadoNC[[#This Row],[ID]]="","",IF(listadoNC[[#This Row],[FECHA CIERRE]]="","ABIERTA","CERRADA"))</f>
        <v>CERRADA</v>
      </c>
      <c r="Q146" s="11" t="s">
        <v>37</v>
      </c>
      <c r="R146" s="12" t="s">
        <v>22</v>
      </c>
      <c r="S146" s="26" t="s">
        <v>22</v>
      </c>
    </row>
    <row r="147" spans="1:20" ht="24" x14ac:dyDescent="0.2">
      <c r="A147" s="6">
        <f t="shared" si="2"/>
        <v>146</v>
      </c>
      <c r="B147" s="6" t="s">
        <v>403</v>
      </c>
      <c r="C147" s="51">
        <v>44882</v>
      </c>
      <c r="D147" s="7" t="s">
        <v>13</v>
      </c>
      <c r="E147" s="48" t="s">
        <v>88</v>
      </c>
      <c r="F147" s="8" t="s">
        <v>89</v>
      </c>
      <c r="G147" s="52" t="s">
        <v>220</v>
      </c>
      <c r="H147" s="34" t="s">
        <v>46</v>
      </c>
      <c r="I147" s="30" t="s">
        <v>77</v>
      </c>
      <c r="J147" s="38" t="s">
        <v>91</v>
      </c>
      <c r="K147" s="30" t="s">
        <v>109</v>
      </c>
      <c r="L147" s="30" t="s">
        <v>21</v>
      </c>
      <c r="M147" s="29">
        <v>1.4390000000000001</v>
      </c>
      <c r="N147" s="29" t="str">
        <f>IF(Obra!$J147="MYO","No Recuperable","Recuperable")</f>
        <v>Recuperable</v>
      </c>
      <c r="O147" s="7">
        <v>44901</v>
      </c>
      <c r="P147" s="30" t="str">
        <f>IF(listadoNC[[#This Row],[ID]]="","",IF(listadoNC[[#This Row],[FECHA CIERRE]]="","ABIERTA","CERRADA"))</f>
        <v>CERRADA</v>
      </c>
      <c r="Q147" s="11" t="s">
        <v>55</v>
      </c>
      <c r="R147" s="12" t="s">
        <v>22</v>
      </c>
      <c r="S147" s="26" t="s">
        <v>22</v>
      </c>
      <c r="T147" s="54" t="s">
        <v>221</v>
      </c>
    </row>
    <row r="148" spans="1:20" ht="24" x14ac:dyDescent="0.2">
      <c r="A148" s="6">
        <f t="shared" si="2"/>
        <v>147</v>
      </c>
      <c r="B148" s="6" t="s">
        <v>403</v>
      </c>
      <c r="C148" s="51">
        <v>44889</v>
      </c>
      <c r="D148" s="7" t="s">
        <v>13</v>
      </c>
      <c r="E148" s="48" t="s">
        <v>106</v>
      </c>
      <c r="F148" s="8" t="s">
        <v>182</v>
      </c>
      <c r="G148" s="52" t="s">
        <v>222</v>
      </c>
      <c r="H148" s="34" t="s">
        <v>17</v>
      </c>
      <c r="I148" s="30" t="s">
        <v>75</v>
      </c>
      <c r="J148" s="38" t="s">
        <v>36</v>
      </c>
      <c r="K148" s="30" t="s">
        <v>109</v>
      </c>
      <c r="L148" s="30" t="s">
        <v>21</v>
      </c>
      <c r="M148" s="29">
        <v>1.4550000000000001</v>
      </c>
      <c r="N148" s="29" t="str">
        <f>IF(Obra!$J148="MYO","No Recuperable","Recuperable")</f>
        <v>No Recuperable</v>
      </c>
      <c r="O148" s="7">
        <v>44901</v>
      </c>
      <c r="P148" s="30" t="str">
        <f>IF(listadoNC[[#This Row],[ID]]="","",IF(listadoNC[[#This Row],[FECHA CIERRE]]="","ABIERTA","CERRADA"))</f>
        <v>CERRADA</v>
      </c>
      <c r="Q148" s="11" t="s">
        <v>37</v>
      </c>
      <c r="R148" s="12" t="s">
        <v>22</v>
      </c>
      <c r="S148" s="26" t="s">
        <v>22</v>
      </c>
    </row>
    <row r="149" spans="1:20" ht="24" x14ac:dyDescent="0.2">
      <c r="A149" s="6">
        <v>148</v>
      </c>
      <c r="B149" s="6" t="s">
        <v>403</v>
      </c>
      <c r="C149" s="51">
        <v>44798</v>
      </c>
      <c r="D149" s="7" t="s">
        <v>13</v>
      </c>
      <c r="E149" s="48" t="s">
        <v>88</v>
      </c>
      <c r="F149" s="8" t="s">
        <v>89</v>
      </c>
      <c r="G149" s="52" t="s">
        <v>223</v>
      </c>
      <c r="H149" s="34" t="s">
        <v>17</v>
      </c>
      <c r="I149" s="30" t="s">
        <v>18</v>
      </c>
      <c r="J149" s="38" t="s">
        <v>91</v>
      </c>
      <c r="K149" s="30" t="s">
        <v>92</v>
      </c>
      <c r="L149" s="30" t="s">
        <v>21</v>
      </c>
      <c r="M149" s="29">
        <v>1.778</v>
      </c>
      <c r="N149" s="29" t="str">
        <f>IF(Obra!$J149="MYO","No Recuperable","Recuperable")</f>
        <v>Recuperable</v>
      </c>
      <c r="O149" s="7">
        <v>44901</v>
      </c>
      <c r="P149" s="30" t="str">
        <f>IF(listadoNC[[#This Row],[ID]]="","",IF(listadoNC[[#This Row],[FECHA CIERRE]]="","ABIERTA","CERRADA"))</f>
        <v>CERRADA</v>
      </c>
      <c r="Q149" s="11" t="s">
        <v>55</v>
      </c>
      <c r="R149" s="12" t="s">
        <v>22</v>
      </c>
      <c r="S149" s="26" t="s">
        <v>22</v>
      </c>
    </row>
    <row r="150" spans="1:20" ht="24" x14ac:dyDescent="0.2">
      <c r="A150" s="6">
        <f t="shared" si="2"/>
        <v>149</v>
      </c>
      <c r="B150" s="6" t="s">
        <v>403</v>
      </c>
      <c r="C150" s="51">
        <v>44786</v>
      </c>
      <c r="D150" s="7" t="s">
        <v>13</v>
      </c>
      <c r="E150" s="48" t="s">
        <v>88</v>
      </c>
      <c r="F150" s="8" t="s">
        <v>89</v>
      </c>
      <c r="G150" s="52" t="s">
        <v>224</v>
      </c>
      <c r="H150" s="34" t="s">
        <v>17</v>
      </c>
      <c r="I150" s="30" t="s">
        <v>18</v>
      </c>
      <c r="J150" s="38" t="s">
        <v>91</v>
      </c>
      <c r="K150" s="30" t="s">
        <v>92</v>
      </c>
      <c r="L150" s="30" t="s">
        <v>21</v>
      </c>
      <c r="M150" s="29">
        <v>1.704</v>
      </c>
      <c r="N150" s="29" t="str">
        <f>IF(Obra!$J150="MYO","No Recuperable","Recuperable")</f>
        <v>Recuperable</v>
      </c>
      <c r="O150" s="7">
        <v>44901</v>
      </c>
      <c r="P150" s="30" t="str">
        <f>IF(listadoNC[[#This Row],[ID]]="","",IF(listadoNC[[#This Row],[FECHA CIERRE]]="","ABIERTA","CERRADA"))</f>
        <v>CERRADA</v>
      </c>
      <c r="Q150" s="11" t="s">
        <v>55</v>
      </c>
      <c r="R150" s="12" t="s">
        <v>22</v>
      </c>
      <c r="S150" s="26" t="s">
        <v>22</v>
      </c>
    </row>
    <row r="151" spans="1:20" ht="24" x14ac:dyDescent="0.2">
      <c r="A151" s="6">
        <f t="shared" si="2"/>
        <v>150</v>
      </c>
      <c r="B151" s="6" t="s">
        <v>403</v>
      </c>
      <c r="C151" s="51">
        <v>44802</v>
      </c>
      <c r="D151" s="7" t="s">
        <v>13</v>
      </c>
      <c r="E151" s="48" t="s">
        <v>88</v>
      </c>
      <c r="F151" s="8" t="s">
        <v>89</v>
      </c>
      <c r="G151" s="52" t="s">
        <v>225</v>
      </c>
      <c r="H151" s="34" t="s">
        <v>17</v>
      </c>
      <c r="I151" s="30" t="s">
        <v>18</v>
      </c>
      <c r="J151" s="38" t="s">
        <v>91</v>
      </c>
      <c r="K151" s="30" t="s">
        <v>92</v>
      </c>
      <c r="L151" s="30" t="s">
        <v>21</v>
      </c>
      <c r="M151" s="29">
        <v>2.13</v>
      </c>
      <c r="N151" s="29" t="str">
        <f>IF(Obra!$J151="MYO","No Recuperable","Recuperable")</f>
        <v>Recuperable</v>
      </c>
      <c r="O151" s="7">
        <v>44901</v>
      </c>
      <c r="P151" s="30" t="str">
        <f>IF(listadoNC[[#This Row],[ID]]="","",IF(listadoNC[[#This Row],[FECHA CIERRE]]="","ABIERTA","CERRADA"))</f>
        <v>CERRADA</v>
      </c>
      <c r="Q151" s="11" t="s">
        <v>55</v>
      </c>
      <c r="R151" s="12" t="s">
        <v>22</v>
      </c>
      <c r="S151" s="26" t="s">
        <v>22</v>
      </c>
    </row>
    <row r="152" spans="1:20" ht="24" x14ac:dyDescent="0.2">
      <c r="A152" s="6">
        <f t="shared" si="2"/>
        <v>151</v>
      </c>
      <c r="B152" s="6" t="s">
        <v>403</v>
      </c>
      <c r="C152" s="51">
        <v>44853</v>
      </c>
      <c r="D152" s="7" t="s">
        <v>13</v>
      </c>
      <c r="E152" s="48" t="s">
        <v>88</v>
      </c>
      <c r="F152" s="8" t="s">
        <v>89</v>
      </c>
      <c r="G152" s="46" t="s">
        <v>226</v>
      </c>
      <c r="H152" s="34" t="s">
        <v>46</v>
      </c>
      <c r="I152" s="30" t="s">
        <v>77</v>
      </c>
      <c r="J152" s="38" t="s">
        <v>36</v>
      </c>
      <c r="K152" s="30" t="s">
        <v>92</v>
      </c>
      <c r="L152" s="30" t="s">
        <v>21</v>
      </c>
      <c r="M152" s="29">
        <v>2.5649999999999999</v>
      </c>
      <c r="N152" s="29" t="str">
        <f>IF(Obra!$J152="MYO","No Recuperable","Recuperable")</f>
        <v>No Recuperable</v>
      </c>
      <c r="O152" s="7">
        <v>44901</v>
      </c>
      <c r="P152" s="30" t="str">
        <f>IF(listadoNC[[#This Row],[ID]]="","",IF(listadoNC[[#This Row],[FECHA CIERRE]]="","ABIERTA","CERRADA"))</f>
        <v>CERRADA</v>
      </c>
      <c r="Q152" s="11" t="s">
        <v>37</v>
      </c>
      <c r="R152" s="12" t="s">
        <v>22</v>
      </c>
      <c r="S152" s="26" t="s">
        <v>22</v>
      </c>
    </row>
    <row r="153" spans="1:20" ht="24" x14ac:dyDescent="0.2">
      <c r="A153" s="6">
        <f t="shared" si="2"/>
        <v>152</v>
      </c>
      <c r="B153" s="6" t="s">
        <v>403</v>
      </c>
      <c r="C153" s="51">
        <v>44855</v>
      </c>
      <c r="D153" s="7" t="s">
        <v>13</v>
      </c>
      <c r="E153" s="48" t="s">
        <v>88</v>
      </c>
      <c r="F153" s="8" t="s">
        <v>89</v>
      </c>
      <c r="G153" s="46" t="s">
        <v>227</v>
      </c>
      <c r="H153" s="34" t="s">
        <v>46</v>
      </c>
      <c r="I153" s="30" t="s">
        <v>77</v>
      </c>
      <c r="J153" s="38" t="s">
        <v>36</v>
      </c>
      <c r="K153" s="30" t="s">
        <v>92</v>
      </c>
      <c r="L153" s="30" t="s">
        <v>21</v>
      </c>
      <c r="M153" s="29">
        <v>2.64</v>
      </c>
      <c r="N153" s="29" t="str">
        <f>IF(Obra!$J153="MYO","No Recuperable","Recuperable")</f>
        <v>No Recuperable</v>
      </c>
      <c r="O153" s="7">
        <v>44901</v>
      </c>
      <c r="P153" s="30" t="str">
        <f>IF(listadoNC[[#This Row],[ID]]="","",IF(listadoNC[[#This Row],[FECHA CIERRE]]="","ABIERTA","CERRADA"))</f>
        <v>CERRADA</v>
      </c>
      <c r="Q153" s="11" t="s">
        <v>37</v>
      </c>
      <c r="R153" s="12" t="s">
        <v>22</v>
      </c>
      <c r="S153" s="26" t="s">
        <v>22</v>
      </c>
    </row>
    <row r="154" spans="1:20" ht="24" x14ac:dyDescent="0.2">
      <c r="A154" s="6">
        <f t="shared" si="2"/>
        <v>153</v>
      </c>
      <c r="B154" s="6" t="s">
        <v>403</v>
      </c>
      <c r="C154" s="51">
        <v>44854</v>
      </c>
      <c r="D154" s="7" t="s">
        <v>13</v>
      </c>
      <c r="E154" s="48" t="s">
        <v>88</v>
      </c>
      <c r="F154" s="8" t="s">
        <v>89</v>
      </c>
      <c r="G154" s="46" t="s">
        <v>228</v>
      </c>
      <c r="H154" s="34" t="s">
        <v>46</v>
      </c>
      <c r="I154" s="30" t="s">
        <v>77</v>
      </c>
      <c r="J154" s="38" t="s">
        <v>36</v>
      </c>
      <c r="K154" s="30" t="s">
        <v>92</v>
      </c>
      <c r="L154" s="30" t="s">
        <v>21</v>
      </c>
      <c r="M154" s="29">
        <v>1.9950000000000001</v>
      </c>
      <c r="N154" s="29" t="str">
        <f>IF(Obra!$J154="MYO","No Recuperable","Recuperable")</f>
        <v>No Recuperable</v>
      </c>
      <c r="O154" s="7">
        <v>44901</v>
      </c>
      <c r="P154" s="30" t="str">
        <f>IF(listadoNC[[#This Row],[ID]]="","",IF(listadoNC[[#This Row],[FECHA CIERRE]]="","ABIERTA","CERRADA"))</f>
        <v>CERRADA</v>
      </c>
      <c r="Q154" s="11" t="s">
        <v>37</v>
      </c>
      <c r="R154" s="12" t="s">
        <v>22</v>
      </c>
      <c r="S154" s="26" t="s">
        <v>22</v>
      </c>
    </row>
    <row r="155" spans="1:20" ht="24" x14ac:dyDescent="0.2">
      <c r="A155" s="6">
        <f t="shared" si="2"/>
        <v>154</v>
      </c>
      <c r="B155" s="6" t="s">
        <v>403</v>
      </c>
      <c r="C155" s="51">
        <v>44798</v>
      </c>
      <c r="D155" s="7" t="s">
        <v>13</v>
      </c>
      <c r="E155" s="48" t="s">
        <v>88</v>
      </c>
      <c r="F155" s="8" t="s">
        <v>89</v>
      </c>
      <c r="G155" s="46" t="s">
        <v>229</v>
      </c>
      <c r="H155" s="34" t="s">
        <v>46</v>
      </c>
      <c r="I155" s="30" t="s">
        <v>77</v>
      </c>
      <c r="J155" s="38" t="s">
        <v>36</v>
      </c>
      <c r="K155" s="30" t="s">
        <v>92</v>
      </c>
      <c r="L155" s="30" t="s">
        <v>21</v>
      </c>
      <c r="M155" s="29">
        <v>3.29</v>
      </c>
      <c r="N155" s="29" t="str">
        <f>IF(Obra!$J155="MYO","No Recuperable","Recuperable")</f>
        <v>No Recuperable</v>
      </c>
      <c r="O155" s="7">
        <v>44901</v>
      </c>
      <c r="P155" s="30" t="str">
        <f>IF(listadoNC[[#This Row],[ID]]="","",IF(listadoNC[[#This Row],[FECHA CIERRE]]="","ABIERTA","CERRADA"))</f>
        <v>CERRADA</v>
      </c>
      <c r="Q155" s="11" t="s">
        <v>37</v>
      </c>
      <c r="R155" s="12" t="s">
        <v>22</v>
      </c>
      <c r="S155" s="26" t="s">
        <v>22</v>
      </c>
    </row>
    <row r="156" spans="1:20" ht="24" x14ac:dyDescent="0.2">
      <c r="A156" s="6">
        <f t="shared" si="2"/>
        <v>155</v>
      </c>
      <c r="B156" s="6" t="s">
        <v>403</v>
      </c>
      <c r="C156" s="51">
        <v>44798</v>
      </c>
      <c r="D156" s="7" t="s">
        <v>13</v>
      </c>
      <c r="E156" s="48" t="s">
        <v>88</v>
      </c>
      <c r="F156" s="8" t="s">
        <v>89</v>
      </c>
      <c r="G156" s="46" t="s">
        <v>230</v>
      </c>
      <c r="H156" s="34" t="s">
        <v>46</v>
      </c>
      <c r="I156" s="30" t="s">
        <v>77</v>
      </c>
      <c r="J156" s="38" t="s">
        <v>36</v>
      </c>
      <c r="K156" s="30" t="s">
        <v>92</v>
      </c>
      <c r="L156" s="30" t="s">
        <v>21</v>
      </c>
      <c r="M156" s="29">
        <v>2.62</v>
      </c>
      <c r="N156" s="29" t="str">
        <f>IF(Obra!$J156="MYO","No Recuperable","Recuperable")</f>
        <v>No Recuperable</v>
      </c>
      <c r="O156" s="7">
        <v>44901</v>
      </c>
      <c r="P156" s="30" t="str">
        <f>IF(listadoNC[[#This Row],[ID]]="","",IF(listadoNC[[#This Row],[FECHA CIERRE]]="","ABIERTA","CERRADA"))</f>
        <v>CERRADA</v>
      </c>
      <c r="Q156" s="11" t="s">
        <v>37</v>
      </c>
      <c r="R156" s="12" t="s">
        <v>22</v>
      </c>
      <c r="S156" s="26" t="s">
        <v>22</v>
      </c>
    </row>
    <row r="157" spans="1:20" ht="24" x14ac:dyDescent="0.2">
      <c r="A157" s="6">
        <f t="shared" si="2"/>
        <v>156</v>
      </c>
      <c r="B157" s="6" t="s">
        <v>403</v>
      </c>
      <c r="C157" s="51">
        <v>44897</v>
      </c>
      <c r="D157" s="7" t="s">
        <v>13</v>
      </c>
      <c r="E157" s="48" t="s">
        <v>106</v>
      </c>
      <c r="F157" s="8" t="s">
        <v>196</v>
      </c>
      <c r="G157" s="53" t="s">
        <v>231</v>
      </c>
      <c r="H157" s="34" t="s">
        <v>17</v>
      </c>
      <c r="I157" s="30" t="s">
        <v>75</v>
      </c>
      <c r="J157" s="38" t="s">
        <v>232</v>
      </c>
      <c r="K157" s="30" t="s">
        <v>109</v>
      </c>
      <c r="L157" s="30" t="s">
        <v>21</v>
      </c>
      <c r="M157" s="29">
        <v>1.6</v>
      </c>
      <c r="N157" s="29" t="str">
        <f>IF(Obra!$J157="MYO","No Recuperable","Recuperable")</f>
        <v>Recuperable</v>
      </c>
      <c r="O157" s="7">
        <v>44908</v>
      </c>
      <c r="P157" s="30" t="str">
        <f>IF(listadoNC[[#This Row],[ID]]="","",IF(listadoNC[[#This Row],[FECHA CIERRE]]="","ABIERTA","CERRADA"))</f>
        <v>CERRADA</v>
      </c>
      <c r="Q157" s="11" t="s">
        <v>118</v>
      </c>
      <c r="R157" s="12" t="s">
        <v>22</v>
      </c>
      <c r="S157" s="26" t="s">
        <v>22</v>
      </c>
    </row>
    <row r="158" spans="1:20" ht="24" x14ac:dyDescent="0.2">
      <c r="A158" s="6">
        <f t="shared" si="2"/>
        <v>157</v>
      </c>
      <c r="B158" s="6" t="s">
        <v>403</v>
      </c>
      <c r="C158" s="51">
        <v>44900</v>
      </c>
      <c r="D158" s="7" t="s">
        <v>13</v>
      </c>
      <c r="E158" s="48" t="s">
        <v>106</v>
      </c>
      <c r="F158" s="8" t="s">
        <v>188</v>
      </c>
      <c r="G158" s="53" t="s">
        <v>233</v>
      </c>
      <c r="H158" s="34" t="s">
        <v>17</v>
      </c>
      <c r="I158" s="30" t="s">
        <v>75</v>
      </c>
      <c r="J158" s="38" t="s">
        <v>234</v>
      </c>
      <c r="K158" s="30" t="s">
        <v>191</v>
      </c>
      <c r="L158" s="30" t="s">
        <v>21</v>
      </c>
      <c r="M158" s="29">
        <v>1.21</v>
      </c>
      <c r="N158" s="29" t="str">
        <f>IF(Obra!$J158="MYO","No Recuperable","Recuperable")</f>
        <v>Recuperable</v>
      </c>
      <c r="O158" s="7">
        <v>44900</v>
      </c>
      <c r="P158" s="30" t="str">
        <f>IF(listadoNC[[#This Row],[ID]]="","",IF(listadoNC[[#This Row],[FECHA CIERRE]]="","ABIERTA","CERRADA"))</f>
        <v>CERRADA</v>
      </c>
      <c r="Q158" s="11" t="s">
        <v>55</v>
      </c>
      <c r="R158" s="12" t="s">
        <v>22</v>
      </c>
      <c r="S158" s="26" t="s">
        <v>22</v>
      </c>
    </row>
    <row r="159" spans="1:20" ht="24" x14ac:dyDescent="0.2">
      <c r="A159" s="6">
        <f t="shared" si="2"/>
        <v>158</v>
      </c>
      <c r="B159" s="6" t="s">
        <v>403</v>
      </c>
      <c r="C159" s="51">
        <v>44781</v>
      </c>
      <c r="D159" s="7" t="s">
        <v>13</v>
      </c>
      <c r="E159" s="48" t="s">
        <v>88</v>
      </c>
      <c r="F159" s="8" t="s">
        <v>51</v>
      </c>
      <c r="G159" s="53" t="s">
        <v>235</v>
      </c>
      <c r="H159" s="34" t="s">
        <v>46</v>
      </c>
      <c r="I159" s="30" t="s">
        <v>77</v>
      </c>
      <c r="J159" s="38" t="s">
        <v>36</v>
      </c>
      <c r="K159" s="30" t="s">
        <v>92</v>
      </c>
      <c r="L159" s="30" t="s">
        <v>21</v>
      </c>
      <c r="M159" s="29">
        <v>2.5</v>
      </c>
      <c r="N159" s="29" t="str">
        <f>IF(Obra!$J159="MYO","No Recuperable","Recuperable")</f>
        <v>No Recuperable</v>
      </c>
      <c r="O159" s="7">
        <v>44916</v>
      </c>
      <c r="P159" s="30" t="str">
        <f>IF(listadoNC[[#This Row],[ID]]="","",IF(listadoNC[[#This Row],[FECHA CIERRE]]="","ABIERTA","CERRADA"))</f>
        <v>CERRADA</v>
      </c>
      <c r="Q159" s="11" t="s">
        <v>37</v>
      </c>
      <c r="R159" s="12" t="s">
        <v>22</v>
      </c>
      <c r="S159" s="26" t="s">
        <v>22</v>
      </c>
    </row>
    <row r="160" spans="1:20" ht="24" x14ac:dyDescent="0.2">
      <c r="A160" s="6">
        <f t="shared" si="2"/>
        <v>159</v>
      </c>
      <c r="B160" s="6" t="s">
        <v>403</v>
      </c>
      <c r="C160" s="51">
        <v>44781</v>
      </c>
      <c r="D160" s="7" t="s">
        <v>13</v>
      </c>
      <c r="E160" s="48" t="s">
        <v>88</v>
      </c>
      <c r="F160" s="8" t="s">
        <v>51</v>
      </c>
      <c r="G160" s="53" t="s">
        <v>236</v>
      </c>
      <c r="H160" s="34" t="s">
        <v>46</v>
      </c>
      <c r="I160" s="30" t="s">
        <v>77</v>
      </c>
      <c r="J160" s="38" t="s">
        <v>36</v>
      </c>
      <c r="K160" s="30" t="s">
        <v>92</v>
      </c>
      <c r="L160" s="30" t="s">
        <v>21</v>
      </c>
      <c r="M160" s="29">
        <v>2.5</v>
      </c>
      <c r="N160" s="29" t="str">
        <f>IF(Obra!$J160="MYO","No Recuperable","Recuperable")</f>
        <v>No Recuperable</v>
      </c>
      <c r="O160" s="7">
        <v>44916</v>
      </c>
      <c r="P160" s="30" t="str">
        <f>IF(listadoNC[[#This Row],[ID]]="","",IF(listadoNC[[#This Row],[FECHA CIERRE]]="","ABIERTA","CERRADA"))</f>
        <v>CERRADA</v>
      </c>
      <c r="Q160" s="11" t="s">
        <v>37</v>
      </c>
      <c r="R160" s="12" t="s">
        <v>22</v>
      </c>
      <c r="S160" s="26" t="s">
        <v>22</v>
      </c>
    </row>
    <row r="161" spans="1:19" ht="24" x14ac:dyDescent="0.2">
      <c r="A161" s="6">
        <f t="shared" si="2"/>
        <v>160</v>
      </c>
      <c r="B161" s="6" t="s">
        <v>403</v>
      </c>
      <c r="C161" s="51">
        <v>44781</v>
      </c>
      <c r="D161" s="7" t="s">
        <v>13</v>
      </c>
      <c r="E161" s="48" t="s">
        <v>88</v>
      </c>
      <c r="F161" s="8" t="s">
        <v>51</v>
      </c>
      <c r="G161" s="53" t="s">
        <v>237</v>
      </c>
      <c r="H161" s="34" t="s">
        <v>46</v>
      </c>
      <c r="I161" s="30" t="s">
        <v>77</v>
      </c>
      <c r="J161" s="38" t="s">
        <v>36</v>
      </c>
      <c r="K161" s="30" t="s">
        <v>92</v>
      </c>
      <c r="L161" s="30" t="s">
        <v>21</v>
      </c>
      <c r="M161" s="29">
        <v>3.68</v>
      </c>
      <c r="N161" s="29" t="str">
        <f>IF(Obra!$J161="MYO","No Recuperable","Recuperable")</f>
        <v>No Recuperable</v>
      </c>
      <c r="O161" s="7">
        <v>44916</v>
      </c>
      <c r="P161" s="30" t="str">
        <f>IF(listadoNC[[#This Row],[ID]]="","",IF(listadoNC[[#This Row],[FECHA CIERRE]]="","ABIERTA","CERRADA"))</f>
        <v>CERRADA</v>
      </c>
      <c r="Q161" s="11" t="s">
        <v>37</v>
      </c>
      <c r="R161" s="12" t="s">
        <v>22</v>
      </c>
      <c r="S161" s="26" t="s">
        <v>22</v>
      </c>
    </row>
    <row r="162" spans="1:19" ht="24" x14ac:dyDescent="0.2">
      <c r="A162" s="6">
        <f t="shared" si="2"/>
        <v>161</v>
      </c>
      <c r="B162" s="6" t="s">
        <v>403</v>
      </c>
      <c r="C162" s="51">
        <v>44781</v>
      </c>
      <c r="D162" s="7" t="s">
        <v>13</v>
      </c>
      <c r="E162" s="48" t="s">
        <v>88</v>
      </c>
      <c r="F162" s="8" t="s">
        <v>51</v>
      </c>
      <c r="G162" s="53" t="s">
        <v>238</v>
      </c>
      <c r="H162" s="34" t="s">
        <v>46</v>
      </c>
      <c r="I162" s="30" t="s">
        <v>77</v>
      </c>
      <c r="J162" s="38" t="s">
        <v>36</v>
      </c>
      <c r="K162" s="30" t="s">
        <v>92</v>
      </c>
      <c r="L162" s="30" t="s">
        <v>21</v>
      </c>
      <c r="M162" s="29">
        <v>3.3</v>
      </c>
      <c r="N162" s="29" t="str">
        <f>IF(Obra!$J162="MYO","No Recuperable","Recuperable")</f>
        <v>No Recuperable</v>
      </c>
      <c r="O162" s="7">
        <v>44916</v>
      </c>
      <c r="P162" s="30" t="str">
        <f>IF(listadoNC[[#This Row],[ID]]="","",IF(listadoNC[[#This Row],[FECHA CIERRE]]="","ABIERTA","CERRADA"))</f>
        <v>CERRADA</v>
      </c>
      <c r="Q162" s="11" t="s">
        <v>37</v>
      </c>
      <c r="R162" s="12" t="s">
        <v>22</v>
      </c>
      <c r="S162" s="26" t="s">
        <v>22</v>
      </c>
    </row>
    <row r="163" spans="1:19" ht="24" x14ac:dyDescent="0.2">
      <c r="A163" s="6">
        <f t="shared" si="2"/>
        <v>162</v>
      </c>
      <c r="B163" s="6" t="s">
        <v>403</v>
      </c>
      <c r="C163" s="51">
        <v>44781</v>
      </c>
      <c r="D163" s="7" t="s">
        <v>13</v>
      </c>
      <c r="E163" s="48" t="s">
        <v>88</v>
      </c>
      <c r="F163" s="8" t="s">
        <v>51</v>
      </c>
      <c r="G163" s="53" t="s">
        <v>239</v>
      </c>
      <c r="H163" s="34" t="s">
        <v>46</v>
      </c>
      <c r="I163" s="30" t="s">
        <v>77</v>
      </c>
      <c r="J163" s="38" t="s">
        <v>36</v>
      </c>
      <c r="K163" s="30" t="s">
        <v>92</v>
      </c>
      <c r="L163" s="30" t="s">
        <v>21</v>
      </c>
      <c r="M163" s="29">
        <v>3.9</v>
      </c>
      <c r="N163" s="29" t="str">
        <f>IF(Obra!$J163="MYO","No Recuperable","Recuperable")</f>
        <v>No Recuperable</v>
      </c>
      <c r="O163" s="7">
        <v>44916</v>
      </c>
      <c r="P163" s="30" t="str">
        <f>IF(listadoNC[[#This Row],[ID]]="","",IF(listadoNC[[#This Row],[FECHA CIERRE]]="","ABIERTA","CERRADA"))</f>
        <v>CERRADA</v>
      </c>
      <c r="Q163" s="11" t="s">
        <v>37</v>
      </c>
      <c r="R163" s="12" t="s">
        <v>22</v>
      </c>
      <c r="S163" s="26" t="s">
        <v>22</v>
      </c>
    </row>
    <row r="164" spans="1:19" ht="24" x14ac:dyDescent="0.2">
      <c r="A164" s="6">
        <f t="shared" si="2"/>
        <v>163</v>
      </c>
      <c r="B164" s="6" t="s">
        <v>403</v>
      </c>
      <c r="C164" s="51">
        <v>44781</v>
      </c>
      <c r="D164" s="7" t="s">
        <v>13</v>
      </c>
      <c r="E164" s="48" t="s">
        <v>88</v>
      </c>
      <c r="F164" s="8" t="s">
        <v>51</v>
      </c>
      <c r="G164" s="53" t="s">
        <v>240</v>
      </c>
      <c r="H164" s="34" t="s">
        <v>46</v>
      </c>
      <c r="I164" s="30" t="s">
        <v>77</v>
      </c>
      <c r="J164" s="38" t="s">
        <v>36</v>
      </c>
      <c r="K164" s="30" t="s">
        <v>92</v>
      </c>
      <c r="L164" s="30" t="s">
        <v>21</v>
      </c>
      <c r="M164" s="29">
        <v>3.2</v>
      </c>
      <c r="N164" s="29" t="str">
        <f>IF(Obra!$J164="MYO","No Recuperable","Recuperable")</f>
        <v>No Recuperable</v>
      </c>
      <c r="O164" s="7">
        <v>44916</v>
      </c>
      <c r="P164" s="30" t="str">
        <f>IF(listadoNC[[#This Row],[ID]]="","",IF(listadoNC[[#This Row],[FECHA CIERRE]]="","ABIERTA","CERRADA"))</f>
        <v>CERRADA</v>
      </c>
      <c r="Q164" s="11" t="s">
        <v>37</v>
      </c>
      <c r="R164" s="12" t="s">
        <v>22</v>
      </c>
      <c r="S164" s="26" t="s">
        <v>22</v>
      </c>
    </row>
    <row r="165" spans="1:19" ht="24" x14ac:dyDescent="0.2">
      <c r="A165" s="6">
        <f t="shared" si="2"/>
        <v>164</v>
      </c>
      <c r="B165" s="6" t="s">
        <v>403</v>
      </c>
      <c r="C165" s="51">
        <v>44781</v>
      </c>
      <c r="D165" s="7" t="s">
        <v>13</v>
      </c>
      <c r="E165" s="48" t="s">
        <v>88</v>
      </c>
      <c r="F165" s="8" t="s">
        <v>51</v>
      </c>
      <c r="G165" s="53" t="s">
        <v>241</v>
      </c>
      <c r="H165" s="34" t="s">
        <v>46</v>
      </c>
      <c r="I165" s="30" t="s">
        <v>77</v>
      </c>
      <c r="J165" s="38" t="s">
        <v>36</v>
      </c>
      <c r="K165" s="30" t="s">
        <v>92</v>
      </c>
      <c r="L165" s="30" t="s">
        <v>21</v>
      </c>
      <c r="M165" s="29">
        <v>4.6500000000000004</v>
      </c>
      <c r="N165" s="29" t="str">
        <f>IF(Obra!$J165="MYO","No Recuperable","Recuperable")</f>
        <v>No Recuperable</v>
      </c>
      <c r="O165" s="7">
        <v>44916</v>
      </c>
      <c r="P165" s="30" t="str">
        <f>IF(listadoNC[[#This Row],[ID]]="","",IF(listadoNC[[#This Row],[FECHA CIERRE]]="","ABIERTA","CERRADA"))</f>
        <v>CERRADA</v>
      </c>
      <c r="Q165" s="11" t="s">
        <v>37</v>
      </c>
      <c r="R165" s="12" t="s">
        <v>22</v>
      </c>
      <c r="S165" s="26" t="s">
        <v>22</v>
      </c>
    </row>
    <row r="166" spans="1:19" ht="24" x14ac:dyDescent="0.2">
      <c r="A166" s="6">
        <f t="shared" si="2"/>
        <v>165</v>
      </c>
      <c r="B166" s="6" t="s">
        <v>403</v>
      </c>
      <c r="C166" s="51">
        <v>44781</v>
      </c>
      <c r="D166" s="7" t="s">
        <v>13</v>
      </c>
      <c r="E166" s="48" t="s">
        <v>88</v>
      </c>
      <c r="F166" s="8" t="s">
        <v>51</v>
      </c>
      <c r="G166" s="53" t="s">
        <v>242</v>
      </c>
      <c r="H166" s="34" t="s">
        <v>46</v>
      </c>
      <c r="I166" s="30" t="s">
        <v>77</v>
      </c>
      <c r="J166" s="38" t="s">
        <v>36</v>
      </c>
      <c r="K166" s="30" t="s">
        <v>92</v>
      </c>
      <c r="L166" s="30" t="s">
        <v>21</v>
      </c>
      <c r="M166" s="29">
        <v>2.0489999999999999</v>
      </c>
      <c r="N166" s="29" t="str">
        <f>IF(Obra!$J166="MYO","No Recuperable","Recuperable")</f>
        <v>No Recuperable</v>
      </c>
      <c r="O166" s="7">
        <v>44916</v>
      </c>
      <c r="P166" s="30" t="str">
        <f>IF(listadoNC[[#This Row],[ID]]="","",IF(listadoNC[[#This Row],[FECHA CIERRE]]="","ABIERTA","CERRADA"))</f>
        <v>CERRADA</v>
      </c>
      <c r="Q166" s="11" t="s">
        <v>37</v>
      </c>
      <c r="R166" s="12" t="s">
        <v>22</v>
      </c>
      <c r="S166" s="26" t="s">
        <v>22</v>
      </c>
    </row>
    <row r="167" spans="1:19" ht="24" x14ac:dyDescent="0.2">
      <c r="A167" s="6">
        <f t="shared" si="2"/>
        <v>166</v>
      </c>
      <c r="B167" s="6" t="s">
        <v>403</v>
      </c>
      <c r="C167" s="51">
        <v>44781</v>
      </c>
      <c r="D167" s="7" t="s">
        <v>13</v>
      </c>
      <c r="E167" s="48" t="s">
        <v>88</v>
      </c>
      <c r="F167" s="8" t="s">
        <v>51</v>
      </c>
      <c r="G167" s="53" t="s">
        <v>243</v>
      </c>
      <c r="H167" s="34" t="s">
        <v>46</v>
      </c>
      <c r="I167" s="30" t="s">
        <v>77</v>
      </c>
      <c r="J167" s="38" t="s">
        <v>36</v>
      </c>
      <c r="K167" s="30" t="s">
        <v>92</v>
      </c>
      <c r="L167" s="30" t="s">
        <v>21</v>
      </c>
      <c r="M167" s="29">
        <v>2.0499999999999998</v>
      </c>
      <c r="N167" s="29" t="str">
        <f>IF(Obra!$J167="MYO","No Recuperable","Recuperable")</f>
        <v>No Recuperable</v>
      </c>
      <c r="O167" s="7">
        <v>44916</v>
      </c>
      <c r="P167" s="30" t="str">
        <f>IF(listadoNC[[#This Row],[ID]]="","",IF(listadoNC[[#This Row],[FECHA CIERRE]]="","ABIERTA","CERRADA"))</f>
        <v>CERRADA</v>
      </c>
      <c r="Q167" s="11" t="s">
        <v>37</v>
      </c>
      <c r="R167" s="12" t="s">
        <v>22</v>
      </c>
      <c r="S167" s="26" t="s">
        <v>22</v>
      </c>
    </row>
    <row r="168" spans="1:19" ht="24" x14ac:dyDescent="0.2">
      <c r="A168" s="6">
        <f t="shared" si="2"/>
        <v>167</v>
      </c>
      <c r="B168" s="6" t="s">
        <v>403</v>
      </c>
      <c r="C168" s="51">
        <v>44781</v>
      </c>
      <c r="D168" s="7" t="s">
        <v>13</v>
      </c>
      <c r="E168" s="48" t="s">
        <v>88</v>
      </c>
      <c r="F168" s="8" t="s">
        <v>51</v>
      </c>
      <c r="G168" s="53" t="s">
        <v>244</v>
      </c>
      <c r="H168" s="34" t="s">
        <v>46</v>
      </c>
      <c r="I168" s="30" t="s">
        <v>77</v>
      </c>
      <c r="J168" s="38" t="s">
        <v>36</v>
      </c>
      <c r="K168" s="30" t="s">
        <v>92</v>
      </c>
      <c r="L168" s="30" t="s">
        <v>21</v>
      </c>
      <c r="M168" s="29">
        <v>1.98</v>
      </c>
      <c r="N168" s="29" t="str">
        <f>IF(Obra!$J168="MYO","No Recuperable","Recuperable")</f>
        <v>No Recuperable</v>
      </c>
      <c r="O168" s="7">
        <v>44916</v>
      </c>
      <c r="P168" s="30" t="str">
        <f>IF(listadoNC[[#This Row],[ID]]="","",IF(listadoNC[[#This Row],[FECHA CIERRE]]="","ABIERTA","CERRADA"))</f>
        <v>CERRADA</v>
      </c>
      <c r="Q168" s="11" t="s">
        <v>37</v>
      </c>
      <c r="R168" s="12" t="s">
        <v>22</v>
      </c>
      <c r="S168" s="26" t="s">
        <v>22</v>
      </c>
    </row>
    <row r="169" spans="1:19" ht="24" x14ac:dyDescent="0.2">
      <c r="A169" s="6">
        <f t="shared" si="2"/>
        <v>168</v>
      </c>
      <c r="B169" s="6" t="s">
        <v>403</v>
      </c>
      <c r="C169" s="51">
        <v>44895</v>
      </c>
      <c r="D169" s="7" t="s">
        <v>13</v>
      </c>
      <c r="E169" s="48" t="s">
        <v>88</v>
      </c>
      <c r="F169" s="8" t="s">
        <v>51</v>
      </c>
      <c r="G169" s="53" t="s">
        <v>245</v>
      </c>
      <c r="H169" s="34" t="s">
        <v>46</v>
      </c>
      <c r="I169" s="30" t="s">
        <v>77</v>
      </c>
      <c r="J169" s="38" t="s">
        <v>36</v>
      </c>
      <c r="K169" s="30" t="s">
        <v>92</v>
      </c>
      <c r="L169" s="30" t="s">
        <v>21</v>
      </c>
      <c r="M169" s="29">
        <v>2.0699999999999998</v>
      </c>
      <c r="N169" s="29" t="str">
        <f>IF(Obra!$J169="MYO","No Recuperable","Recuperable")</f>
        <v>No Recuperable</v>
      </c>
      <c r="O169" s="7">
        <v>44944</v>
      </c>
      <c r="P169" s="30" t="str">
        <f>IF(listadoNC[[#This Row],[ID]]="","",IF(listadoNC[[#This Row],[FECHA CIERRE]]="","ABIERTA","CERRADA"))</f>
        <v>CERRADA</v>
      </c>
      <c r="Q169" s="11" t="s">
        <v>37</v>
      </c>
      <c r="R169" s="12" t="s">
        <v>22</v>
      </c>
      <c r="S169" s="26" t="s">
        <v>22</v>
      </c>
    </row>
    <row r="170" spans="1:19" ht="24" x14ac:dyDescent="0.2">
      <c r="A170" s="6">
        <f t="shared" si="2"/>
        <v>169</v>
      </c>
      <c r="B170" s="6" t="s">
        <v>403</v>
      </c>
      <c r="C170" s="51">
        <v>44894</v>
      </c>
      <c r="D170" s="7" t="s">
        <v>13</v>
      </c>
      <c r="E170" s="48" t="s">
        <v>88</v>
      </c>
      <c r="F170" s="8" t="s">
        <v>51</v>
      </c>
      <c r="G170" s="53" t="s">
        <v>246</v>
      </c>
      <c r="H170" s="34" t="s">
        <v>46</v>
      </c>
      <c r="I170" s="30" t="s">
        <v>77</v>
      </c>
      <c r="J170" s="38" t="s">
        <v>36</v>
      </c>
      <c r="K170" s="30" t="s">
        <v>92</v>
      </c>
      <c r="L170" s="30" t="s">
        <v>21</v>
      </c>
      <c r="M170" s="29">
        <v>1.79</v>
      </c>
      <c r="N170" s="29" t="str">
        <f>IF(Obra!$J170="MYO","No Recuperable","Recuperable")</f>
        <v>No Recuperable</v>
      </c>
      <c r="O170" s="7">
        <v>44944</v>
      </c>
      <c r="P170" s="30" t="str">
        <f>IF(listadoNC[[#This Row],[ID]]="","",IF(listadoNC[[#This Row],[FECHA CIERRE]]="","ABIERTA","CERRADA"))</f>
        <v>CERRADA</v>
      </c>
      <c r="Q170" s="11" t="s">
        <v>37</v>
      </c>
      <c r="R170" s="12" t="s">
        <v>22</v>
      </c>
      <c r="S170" s="26" t="s">
        <v>22</v>
      </c>
    </row>
    <row r="171" spans="1:19" ht="24" x14ac:dyDescent="0.2">
      <c r="A171" s="6">
        <f t="shared" si="2"/>
        <v>170</v>
      </c>
      <c r="B171" s="6" t="s">
        <v>403</v>
      </c>
      <c r="C171" s="51">
        <v>44907</v>
      </c>
      <c r="D171" s="7" t="s">
        <v>13</v>
      </c>
      <c r="E171" s="48" t="s">
        <v>88</v>
      </c>
      <c r="F171" s="8" t="s">
        <v>51</v>
      </c>
      <c r="G171" s="53" t="s">
        <v>247</v>
      </c>
      <c r="H171" s="34" t="s">
        <v>46</v>
      </c>
      <c r="I171" s="30" t="s">
        <v>77</v>
      </c>
      <c r="J171" s="38" t="s">
        <v>36</v>
      </c>
      <c r="K171" s="30" t="s">
        <v>92</v>
      </c>
      <c r="L171" s="30" t="s">
        <v>21</v>
      </c>
      <c r="M171" s="29">
        <v>3.2</v>
      </c>
      <c r="N171" s="29" t="str">
        <f>IF(Obra!$J171="MYO","No Recuperable","Recuperable")</f>
        <v>No Recuperable</v>
      </c>
      <c r="O171" s="7">
        <v>44944</v>
      </c>
      <c r="P171" s="30" t="str">
        <f>IF(listadoNC[[#This Row],[ID]]="","",IF(listadoNC[[#This Row],[FECHA CIERRE]]="","ABIERTA","CERRADA"))</f>
        <v>CERRADA</v>
      </c>
      <c r="Q171" s="11" t="s">
        <v>37</v>
      </c>
      <c r="R171" s="12" t="s">
        <v>22</v>
      </c>
      <c r="S171" s="26" t="s">
        <v>22</v>
      </c>
    </row>
    <row r="172" spans="1:19" ht="24" x14ac:dyDescent="0.2">
      <c r="A172" s="6">
        <f t="shared" si="2"/>
        <v>171</v>
      </c>
      <c r="B172" s="6" t="s">
        <v>403</v>
      </c>
      <c r="C172" s="51">
        <v>44907</v>
      </c>
      <c r="D172" s="7" t="s">
        <v>13</v>
      </c>
      <c r="E172" s="48" t="s">
        <v>88</v>
      </c>
      <c r="F172" s="8" t="s">
        <v>51</v>
      </c>
      <c r="G172" s="53" t="s">
        <v>248</v>
      </c>
      <c r="H172" s="34" t="s">
        <v>46</v>
      </c>
      <c r="I172" s="30" t="s">
        <v>77</v>
      </c>
      <c r="J172" s="38" t="s">
        <v>36</v>
      </c>
      <c r="K172" s="30" t="s">
        <v>92</v>
      </c>
      <c r="L172" s="30" t="s">
        <v>21</v>
      </c>
      <c r="M172" s="29">
        <v>2.2999999999999998</v>
      </c>
      <c r="N172" s="29" t="str">
        <f>IF(Obra!$J172="MYO","No Recuperable","Recuperable")</f>
        <v>No Recuperable</v>
      </c>
      <c r="O172" s="7">
        <v>44944</v>
      </c>
      <c r="P172" s="30" t="str">
        <f>IF(listadoNC[[#This Row],[ID]]="","",IF(listadoNC[[#This Row],[FECHA CIERRE]]="","ABIERTA","CERRADA"))</f>
        <v>CERRADA</v>
      </c>
      <c r="Q172" s="11" t="s">
        <v>37</v>
      </c>
      <c r="R172" s="12" t="s">
        <v>22</v>
      </c>
      <c r="S172" s="26" t="s">
        <v>22</v>
      </c>
    </row>
    <row r="173" spans="1:19" ht="24" x14ac:dyDescent="0.2">
      <c r="A173" s="6">
        <f t="shared" si="2"/>
        <v>172</v>
      </c>
      <c r="B173" s="6" t="s">
        <v>403</v>
      </c>
      <c r="C173" s="51">
        <v>44908</v>
      </c>
      <c r="D173" s="7" t="s">
        <v>13</v>
      </c>
      <c r="E173" s="48" t="s">
        <v>88</v>
      </c>
      <c r="F173" s="8" t="s">
        <v>51</v>
      </c>
      <c r="G173" s="53" t="s">
        <v>249</v>
      </c>
      <c r="H173" s="34" t="s">
        <v>46</v>
      </c>
      <c r="I173" s="30" t="s">
        <v>77</v>
      </c>
      <c r="J173" s="38" t="s">
        <v>36</v>
      </c>
      <c r="K173" s="30" t="s">
        <v>92</v>
      </c>
      <c r="L173" s="30" t="s">
        <v>21</v>
      </c>
      <c r="M173" s="29">
        <v>2.5</v>
      </c>
      <c r="N173" s="29" t="str">
        <f>IF(Obra!$J173="MYO","No Recuperable","Recuperable")</f>
        <v>No Recuperable</v>
      </c>
      <c r="O173" s="7">
        <v>44944</v>
      </c>
      <c r="P173" s="30" t="str">
        <f>IF(listadoNC[[#This Row],[ID]]="","",IF(listadoNC[[#This Row],[FECHA CIERRE]]="","ABIERTA","CERRADA"))</f>
        <v>CERRADA</v>
      </c>
      <c r="Q173" s="11" t="s">
        <v>37</v>
      </c>
      <c r="R173" s="12" t="s">
        <v>22</v>
      </c>
      <c r="S173" s="26" t="s">
        <v>22</v>
      </c>
    </row>
    <row r="174" spans="1:19" ht="24" x14ac:dyDescent="0.2">
      <c r="A174" s="6">
        <f t="shared" si="2"/>
        <v>173</v>
      </c>
      <c r="B174" s="6" t="s">
        <v>403</v>
      </c>
      <c r="C174" s="51">
        <v>44907</v>
      </c>
      <c r="D174" s="7" t="s">
        <v>13</v>
      </c>
      <c r="E174" s="48" t="s">
        <v>88</v>
      </c>
      <c r="F174" s="8" t="s">
        <v>51</v>
      </c>
      <c r="G174" s="53" t="s">
        <v>250</v>
      </c>
      <c r="H174" s="34" t="s">
        <v>46</v>
      </c>
      <c r="I174" s="30" t="s">
        <v>77</v>
      </c>
      <c r="J174" s="38" t="s">
        <v>36</v>
      </c>
      <c r="K174" s="30" t="s">
        <v>92</v>
      </c>
      <c r="L174" s="30" t="s">
        <v>21</v>
      </c>
      <c r="M174" s="29">
        <v>2.6</v>
      </c>
      <c r="N174" s="29" t="str">
        <f>IF(Obra!$J174="MYO","No Recuperable","Recuperable")</f>
        <v>No Recuperable</v>
      </c>
      <c r="O174" s="7">
        <v>44944</v>
      </c>
      <c r="P174" s="30" t="str">
        <f>IF(listadoNC[[#This Row],[ID]]="","",IF(listadoNC[[#This Row],[FECHA CIERRE]]="","ABIERTA","CERRADA"))</f>
        <v>CERRADA</v>
      </c>
      <c r="Q174" s="11" t="s">
        <v>37</v>
      </c>
      <c r="R174" s="12" t="s">
        <v>22</v>
      </c>
      <c r="S174" s="26" t="s">
        <v>22</v>
      </c>
    </row>
    <row r="175" spans="1:19" ht="24" x14ac:dyDescent="0.2">
      <c r="A175" s="6">
        <f t="shared" si="2"/>
        <v>174</v>
      </c>
      <c r="B175" s="6" t="s">
        <v>403</v>
      </c>
      <c r="C175" s="51">
        <v>44907</v>
      </c>
      <c r="D175" s="7" t="s">
        <v>13</v>
      </c>
      <c r="E175" s="48" t="s">
        <v>88</v>
      </c>
      <c r="F175" s="8" t="s">
        <v>51</v>
      </c>
      <c r="G175" s="53" t="s">
        <v>251</v>
      </c>
      <c r="H175" s="34" t="s">
        <v>46</v>
      </c>
      <c r="I175" s="30" t="s">
        <v>77</v>
      </c>
      <c r="J175" s="38" t="s">
        <v>36</v>
      </c>
      <c r="K175" s="30" t="s">
        <v>92</v>
      </c>
      <c r="L175" s="30" t="s">
        <v>21</v>
      </c>
      <c r="M175" s="29">
        <v>2.87</v>
      </c>
      <c r="N175" s="29" t="str">
        <f>IF(Obra!$J175="MYO","No Recuperable","Recuperable")</f>
        <v>No Recuperable</v>
      </c>
      <c r="O175" s="7">
        <v>44944</v>
      </c>
      <c r="P175" s="30" t="str">
        <f>IF(listadoNC[[#This Row],[ID]]="","",IF(listadoNC[[#This Row],[FECHA CIERRE]]="","ABIERTA","CERRADA"))</f>
        <v>CERRADA</v>
      </c>
      <c r="Q175" s="11" t="s">
        <v>37</v>
      </c>
      <c r="R175" s="12" t="s">
        <v>22</v>
      </c>
      <c r="S175" s="26" t="s">
        <v>22</v>
      </c>
    </row>
    <row r="176" spans="1:19" ht="48" x14ac:dyDescent="0.2">
      <c r="A176" s="6">
        <v>175</v>
      </c>
      <c r="B176" s="6" t="s">
        <v>403</v>
      </c>
      <c r="C176" s="51">
        <v>44916</v>
      </c>
      <c r="D176" s="7" t="s">
        <v>13</v>
      </c>
      <c r="E176" s="48" t="s">
        <v>106</v>
      </c>
      <c r="F176" s="8" t="s">
        <v>252</v>
      </c>
      <c r="G176" s="53" t="s">
        <v>253</v>
      </c>
      <c r="H176" s="34" t="s">
        <v>17</v>
      </c>
      <c r="I176" s="30" t="s">
        <v>79</v>
      </c>
      <c r="J176" s="38" t="s">
        <v>254</v>
      </c>
      <c r="K176" s="30" t="s">
        <v>95</v>
      </c>
      <c r="L176" s="30" t="s">
        <v>21</v>
      </c>
      <c r="M176" s="29">
        <v>5.5</v>
      </c>
      <c r="N176" s="29" t="str">
        <f>IF(Obra!$J176="MYO","No Recuperable","Recuperable")</f>
        <v>Recuperable</v>
      </c>
      <c r="O176" s="7">
        <v>44922</v>
      </c>
      <c r="P176" s="30" t="str">
        <f>IF(listadoNC[[#This Row],[ID]]="","",IF(listadoNC[[#This Row],[FECHA CIERRE]]="","ABIERTA","CERRADA"))</f>
        <v>CERRADA</v>
      </c>
      <c r="Q176" s="11" t="s">
        <v>22</v>
      </c>
      <c r="R176" s="12" t="s">
        <v>22</v>
      </c>
      <c r="S176" s="26" t="s">
        <v>22</v>
      </c>
    </row>
    <row r="177" spans="1:19" ht="26.25" customHeight="1" x14ac:dyDescent="0.2">
      <c r="A177" s="6">
        <v>176</v>
      </c>
      <c r="B177" s="6" t="s">
        <v>403</v>
      </c>
      <c r="C177" s="51">
        <v>44923</v>
      </c>
      <c r="D177" s="7" t="s">
        <v>255</v>
      </c>
      <c r="E177" s="48" t="s">
        <v>106</v>
      </c>
      <c r="F177" s="8" t="s">
        <v>256</v>
      </c>
      <c r="G177" s="53" t="s">
        <v>257</v>
      </c>
      <c r="H177" s="30" t="s">
        <v>46</v>
      </c>
      <c r="I177" s="30" t="s">
        <v>77</v>
      </c>
      <c r="J177" s="38" t="s">
        <v>36</v>
      </c>
      <c r="K177" s="30" t="s">
        <v>109</v>
      </c>
      <c r="L177" s="30" t="s">
        <v>21</v>
      </c>
      <c r="M177" s="29">
        <v>0</v>
      </c>
      <c r="N177" s="29" t="str">
        <f>IF(Obra!$J177="MYO","No Recuperable","Recuperable")</f>
        <v>No Recuperable</v>
      </c>
      <c r="O177" s="7">
        <v>44986</v>
      </c>
      <c r="P177" s="30" t="str">
        <f>IF(listadoNC[[#This Row],[ID]]="","",IF(listadoNC[[#This Row],[FECHA CIERRE]]="","ABIERTA","CERRADA"))</f>
        <v>CERRADA</v>
      </c>
      <c r="Q177" s="11" t="s">
        <v>37</v>
      </c>
      <c r="R177" s="12" t="s">
        <v>22</v>
      </c>
      <c r="S177" s="26" t="s">
        <v>22</v>
      </c>
    </row>
    <row r="178" spans="1:19" ht="24" x14ac:dyDescent="0.2">
      <c r="A178" s="6">
        <v>177</v>
      </c>
      <c r="B178" s="6" t="s">
        <v>403</v>
      </c>
      <c r="C178" s="51">
        <v>44907</v>
      </c>
      <c r="D178" s="7" t="s">
        <v>255</v>
      </c>
      <c r="E178" s="48" t="s">
        <v>106</v>
      </c>
      <c r="F178" s="8" t="s">
        <v>196</v>
      </c>
      <c r="G178" s="53" t="s">
        <v>258</v>
      </c>
      <c r="H178" s="34" t="s">
        <v>46</v>
      </c>
      <c r="I178" s="30" t="s">
        <v>161</v>
      </c>
      <c r="J178" s="38" t="s">
        <v>232</v>
      </c>
      <c r="K178" s="30" t="s">
        <v>191</v>
      </c>
      <c r="L178" s="30" t="s">
        <v>21</v>
      </c>
      <c r="M178" s="29">
        <v>4.55</v>
      </c>
      <c r="N178" s="29" t="str">
        <f>IF(Obra!$J178="MYO","No Recuperable","Recuperable")</f>
        <v>Recuperable</v>
      </c>
      <c r="O178" s="7">
        <v>44944</v>
      </c>
      <c r="P178" s="30" t="str">
        <f>IF(listadoNC[[#This Row],[ID]]="","",IF(listadoNC[[#This Row],[FECHA CIERRE]]="","ABIERTA","CERRADA"))</f>
        <v>CERRADA</v>
      </c>
      <c r="Q178" s="11" t="s">
        <v>22</v>
      </c>
      <c r="R178" s="12" t="s">
        <v>22</v>
      </c>
      <c r="S178" s="26" t="s">
        <v>22</v>
      </c>
    </row>
    <row r="179" spans="1:19" ht="24" x14ac:dyDescent="0.2">
      <c r="A179" s="6">
        <v>178</v>
      </c>
      <c r="B179" s="6" t="s">
        <v>403</v>
      </c>
      <c r="C179" s="51">
        <v>44907</v>
      </c>
      <c r="D179" s="7" t="s">
        <v>13</v>
      </c>
      <c r="E179" s="48" t="s">
        <v>88</v>
      </c>
      <c r="F179" s="8" t="s">
        <v>51</v>
      </c>
      <c r="G179" s="53" t="s">
        <v>259</v>
      </c>
      <c r="H179" s="34" t="s">
        <v>46</v>
      </c>
      <c r="I179" s="30" t="s">
        <v>77</v>
      </c>
      <c r="J179" s="38" t="s">
        <v>36</v>
      </c>
      <c r="K179" s="30" t="s">
        <v>92</v>
      </c>
      <c r="L179" s="30" t="s">
        <v>21</v>
      </c>
      <c r="M179" s="29">
        <v>3.1</v>
      </c>
      <c r="N179" s="29" t="str">
        <f>IF(Obra!$J179="MYO","No Recuperable","Recuperable")</f>
        <v>No Recuperable</v>
      </c>
      <c r="O179" s="7">
        <v>44944</v>
      </c>
      <c r="P179" s="30" t="str">
        <f>IF(listadoNC[[#This Row],[ID]]="","",IF(listadoNC[[#This Row],[FECHA CIERRE]]="","ABIERTA","CERRADA"))</f>
        <v>CERRADA</v>
      </c>
      <c r="Q179" s="11" t="s">
        <v>37</v>
      </c>
      <c r="R179" s="12" t="s">
        <v>22</v>
      </c>
      <c r="S179" s="26" t="s">
        <v>22</v>
      </c>
    </row>
    <row r="180" spans="1:19" ht="24" x14ac:dyDescent="0.2">
      <c r="A180" s="6">
        <v>179</v>
      </c>
      <c r="B180" s="6" t="s">
        <v>403</v>
      </c>
      <c r="C180" s="51">
        <v>44964</v>
      </c>
      <c r="D180" s="7" t="s">
        <v>255</v>
      </c>
      <c r="E180" s="48" t="s">
        <v>88</v>
      </c>
      <c r="F180" s="8" t="s">
        <v>196</v>
      </c>
      <c r="G180" s="53" t="s">
        <v>260</v>
      </c>
      <c r="H180" s="30" t="s">
        <v>17</v>
      </c>
      <c r="I180" s="30" t="s">
        <v>75</v>
      </c>
      <c r="J180" s="38" t="s">
        <v>36</v>
      </c>
      <c r="K180" s="30" t="s">
        <v>109</v>
      </c>
      <c r="L180" s="30" t="s">
        <v>21</v>
      </c>
      <c r="M180" s="29">
        <v>12</v>
      </c>
      <c r="N180" s="29" t="str">
        <f>IF(Obra!$J180="MYO","No Recuperable","Recuperable")</f>
        <v>No Recuperable</v>
      </c>
      <c r="O180" s="7">
        <v>44986</v>
      </c>
      <c r="P180" s="30" t="str">
        <f>IF(listadoNC[[#This Row],[ID]]="","",IF(listadoNC[[#This Row],[FECHA CIERRE]]="","ABIERTA","CERRADA"))</f>
        <v>CERRADA</v>
      </c>
      <c r="Q180" s="11" t="s">
        <v>37</v>
      </c>
      <c r="R180" s="12" t="s">
        <v>22</v>
      </c>
      <c r="S180" s="26" t="s">
        <v>22</v>
      </c>
    </row>
    <row r="181" spans="1:19" ht="24" customHeight="1" x14ac:dyDescent="0.2">
      <c r="A181" s="6">
        <v>180</v>
      </c>
      <c r="B181" s="6" t="s">
        <v>403</v>
      </c>
      <c r="C181" s="51">
        <v>45005</v>
      </c>
      <c r="D181" s="7" t="s">
        <v>255</v>
      </c>
      <c r="E181" s="48" t="s">
        <v>106</v>
      </c>
      <c r="F181" s="8" t="s">
        <v>252</v>
      </c>
      <c r="G181" s="53" t="s">
        <v>261</v>
      </c>
      <c r="H181" s="30" t="s">
        <v>17</v>
      </c>
      <c r="I181" s="30" t="s">
        <v>75</v>
      </c>
      <c r="J181" s="38" t="s">
        <v>36</v>
      </c>
      <c r="K181" s="30" t="s">
        <v>109</v>
      </c>
      <c r="L181" s="30" t="s">
        <v>21</v>
      </c>
      <c r="M181" s="29">
        <v>2.13</v>
      </c>
      <c r="N181" s="29" t="str">
        <f>IF(Obra!$J181="MYO","No Recuperable","Recuperable")</f>
        <v>No Recuperable</v>
      </c>
      <c r="O181" s="7">
        <v>45006</v>
      </c>
      <c r="P181" s="30" t="str">
        <f>IF(listadoNC[[#This Row],[ID]]="","",IF(listadoNC[[#This Row],[FECHA CIERRE]]="","ABIERTA","CERRADA"))</f>
        <v>CERRADA</v>
      </c>
      <c r="Q181" s="11" t="s">
        <v>37</v>
      </c>
      <c r="R181" s="55"/>
      <c r="S181" s="26" t="s">
        <v>22</v>
      </c>
    </row>
    <row r="182" spans="1:19" ht="24" customHeight="1" x14ac:dyDescent="0.2">
      <c r="A182" s="6">
        <v>181</v>
      </c>
      <c r="B182" s="6" t="s">
        <v>403</v>
      </c>
      <c r="C182" s="51">
        <v>45006</v>
      </c>
      <c r="D182" s="7" t="s">
        <v>255</v>
      </c>
      <c r="E182" s="48" t="s">
        <v>106</v>
      </c>
      <c r="F182" s="8" t="s">
        <v>262</v>
      </c>
      <c r="G182" s="53" t="s">
        <v>263</v>
      </c>
      <c r="H182" s="30" t="s">
        <v>17</v>
      </c>
      <c r="I182" s="30" t="s">
        <v>75</v>
      </c>
      <c r="J182" s="38" t="s">
        <v>36</v>
      </c>
      <c r="K182" s="30" t="s">
        <v>109</v>
      </c>
      <c r="L182" s="30" t="s">
        <v>21</v>
      </c>
      <c r="M182" s="29">
        <v>2.4</v>
      </c>
      <c r="N182" s="29" t="str">
        <f>IF(Obra!$J182="MYO","No Recuperable","Recuperable")</f>
        <v>No Recuperable</v>
      </c>
      <c r="O182" s="7">
        <v>45007</v>
      </c>
      <c r="P182" s="30" t="str">
        <f>IF(listadoNC[[#This Row],[ID]]="","",IF(listadoNC[[#This Row],[FECHA CIERRE]]="","ABIERTA","CERRADA"))</f>
        <v>CERRADA</v>
      </c>
      <c r="Q182" s="11" t="s">
        <v>37</v>
      </c>
      <c r="R182" s="12" t="s">
        <v>22</v>
      </c>
      <c r="S182" s="26" t="s">
        <v>22</v>
      </c>
    </row>
    <row r="183" spans="1:19" ht="24" customHeight="1" x14ac:dyDescent="0.2">
      <c r="A183" s="6">
        <v>182</v>
      </c>
      <c r="B183" s="6" t="s">
        <v>403</v>
      </c>
      <c r="C183" s="51">
        <v>45006</v>
      </c>
      <c r="D183" s="7" t="s">
        <v>255</v>
      </c>
      <c r="E183" s="48" t="s">
        <v>106</v>
      </c>
      <c r="F183" s="8" t="s">
        <v>252</v>
      </c>
      <c r="G183" s="53" t="s">
        <v>264</v>
      </c>
      <c r="H183" s="30" t="s">
        <v>17</v>
      </c>
      <c r="I183" s="30" t="s">
        <v>75</v>
      </c>
      <c r="J183" s="38" t="s">
        <v>36</v>
      </c>
      <c r="K183" s="30" t="s">
        <v>109</v>
      </c>
      <c r="L183" s="30" t="s">
        <v>21</v>
      </c>
      <c r="M183" s="29">
        <v>1.5</v>
      </c>
      <c r="N183" s="29" t="str">
        <f>IF(Obra!$J183="MYO","No Recuperable","Recuperable")</f>
        <v>No Recuperable</v>
      </c>
      <c r="O183" s="7">
        <v>45006</v>
      </c>
      <c r="P183" s="30" t="str">
        <f>IF(listadoNC[[#This Row],[ID]]="","",IF(listadoNC[[#This Row],[FECHA CIERRE]]="","ABIERTA","CERRADA"))</f>
        <v>CERRADA</v>
      </c>
      <c r="Q183" s="11" t="s">
        <v>37</v>
      </c>
      <c r="R183" s="55" t="s">
        <v>22</v>
      </c>
      <c r="S183" s="26" t="s">
        <v>22</v>
      </c>
    </row>
    <row r="184" spans="1:19" ht="24" x14ac:dyDescent="0.2">
      <c r="A184" s="6">
        <v>183</v>
      </c>
      <c r="B184" s="6" t="s">
        <v>403</v>
      </c>
      <c r="C184" s="51">
        <v>45007</v>
      </c>
      <c r="D184" s="7" t="s">
        <v>255</v>
      </c>
      <c r="E184" s="48" t="s">
        <v>106</v>
      </c>
      <c r="F184" s="8" t="s">
        <v>188</v>
      </c>
      <c r="G184" s="53" t="s">
        <v>265</v>
      </c>
      <c r="H184" s="30" t="s">
        <v>17</v>
      </c>
      <c r="I184" s="30" t="s">
        <v>75</v>
      </c>
      <c r="J184" s="38" t="s">
        <v>36</v>
      </c>
      <c r="K184" s="30" t="s">
        <v>191</v>
      </c>
      <c r="L184" s="30" t="s">
        <v>21</v>
      </c>
      <c r="M184" s="29">
        <v>1.35</v>
      </c>
      <c r="N184" s="29" t="str">
        <f>IF(Obra!$J184="MYO","No Recuperable","Recuperable")</f>
        <v>No Recuperable</v>
      </c>
      <c r="O184" s="7">
        <v>45012</v>
      </c>
      <c r="P184" s="30" t="str">
        <f>IF(listadoNC[[#This Row],[ID]]="","",IF(listadoNC[[#This Row],[FECHA CIERRE]]="","ABIERTA","CERRADA"))</f>
        <v>CERRADA</v>
      </c>
      <c r="Q184" s="11" t="s">
        <v>37</v>
      </c>
      <c r="R184" s="12" t="s">
        <v>22</v>
      </c>
      <c r="S184" s="26" t="s">
        <v>22</v>
      </c>
    </row>
    <row r="185" spans="1:19" ht="24" customHeight="1" x14ac:dyDescent="0.2">
      <c r="A185" s="6">
        <v>184</v>
      </c>
      <c r="B185" s="6" t="s">
        <v>403</v>
      </c>
      <c r="C185" s="51">
        <v>45007</v>
      </c>
      <c r="D185" s="7" t="s">
        <v>13</v>
      </c>
      <c r="E185" s="48" t="s">
        <v>106</v>
      </c>
      <c r="F185" s="8" t="s">
        <v>196</v>
      </c>
      <c r="G185" s="53" t="s">
        <v>266</v>
      </c>
      <c r="H185" s="30" t="s">
        <v>46</v>
      </c>
      <c r="I185" s="30" t="s">
        <v>75</v>
      </c>
      <c r="J185" s="38" t="s">
        <v>232</v>
      </c>
      <c r="K185" s="30" t="s">
        <v>109</v>
      </c>
      <c r="L185" s="30" t="s">
        <v>21</v>
      </c>
      <c r="M185" s="29">
        <v>1.06</v>
      </c>
      <c r="N185" s="29" t="str">
        <f>IF(Obra!$J185="MYO","No Recuperable","Recuperable")</f>
        <v>Recuperable</v>
      </c>
      <c r="O185" s="7"/>
      <c r="P185" s="30" t="str">
        <f>IF(listadoNC[[#This Row],[ID]]="","",IF(listadoNC[[#This Row],[FECHA CIERRE]]="","ABIERTA","CERRADA"))</f>
        <v>ABIERTA</v>
      </c>
      <c r="R185" s="55" t="s">
        <v>22</v>
      </c>
      <c r="S185" s="56" t="s">
        <v>22</v>
      </c>
    </row>
    <row r="186" spans="1:19" ht="36" x14ac:dyDescent="0.2">
      <c r="A186" s="6">
        <v>185</v>
      </c>
      <c r="B186" s="6" t="s">
        <v>403</v>
      </c>
      <c r="C186" s="51">
        <v>45006</v>
      </c>
      <c r="D186" s="7" t="s">
        <v>13</v>
      </c>
      <c r="E186" s="48" t="s">
        <v>106</v>
      </c>
      <c r="F186" s="8" t="s">
        <v>267</v>
      </c>
      <c r="G186" s="53" t="s">
        <v>268</v>
      </c>
      <c r="H186" s="30" t="s">
        <v>17</v>
      </c>
      <c r="I186" s="30" t="s">
        <v>75</v>
      </c>
      <c r="J186" s="38" t="s">
        <v>36</v>
      </c>
      <c r="K186" s="30" t="s">
        <v>269</v>
      </c>
      <c r="L186" s="30" t="s">
        <v>21</v>
      </c>
      <c r="M186" s="29">
        <v>1.38</v>
      </c>
      <c r="N186" s="29" t="str">
        <f>IF(Obra!$J186="MYO","No Recuperable","Recuperable")</f>
        <v>No Recuperable</v>
      </c>
      <c r="O186" s="7">
        <v>45055</v>
      </c>
      <c r="P186" s="30" t="str">
        <f>IF(listadoNC[[#This Row],[ID]]="","",IF(listadoNC[[#This Row],[FECHA CIERRE]]="","ABIERTA","CERRADA"))</f>
        <v>CERRADA</v>
      </c>
      <c r="Q186" s="11" t="s">
        <v>37</v>
      </c>
      <c r="R186" s="55" t="s">
        <v>22</v>
      </c>
      <c r="S186" s="56" t="s">
        <v>22</v>
      </c>
    </row>
    <row r="187" spans="1:19" ht="36" x14ac:dyDescent="0.2">
      <c r="A187" s="6">
        <v>186</v>
      </c>
      <c r="B187" s="6" t="s">
        <v>403</v>
      </c>
      <c r="C187" s="51">
        <v>45007</v>
      </c>
      <c r="D187" s="7" t="s">
        <v>13</v>
      </c>
      <c r="E187" s="48" t="s">
        <v>106</v>
      </c>
      <c r="F187" s="8" t="s">
        <v>267</v>
      </c>
      <c r="G187" s="53" t="s">
        <v>270</v>
      </c>
      <c r="H187" s="30" t="s">
        <v>17</v>
      </c>
      <c r="I187" s="30" t="s">
        <v>75</v>
      </c>
      <c r="J187" s="38" t="s">
        <v>36</v>
      </c>
      <c r="K187" s="30" t="s">
        <v>269</v>
      </c>
      <c r="L187" s="30" t="s">
        <v>21</v>
      </c>
      <c r="M187" s="29">
        <v>2.36</v>
      </c>
      <c r="N187" s="29" t="str">
        <f>IF(Obra!$J187="MYO","No Recuperable","Recuperable")</f>
        <v>No Recuperable</v>
      </c>
      <c r="O187" s="7">
        <v>45058</v>
      </c>
      <c r="P187" s="30" t="str">
        <f>IF(listadoNC[[#This Row],[ID]]="","",IF(listadoNC[[#This Row],[FECHA CIERRE]]="","ABIERTA","CERRADA"))</f>
        <v>CERRADA</v>
      </c>
      <c r="Q187" s="11" t="s">
        <v>37</v>
      </c>
      <c r="R187" s="55" t="s">
        <v>22</v>
      </c>
      <c r="S187" s="56" t="s">
        <v>22</v>
      </c>
    </row>
    <row r="188" spans="1:19" ht="36" x14ac:dyDescent="0.2">
      <c r="A188" s="6">
        <v>187</v>
      </c>
      <c r="B188" s="6" t="s">
        <v>403</v>
      </c>
      <c r="C188" s="51">
        <v>45012</v>
      </c>
      <c r="D188" s="7" t="s">
        <v>13</v>
      </c>
      <c r="E188" s="48" t="s">
        <v>88</v>
      </c>
      <c r="F188" s="8" t="s">
        <v>218</v>
      </c>
      <c r="G188" s="53" t="s">
        <v>271</v>
      </c>
      <c r="H188" s="30" t="s">
        <v>17</v>
      </c>
      <c r="I188" s="30" t="s">
        <v>75</v>
      </c>
      <c r="J188" s="38" t="s">
        <v>36</v>
      </c>
      <c r="K188" s="30" t="s">
        <v>95</v>
      </c>
      <c r="L188" s="30" t="s">
        <v>21</v>
      </c>
      <c r="M188" s="29">
        <v>2.59</v>
      </c>
      <c r="N188" s="29" t="str">
        <f>IF(Obra!$J188="MYO","No Recuperable","Recuperable")</f>
        <v>No Recuperable</v>
      </c>
      <c r="O188" s="7">
        <v>45012</v>
      </c>
      <c r="P188" s="30" t="str">
        <f>IF(listadoNC[[#This Row],[ID]]="","",IF(listadoNC[[#This Row],[FECHA CIERRE]]="","ABIERTA","CERRADA"))</f>
        <v>CERRADA</v>
      </c>
      <c r="Q188" s="11" t="s">
        <v>37</v>
      </c>
      <c r="R188" s="12" t="s">
        <v>22</v>
      </c>
      <c r="S188" s="26" t="s">
        <v>22</v>
      </c>
    </row>
    <row r="189" spans="1:19" ht="24" x14ac:dyDescent="0.2">
      <c r="A189" s="6">
        <v>188</v>
      </c>
      <c r="B189" s="6" t="s">
        <v>403</v>
      </c>
      <c r="C189" s="51">
        <v>45014</v>
      </c>
      <c r="D189" s="7" t="s">
        <v>13</v>
      </c>
      <c r="E189" s="48" t="s">
        <v>106</v>
      </c>
      <c r="F189" s="8" t="s">
        <v>89</v>
      </c>
      <c r="G189" s="53" t="s">
        <v>272</v>
      </c>
      <c r="H189" s="30" t="s">
        <v>17</v>
      </c>
      <c r="I189" s="30" t="s">
        <v>75</v>
      </c>
      <c r="J189" s="38" t="s">
        <v>36</v>
      </c>
      <c r="K189" s="30" t="s">
        <v>109</v>
      </c>
      <c r="L189" s="30" t="s">
        <v>273</v>
      </c>
      <c r="M189" s="29">
        <v>1.65</v>
      </c>
      <c r="N189" s="29" t="str">
        <f>IF(Obra!$J189="MYO","No Recuperable","Recuperable")</f>
        <v>No Recuperable</v>
      </c>
      <c r="O189" s="7">
        <v>45055</v>
      </c>
      <c r="P189" s="30" t="str">
        <f>IF(listadoNC[[#This Row],[ID]]="","",IF(listadoNC[[#This Row],[FECHA CIERRE]]="","ABIERTA","CERRADA"))</f>
        <v>CERRADA</v>
      </c>
      <c r="Q189" s="11" t="s">
        <v>37</v>
      </c>
      <c r="R189" s="55" t="s">
        <v>22</v>
      </c>
      <c r="S189" s="56" t="s">
        <v>22</v>
      </c>
    </row>
    <row r="190" spans="1:19" ht="24" x14ac:dyDescent="0.2">
      <c r="A190" s="6">
        <v>189</v>
      </c>
      <c r="B190" s="6" t="s">
        <v>403</v>
      </c>
      <c r="C190" s="51">
        <v>45027</v>
      </c>
      <c r="D190" s="7" t="s">
        <v>13</v>
      </c>
      <c r="E190" s="48" t="s">
        <v>106</v>
      </c>
      <c r="F190" s="8" t="s">
        <v>274</v>
      </c>
      <c r="G190" s="53" t="s">
        <v>275</v>
      </c>
      <c r="H190" s="30" t="s">
        <v>17</v>
      </c>
      <c r="I190" s="30" t="s">
        <v>75</v>
      </c>
      <c r="J190" s="38" t="s">
        <v>36</v>
      </c>
      <c r="K190" s="30" t="s">
        <v>109</v>
      </c>
      <c r="L190" s="30" t="s">
        <v>21</v>
      </c>
      <c r="M190" s="29">
        <v>1.75</v>
      </c>
      <c r="N190" s="29" t="str">
        <f>IF(Obra!$J190="MYO","No Recuperable","Recuperable")</f>
        <v>No Recuperable</v>
      </c>
      <c r="O190" s="7">
        <v>45035</v>
      </c>
      <c r="P190" s="30" t="str">
        <f>IF(listadoNC[[#This Row],[ID]]="","",IF(listadoNC[[#This Row],[FECHA CIERRE]]="","ABIERTA","CERRADA"))</f>
        <v>CERRADA</v>
      </c>
      <c r="Q190" s="11" t="s">
        <v>37</v>
      </c>
      <c r="R190" s="55" t="s">
        <v>22</v>
      </c>
      <c r="S190" s="56" t="s">
        <v>22</v>
      </c>
    </row>
    <row r="191" spans="1:19" ht="24" x14ac:dyDescent="0.2">
      <c r="A191" s="6">
        <v>190</v>
      </c>
      <c r="B191" s="6" t="s">
        <v>403</v>
      </c>
      <c r="C191" s="51">
        <v>45030</v>
      </c>
      <c r="D191" s="7" t="s">
        <v>13</v>
      </c>
      <c r="E191" s="48" t="s">
        <v>88</v>
      </c>
      <c r="F191" s="8" t="s">
        <v>276</v>
      </c>
      <c r="G191" s="52" t="s">
        <v>277</v>
      </c>
      <c r="H191" s="30" t="s">
        <v>46</v>
      </c>
      <c r="I191" s="30" t="s">
        <v>77</v>
      </c>
      <c r="J191" s="38" t="s">
        <v>278</v>
      </c>
      <c r="K191" s="30" t="s">
        <v>92</v>
      </c>
      <c r="L191" s="30" t="s">
        <v>21</v>
      </c>
      <c r="M191" s="29">
        <v>21.52</v>
      </c>
      <c r="N191" s="29" t="str">
        <f>IF(Obra!$J191="MYO","No Recuperable","Recuperable")</f>
        <v>Recuperable</v>
      </c>
      <c r="O191" s="7">
        <v>45048</v>
      </c>
      <c r="P191" s="30" t="str">
        <f>IF(listadoNC[[#This Row],[ID]]="","",IF(listadoNC[[#This Row],[FECHA CIERRE]]="","ABIERTA","CERRADA"))</f>
        <v>CERRADA</v>
      </c>
      <c r="Q191" s="11" t="s">
        <v>22</v>
      </c>
      <c r="R191" s="12" t="s">
        <v>22</v>
      </c>
      <c r="S191" s="56" t="s">
        <v>22</v>
      </c>
    </row>
    <row r="192" spans="1:19" ht="36" x14ac:dyDescent="0.2">
      <c r="A192" s="6">
        <v>191</v>
      </c>
      <c r="B192" s="6" t="s">
        <v>403</v>
      </c>
      <c r="C192" s="51">
        <v>45019</v>
      </c>
      <c r="D192" s="7" t="s">
        <v>13</v>
      </c>
      <c r="E192" s="48" t="s">
        <v>106</v>
      </c>
      <c r="F192" s="8" t="s">
        <v>262</v>
      </c>
      <c r="G192" s="53" t="s">
        <v>279</v>
      </c>
      <c r="H192" s="30" t="s">
        <v>46</v>
      </c>
      <c r="I192" s="30" t="s">
        <v>77</v>
      </c>
      <c r="J192" s="38" t="s">
        <v>36</v>
      </c>
      <c r="K192" s="30" t="s">
        <v>109</v>
      </c>
      <c r="L192" s="30" t="s">
        <v>21</v>
      </c>
      <c r="M192" s="29">
        <v>2</v>
      </c>
      <c r="N192" s="29" t="str">
        <f>IF(Obra!$J192="MYO","No Recuperable","Recuperable")</f>
        <v>No Recuperable</v>
      </c>
      <c r="O192" s="7">
        <v>45041</v>
      </c>
      <c r="P192" s="30" t="str">
        <f>IF(listadoNC[[#This Row],[ID]]="","",IF(listadoNC[[#This Row],[FECHA CIERRE]]="","ABIERTA","CERRADA"))</f>
        <v>CERRADA</v>
      </c>
      <c r="Q192" s="11" t="s">
        <v>37</v>
      </c>
      <c r="R192" s="55" t="s">
        <v>22</v>
      </c>
      <c r="S192" s="56" t="s">
        <v>22</v>
      </c>
    </row>
    <row r="193" spans="1:19" ht="22.5" customHeight="1" x14ac:dyDescent="0.2">
      <c r="A193" s="6">
        <v>192</v>
      </c>
      <c r="B193" s="6" t="s">
        <v>403</v>
      </c>
      <c r="C193" s="51">
        <v>45021</v>
      </c>
      <c r="D193" s="7" t="s">
        <v>13</v>
      </c>
      <c r="E193" s="48" t="s">
        <v>106</v>
      </c>
      <c r="F193" s="8" t="s">
        <v>280</v>
      </c>
      <c r="G193" s="53" t="s">
        <v>281</v>
      </c>
      <c r="H193" s="30" t="s">
        <v>46</v>
      </c>
      <c r="I193" s="30" t="s">
        <v>79</v>
      </c>
      <c r="J193" s="38" t="s">
        <v>282</v>
      </c>
      <c r="K193" s="30" t="s">
        <v>191</v>
      </c>
      <c r="L193" s="30" t="s">
        <v>21</v>
      </c>
      <c r="M193" s="29">
        <v>1</v>
      </c>
      <c r="N193" s="29" t="str">
        <f>IF(Obra!$J193="MYO","No Recuperable","Recuperable")</f>
        <v>Recuperable</v>
      </c>
      <c r="O193" s="7">
        <v>45041</v>
      </c>
      <c r="P193" s="30" t="str">
        <f>IF(listadoNC[[#This Row],[ID]]="","",IF(listadoNC[[#This Row],[FECHA CIERRE]]="","ABIERTA","CERRADA"))</f>
        <v>CERRADA</v>
      </c>
      <c r="Q193" s="57" t="s">
        <v>22</v>
      </c>
      <c r="R193" s="55" t="s">
        <v>22</v>
      </c>
      <c r="S193" s="56" t="s">
        <v>22</v>
      </c>
    </row>
    <row r="194" spans="1:19" ht="36" x14ac:dyDescent="0.2">
      <c r="A194" s="6">
        <v>193</v>
      </c>
      <c r="B194" s="6" t="s">
        <v>403</v>
      </c>
      <c r="C194" s="51" t="s">
        <v>283</v>
      </c>
      <c r="D194" s="7" t="s">
        <v>13</v>
      </c>
      <c r="E194" s="48" t="s">
        <v>106</v>
      </c>
      <c r="F194" s="8" t="s">
        <v>262</v>
      </c>
      <c r="G194" s="53" t="s">
        <v>284</v>
      </c>
      <c r="H194" s="30" t="s">
        <v>17</v>
      </c>
      <c r="I194" s="30" t="s">
        <v>75</v>
      </c>
      <c r="J194" s="38" t="s">
        <v>36</v>
      </c>
      <c r="K194" s="30" t="s">
        <v>109</v>
      </c>
      <c r="L194" s="30" t="s">
        <v>21</v>
      </c>
      <c r="M194" s="29">
        <v>1</v>
      </c>
      <c r="N194" s="29" t="str">
        <f>IF(Obra!$J194="MYO","No Recuperable","Recuperable")</f>
        <v>No Recuperable</v>
      </c>
      <c r="O194" s="7">
        <v>45055</v>
      </c>
      <c r="P194" s="30" t="str">
        <f>IF(listadoNC[[#This Row],[ID]]="","",IF(listadoNC[[#This Row],[FECHA CIERRE]]="","ABIERTA","CERRADA"))</f>
        <v>CERRADA</v>
      </c>
      <c r="Q194" s="11" t="s">
        <v>37</v>
      </c>
      <c r="R194" s="55" t="s">
        <v>22</v>
      </c>
      <c r="S194" s="56" t="s">
        <v>22</v>
      </c>
    </row>
    <row r="195" spans="1:19" ht="24" customHeight="1" x14ac:dyDescent="0.2">
      <c r="A195" s="6">
        <v>194</v>
      </c>
      <c r="B195" s="6" t="s">
        <v>403</v>
      </c>
      <c r="C195" s="51">
        <v>44663</v>
      </c>
      <c r="D195" s="7" t="s">
        <v>13</v>
      </c>
      <c r="E195" s="48" t="s">
        <v>106</v>
      </c>
      <c r="F195" s="8" t="s">
        <v>285</v>
      </c>
      <c r="G195" s="53" t="s">
        <v>286</v>
      </c>
      <c r="H195" s="30" t="s">
        <v>70</v>
      </c>
      <c r="I195" s="30" t="s">
        <v>287</v>
      </c>
      <c r="J195" s="38" t="s">
        <v>36</v>
      </c>
      <c r="K195" s="30" t="s">
        <v>109</v>
      </c>
      <c r="L195" s="30" t="s">
        <v>288</v>
      </c>
      <c r="M195" s="29">
        <v>0</v>
      </c>
      <c r="N195" s="29" t="str">
        <f>IF(Obra!$J195="MYO","No Recuperable","Recuperable")</f>
        <v>No Recuperable</v>
      </c>
      <c r="O195" s="7">
        <v>45055</v>
      </c>
      <c r="P195" s="30" t="str">
        <f>IF(listadoNC[[#This Row],[ID]]="","",IF(listadoNC[[#This Row],[FECHA CIERRE]]="","ABIERTA","CERRADA"))</f>
        <v>CERRADA</v>
      </c>
      <c r="Q195" s="11" t="s">
        <v>37</v>
      </c>
      <c r="R195" s="55" t="s">
        <v>22</v>
      </c>
      <c r="S195" s="56" t="s">
        <v>22</v>
      </c>
    </row>
    <row r="196" spans="1:19" ht="24" x14ac:dyDescent="0.2">
      <c r="A196" s="6">
        <v>195</v>
      </c>
      <c r="B196" s="6" t="s">
        <v>403</v>
      </c>
      <c r="C196" s="51">
        <v>45035</v>
      </c>
      <c r="D196" s="7" t="s">
        <v>13</v>
      </c>
      <c r="E196" s="48" t="s">
        <v>106</v>
      </c>
      <c r="F196" s="8" t="s">
        <v>289</v>
      </c>
      <c r="G196" s="53" t="s">
        <v>290</v>
      </c>
      <c r="H196" s="30" t="s">
        <v>46</v>
      </c>
      <c r="I196" s="30" t="s">
        <v>77</v>
      </c>
      <c r="J196" s="38" t="s">
        <v>36</v>
      </c>
      <c r="K196" s="30" t="s">
        <v>191</v>
      </c>
      <c r="L196" s="30" t="s">
        <v>288</v>
      </c>
      <c r="M196" s="29">
        <v>11.22</v>
      </c>
      <c r="N196" s="29" t="str">
        <f>IF(Obra!$J196="MYO","No Recuperable","Recuperable")</f>
        <v>No Recuperable</v>
      </c>
      <c r="O196" s="7">
        <v>45041</v>
      </c>
      <c r="P196" s="30" t="str">
        <f>IF(listadoNC[[#This Row],[ID]]="","",IF(listadoNC[[#This Row],[FECHA CIERRE]]="","ABIERTA","CERRADA"))</f>
        <v>CERRADA</v>
      </c>
      <c r="Q196" s="11" t="s">
        <v>37</v>
      </c>
      <c r="R196" s="12" t="s">
        <v>22</v>
      </c>
      <c r="S196" s="56" t="s">
        <v>22</v>
      </c>
    </row>
    <row r="197" spans="1:19" ht="24" customHeight="1" x14ac:dyDescent="0.2">
      <c r="A197" s="6">
        <v>196</v>
      </c>
      <c r="B197" s="6" t="s">
        <v>403</v>
      </c>
      <c r="C197" s="51">
        <v>45043</v>
      </c>
      <c r="D197" s="7" t="s">
        <v>13</v>
      </c>
      <c r="E197" s="48" t="s">
        <v>106</v>
      </c>
      <c r="F197" s="8" t="s">
        <v>291</v>
      </c>
      <c r="G197" s="53" t="s">
        <v>292</v>
      </c>
      <c r="H197" s="30" t="s">
        <v>17</v>
      </c>
      <c r="I197" s="30" t="s">
        <v>75</v>
      </c>
      <c r="J197" s="38" t="s">
        <v>36</v>
      </c>
      <c r="K197" s="30" t="s">
        <v>109</v>
      </c>
      <c r="L197" s="30" t="s">
        <v>293</v>
      </c>
      <c r="M197" s="29">
        <v>1.175</v>
      </c>
      <c r="N197" s="29" t="str">
        <f>IF(Obra!$J197="MYO","No Recuperable","Recuperable")</f>
        <v>No Recuperable</v>
      </c>
      <c r="O197" s="7">
        <v>45055</v>
      </c>
      <c r="P197" s="30" t="str">
        <f>IF(listadoNC[[#This Row],[ID]]="","",IF(listadoNC[[#This Row],[FECHA CIERRE]]="","ABIERTA","CERRADA"))</f>
        <v>CERRADA</v>
      </c>
      <c r="Q197" s="11" t="s">
        <v>37</v>
      </c>
      <c r="R197" s="12" t="s">
        <v>22</v>
      </c>
      <c r="S197" s="13" t="s">
        <v>22</v>
      </c>
    </row>
    <row r="198" spans="1:19" ht="24" customHeight="1" x14ac:dyDescent="0.2">
      <c r="A198" s="6">
        <v>197</v>
      </c>
      <c r="B198" s="6" t="s">
        <v>403</v>
      </c>
      <c r="C198" s="51">
        <v>45037</v>
      </c>
      <c r="D198" s="7" t="s">
        <v>13</v>
      </c>
      <c r="E198" s="48" t="s">
        <v>106</v>
      </c>
      <c r="F198" s="8" t="s">
        <v>294</v>
      </c>
      <c r="G198" s="53" t="s">
        <v>295</v>
      </c>
      <c r="H198" s="30" t="s">
        <v>46</v>
      </c>
      <c r="I198" s="30" t="s">
        <v>77</v>
      </c>
      <c r="J198" s="38" t="s">
        <v>36</v>
      </c>
      <c r="K198" s="30" t="s">
        <v>109</v>
      </c>
      <c r="L198" s="30" t="s">
        <v>21</v>
      </c>
      <c r="M198" s="29">
        <v>0.61</v>
      </c>
      <c r="N198" s="29" t="str">
        <f>IF(Obra!$J198="MYO","No Recuperable","Recuperable")</f>
        <v>No Recuperable</v>
      </c>
      <c r="O198" s="7">
        <v>45055</v>
      </c>
      <c r="P198" s="30" t="str">
        <f>IF(listadoNC[[#This Row],[ID]]="","",IF(listadoNC[[#This Row],[FECHA CIERRE]]="","ABIERTA","CERRADA"))</f>
        <v>CERRADA</v>
      </c>
      <c r="Q198" s="11" t="s">
        <v>37</v>
      </c>
      <c r="R198" s="12" t="s">
        <v>22</v>
      </c>
      <c r="S198" s="56" t="s">
        <v>22</v>
      </c>
    </row>
    <row r="199" spans="1:19" ht="24" customHeight="1" x14ac:dyDescent="0.2">
      <c r="A199" s="6">
        <v>198</v>
      </c>
      <c r="B199" s="6" t="s">
        <v>403</v>
      </c>
      <c r="C199" s="51">
        <v>45048</v>
      </c>
      <c r="D199" s="7" t="s">
        <v>13</v>
      </c>
      <c r="E199" s="48" t="s">
        <v>106</v>
      </c>
      <c r="F199" s="8" t="s">
        <v>296</v>
      </c>
      <c r="G199" s="53" t="s">
        <v>297</v>
      </c>
      <c r="H199" s="30" t="s">
        <v>46</v>
      </c>
      <c r="I199" s="30" t="s">
        <v>77</v>
      </c>
      <c r="J199" s="38" t="s">
        <v>36</v>
      </c>
      <c r="K199" s="30" t="s">
        <v>109</v>
      </c>
      <c r="L199" s="30" t="s">
        <v>288</v>
      </c>
      <c r="M199" s="29">
        <v>1.07</v>
      </c>
      <c r="N199" s="29" t="str">
        <f>IF(Obra!$J199="MYO","No Recuperable","Recuperable")</f>
        <v>No Recuperable</v>
      </c>
      <c r="O199" s="7">
        <v>45055</v>
      </c>
      <c r="P199" s="30" t="str">
        <f>IF(listadoNC[[#This Row],[ID]]="","",IF(listadoNC[[#This Row],[FECHA CIERRE]]="","ABIERTA","CERRADA"))</f>
        <v>CERRADA</v>
      </c>
      <c r="Q199" s="11" t="s">
        <v>37</v>
      </c>
      <c r="R199" s="12" t="s">
        <v>22</v>
      </c>
      <c r="S199" s="56" t="s">
        <v>22</v>
      </c>
    </row>
    <row r="200" spans="1:19" ht="24" customHeight="1" x14ac:dyDescent="0.2">
      <c r="A200" s="6">
        <v>199</v>
      </c>
      <c r="B200" s="6" t="s">
        <v>403</v>
      </c>
      <c r="C200" s="51">
        <v>45041</v>
      </c>
      <c r="D200" s="7" t="s">
        <v>13</v>
      </c>
      <c r="E200" s="48" t="s">
        <v>106</v>
      </c>
      <c r="F200" s="8" t="s">
        <v>298</v>
      </c>
      <c r="G200" s="53" t="s">
        <v>299</v>
      </c>
      <c r="H200" s="30" t="s">
        <v>17</v>
      </c>
      <c r="I200" s="30" t="s">
        <v>75</v>
      </c>
      <c r="J200" s="38" t="s">
        <v>36</v>
      </c>
      <c r="K200" s="30" t="s">
        <v>109</v>
      </c>
      <c r="L200" s="30" t="s">
        <v>21</v>
      </c>
      <c r="M200" s="29">
        <v>1.39</v>
      </c>
      <c r="N200" s="29" t="str">
        <f>IF(Obra!$J200="MYO","No Recuperable","Recuperable")</f>
        <v>No Recuperable</v>
      </c>
      <c r="O200" s="7">
        <v>45055</v>
      </c>
      <c r="P200" s="30" t="str">
        <f>IF(listadoNC[[#This Row],[ID]]="","",IF(listadoNC[[#This Row],[FECHA CIERRE]]="","ABIERTA","CERRADA"))</f>
        <v>CERRADA</v>
      </c>
      <c r="Q200" s="11" t="s">
        <v>37</v>
      </c>
      <c r="R200" s="12" t="s">
        <v>22</v>
      </c>
      <c r="S200" s="56" t="s">
        <v>22</v>
      </c>
    </row>
    <row r="201" spans="1:19" ht="24" customHeight="1" x14ac:dyDescent="0.2">
      <c r="A201" s="6">
        <v>200</v>
      </c>
      <c r="B201" s="6" t="s">
        <v>403</v>
      </c>
      <c r="C201" s="58" t="s">
        <v>300</v>
      </c>
      <c r="D201" s="7" t="s">
        <v>255</v>
      </c>
      <c r="E201" s="48" t="s">
        <v>106</v>
      </c>
      <c r="F201" s="8" t="s">
        <v>196</v>
      </c>
      <c r="G201" s="52" t="s">
        <v>301</v>
      </c>
      <c r="H201" s="30" t="s">
        <v>46</v>
      </c>
      <c r="I201" s="30" t="s">
        <v>47</v>
      </c>
      <c r="J201" s="38" t="s">
        <v>232</v>
      </c>
      <c r="K201" s="30" t="s">
        <v>191</v>
      </c>
      <c r="L201" s="30" t="s">
        <v>21</v>
      </c>
      <c r="M201" s="29">
        <v>2.64</v>
      </c>
      <c r="N201" s="29" t="str">
        <f>IF(Obra!$J201="MYO","No Recuperable","Recuperable")</f>
        <v>Recuperable</v>
      </c>
      <c r="O201" s="7">
        <v>45141</v>
      </c>
      <c r="P201" s="30" t="str">
        <f>IF(listadoNC[[#This Row],[ID]]="","",IF(listadoNC[[#This Row],[FECHA CIERRE]]="","ABIERTA","CERRADA"))</f>
        <v>CERRADA</v>
      </c>
      <c r="Q201" s="11"/>
      <c r="R201" s="12" t="s">
        <v>22</v>
      </c>
      <c r="S201" s="56" t="s">
        <v>22</v>
      </c>
    </row>
    <row r="202" spans="1:19" ht="24" customHeight="1" x14ac:dyDescent="0.2">
      <c r="A202" s="6">
        <v>201</v>
      </c>
      <c r="B202" s="6" t="s">
        <v>403</v>
      </c>
      <c r="C202" s="51">
        <v>45055</v>
      </c>
      <c r="D202" s="7" t="s">
        <v>13</v>
      </c>
      <c r="E202" s="48" t="s">
        <v>106</v>
      </c>
      <c r="F202" s="8" t="s">
        <v>302</v>
      </c>
      <c r="G202" s="53" t="s">
        <v>303</v>
      </c>
      <c r="H202" s="30" t="s">
        <v>46</v>
      </c>
      <c r="I202" s="30" t="s">
        <v>77</v>
      </c>
      <c r="J202" s="38" t="s">
        <v>36</v>
      </c>
      <c r="K202" s="30" t="s">
        <v>109</v>
      </c>
      <c r="L202" s="30" t="s">
        <v>288</v>
      </c>
      <c r="M202" s="29">
        <v>8.68</v>
      </c>
      <c r="N202" s="29" t="str">
        <f>IF(Obra!$J202="MYO","No Recuperable","Recuperable")</f>
        <v>No Recuperable</v>
      </c>
      <c r="O202" s="7">
        <v>45141</v>
      </c>
      <c r="P202" s="30" t="str">
        <f>IF(listadoNC[[#This Row],[ID]]="","",IF(listadoNC[[#This Row],[FECHA CIERRE]]="","ABIERTA","CERRADA"))</f>
        <v>CERRADA</v>
      </c>
      <c r="Q202" s="59"/>
      <c r="R202" s="55" t="s">
        <v>22</v>
      </c>
      <c r="S202" s="56" t="s">
        <v>22</v>
      </c>
    </row>
    <row r="203" spans="1:19" ht="24" customHeight="1" x14ac:dyDescent="0.2">
      <c r="A203" s="6">
        <v>202</v>
      </c>
      <c r="B203" s="6" t="s">
        <v>403</v>
      </c>
      <c r="C203" s="51">
        <v>45055</v>
      </c>
      <c r="D203" s="7" t="s">
        <v>13</v>
      </c>
      <c r="E203" s="48" t="s">
        <v>106</v>
      </c>
      <c r="F203" s="8" t="s">
        <v>302</v>
      </c>
      <c r="G203" s="53" t="s">
        <v>304</v>
      </c>
      <c r="H203" s="30" t="s">
        <v>46</v>
      </c>
      <c r="I203" s="30" t="s">
        <v>75</v>
      </c>
      <c r="J203" s="38" t="s">
        <v>36</v>
      </c>
      <c r="K203" s="30" t="s">
        <v>109</v>
      </c>
      <c r="L203" s="30" t="s">
        <v>21</v>
      </c>
      <c r="M203" s="29">
        <v>5.44</v>
      </c>
      <c r="N203" s="29" t="str">
        <f>IF(Obra!$J203="MYO","No Recuperable","Recuperable")</f>
        <v>No Recuperable</v>
      </c>
      <c r="O203" s="7"/>
      <c r="P203" s="30" t="str">
        <f>IF(listadoNC[[#This Row],[ID]]="","",IF(listadoNC[[#This Row],[FECHA CIERRE]]="","ABIERTA","CERRADA"))</f>
        <v>ABIERTA</v>
      </c>
      <c r="Q203" s="59"/>
      <c r="R203" s="55" t="s">
        <v>22</v>
      </c>
      <c r="S203" s="56" t="s">
        <v>22</v>
      </c>
    </row>
    <row r="204" spans="1:19" ht="24" customHeight="1" x14ac:dyDescent="0.2">
      <c r="A204" s="6">
        <v>203</v>
      </c>
      <c r="B204" s="6" t="s">
        <v>403</v>
      </c>
      <c r="C204" s="51">
        <v>45056</v>
      </c>
      <c r="D204" s="7" t="s">
        <v>13</v>
      </c>
      <c r="E204" s="48" t="s">
        <v>106</v>
      </c>
      <c r="F204" s="8" t="s">
        <v>305</v>
      </c>
      <c r="G204" s="53" t="s">
        <v>306</v>
      </c>
      <c r="H204" s="30" t="s">
        <v>46</v>
      </c>
      <c r="I204" s="30" t="s">
        <v>77</v>
      </c>
      <c r="J204" s="38" t="s">
        <v>36</v>
      </c>
      <c r="K204" s="30" t="s">
        <v>109</v>
      </c>
      <c r="L204" s="30" t="s">
        <v>288</v>
      </c>
      <c r="M204" s="29">
        <v>1.39</v>
      </c>
      <c r="N204" s="29" t="str">
        <f>IF(Obra!$J204="MYO","No Recuperable","Recuperable")</f>
        <v>No Recuperable</v>
      </c>
      <c r="O204" s="7">
        <v>45141</v>
      </c>
      <c r="P204" s="30" t="str">
        <f>IF(listadoNC[[#This Row],[ID]]="","",IF(listadoNC[[#This Row],[FECHA CIERRE]]="","ABIERTA","CERRADA"))</f>
        <v>CERRADA</v>
      </c>
      <c r="Q204" s="59"/>
      <c r="R204" s="55" t="s">
        <v>22</v>
      </c>
      <c r="S204" s="56" t="s">
        <v>22</v>
      </c>
    </row>
    <row r="205" spans="1:19" ht="24" customHeight="1" x14ac:dyDescent="0.2">
      <c r="A205" s="6">
        <v>204</v>
      </c>
      <c r="B205" s="6" t="s">
        <v>403</v>
      </c>
      <c r="C205" s="51">
        <v>45057</v>
      </c>
      <c r="D205" s="7" t="s">
        <v>13</v>
      </c>
      <c r="E205" s="48" t="s">
        <v>106</v>
      </c>
      <c r="F205" s="8" t="s">
        <v>305</v>
      </c>
      <c r="G205" s="53" t="s">
        <v>307</v>
      </c>
      <c r="H205" s="30" t="s">
        <v>46</v>
      </c>
      <c r="I205" s="30" t="s">
        <v>77</v>
      </c>
      <c r="J205" s="38" t="s">
        <v>36</v>
      </c>
      <c r="K205" s="30" t="s">
        <v>109</v>
      </c>
      <c r="L205" s="30" t="s">
        <v>288</v>
      </c>
      <c r="M205" s="29">
        <v>1.39</v>
      </c>
      <c r="N205" s="29" t="str">
        <f>IF(Obra!$J205="MYO","No Recuperable","Recuperable")</f>
        <v>No Recuperable</v>
      </c>
      <c r="O205" s="7">
        <v>45141</v>
      </c>
      <c r="P205" s="30" t="str">
        <f>IF(listadoNC[[#This Row],[ID]]="","",IF(listadoNC[[#This Row],[FECHA CIERRE]]="","ABIERTA","CERRADA"))</f>
        <v>CERRADA</v>
      </c>
      <c r="Q205" s="59"/>
      <c r="R205" s="55" t="s">
        <v>22</v>
      </c>
      <c r="S205" s="56" t="s">
        <v>22</v>
      </c>
    </row>
    <row r="206" spans="1:19" ht="24" customHeight="1" x14ac:dyDescent="0.2">
      <c r="A206" s="6">
        <v>205</v>
      </c>
      <c r="B206" s="6" t="s">
        <v>403</v>
      </c>
      <c r="C206" s="51">
        <v>45068</v>
      </c>
      <c r="D206" s="7" t="s">
        <v>13</v>
      </c>
      <c r="E206" s="48" t="s">
        <v>106</v>
      </c>
      <c r="F206" s="8" t="s">
        <v>308</v>
      </c>
      <c r="G206" s="53" t="s">
        <v>309</v>
      </c>
      <c r="H206" s="30" t="s">
        <v>46</v>
      </c>
      <c r="I206" s="30" t="s">
        <v>77</v>
      </c>
      <c r="J206" s="38" t="s">
        <v>36</v>
      </c>
      <c r="K206" s="30" t="s">
        <v>109</v>
      </c>
      <c r="L206" s="30" t="s">
        <v>273</v>
      </c>
      <c r="M206" s="29">
        <v>1.41</v>
      </c>
      <c r="N206" s="29" t="str">
        <f>IF(Obra!$J206="MYO","No Recuperable","Recuperable")</f>
        <v>No Recuperable</v>
      </c>
      <c r="O206" s="7">
        <v>45141</v>
      </c>
      <c r="P206" s="30" t="str">
        <f>IF(listadoNC[[#This Row],[ID]]="","",IF(listadoNC[[#This Row],[FECHA CIERRE]]="","ABIERTA","CERRADA"))</f>
        <v>CERRADA</v>
      </c>
      <c r="Q206" s="59"/>
      <c r="R206" s="55" t="s">
        <v>22</v>
      </c>
      <c r="S206" s="56" t="s">
        <v>22</v>
      </c>
    </row>
    <row r="207" spans="1:19" ht="24" customHeight="1" x14ac:dyDescent="0.2">
      <c r="A207" s="6">
        <v>206</v>
      </c>
      <c r="B207" s="6" t="s">
        <v>403</v>
      </c>
      <c r="C207" s="51">
        <v>45069</v>
      </c>
      <c r="D207" s="7" t="s">
        <v>13</v>
      </c>
      <c r="E207" s="48" t="s">
        <v>106</v>
      </c>
      <c r="F207" s="8" t="s">
        <v>310</v>
      </c>
      <c r="G207" s="53" t="s">
        <v>311</v>
      </c>
      <c r="H207" s="30" t="s">
        <v>46</v>
      </c>
      <c r="I207" s="30" t="s">
        <v>77</v>
      </c>
      <c r="J207" s="38" t="s">
        <v>36</v>
      </c>
      <c r="K207" s="30" t="s">
        <v>109</v>
      </c>
      <c r="L207" s="30" t="s">
        <v>288</v>
      </c>
      <c r="M207" s="29">
        <v>1.1200000000000001</v>
      </c>
      <c r="N207" s="29" t="str">
        <f>IF(Obra!$J207="MYO","No Recuperable","Recuperable")</f>
        <v>No Recuperable</v>
      </c>
      <c r="O207" s="7">
        <v>45141</v>
      </c>
      <c r="P207" s="30" t="str">
        <f>IF(listadoNC[[#This Row],[ID]]="","",IF(listadoNC[[#This Row],[FECHA CIERRE]]="","ABIERTA","CERRADA"))</f>
        <v>CERRADA</v>
      </c>
      <c r="Q207" s="59"/>
      <c r="R207" s="55" t="s">
        <v>22</v>
      </c>
      <c r="S207" s="56" t="s">
        <v>22</v>
      </c>
    </row>
    <row r="208" spans="1:19" ht="24" customHeight="1" x14ac:dyDescent="0.2">
      <c r="A208" s="6">
        <v>207</v>
      </c>
      <c r="B208" s="6" t="s">
        <v>403</v>
      </c>
      <c r="C208" s="51">
        <v>45071</v>
      </c>
      <c r="D208" s="7" t="s">
        <v>13</v>
      </c>
      <c r="E208" s="48" t="s">
        <v>106</v>
      </c>
      <c r="F208" s="8" t="s">
        <v>312</v>
      </c>
      <c r="G208" s="53" t="s">
        <v>313</v>
      </c>
      <c r="H208" s="30" t="s">
        <v>17</v>
      </c>
      <c r="I208" s="30" t="s">
        <v>75</v>
      </c>
      <c r="J208" s="38" t="s">
        <v>278</v>
      </c>
      <c r="K208" s="30" t="s">
        <v>109</v>
      </c>
      <c r="L208" s="30" t="s">
        <v>21</v>
      </c>
      <c r="M208" s="29">
        <v>5.44</v>
      </c>
      <c r="N208" s="29" t="str">
        <f>IF(Obra!$J208="MYO","No Recuperable","Recuperable")</f>
        <v>Recuperable</v>
      </c>
      <c r="O208" s="7"/>
      <c r="P208" s="30" t="str">
        <f>IF(listadoNC[[#This Row],[ID]]="","",IF(listadoNC[[#This Row],[FECHA CIERRE]]="","ABIERTA","CERRADA"))</f>
        <v>ABIERTA</v>
      </c>
      <c r="Q208" s="59"/>
      <c r="R208" s="55" t="s">
        <v>22</v>
      </c>
      <c r="S208" s="56" t="s">
        <v>22</v>
      </c>
    </row>
    <row r="209" spans="1:20" ht="24" customHeight="1" x14ac:dyDescent="0.2">
      <c r="A209" s="6">
        <v>208</v>
      </c>
      <c r="B209" s="6" t="s">
        <v>403</v>
      </c>
      <c r="C209" s="51">
        <v>45070</v>
      </c>
      <c r="D209" s="7" t="s">
        <v>13</v>
      </c>
      <c r="E209" s="48" t="s">
        <v>106</v>
      </c>
      <c r="F209" s="8" t="s">
        <v>194</v>
      </c>
      <c r="G209" s="53" t="s">
        <v>314</v>
      </c>
      <c r="H209" s="30" t="s">
        <v>46</v>
      </c>
      <c r="I209" s="30" t="s">
        <v>77</v>
      </c>
      <c r="J209" s="38" t="s">
        <v>36</v>
      </c>
      <c r="K209" s="30" t="s">
        <v>109</v>
      </c>
      <c r="L209" s="30" t="s">
        <v>288</v>
      </c>
      <c r="M209" s="29">
        <v>5.54</v>
      </c>
      <c r="N209" s="29" t="str">
        <f>IF(Obra!$J209="MYO","No Recuperable","Recuperable")</f>
        <v>No Recuperable</v>
      </c>
      <c r="O209" s="7">
        <v>45141</v>
      </c>
      <c r="P209" s="30" t="str">
        <f>IF(listadoNC[[#This Row],[ID]]="","",IF(listadoNC[[#This Row],[FECHA CIERRE]]="","ABIERTA","CERRADA"))</f>
        <v>CERRADA</v>
      </c>
      <c r="Q209" s="59"/>
      <c r="R209" s="55" t="s">
        <v>22</v>
      </c>
      <c r="S209" s="56" t="s">
        <v>22</v>
      </c>
    </row>
    <row r="210" spans="1:20" ht="24" customHeight="1" x14ac:dyDescent="0.2">
      <c r="A210" s="6">
        <v>209</v>
      </c>
      <c r="B210" s="6" t="s">
        <v>403</v>
      </c>
      <c r="C210" s="51">
        <v>45084</v>
      </c>
      <c r="D210" s="7" t="s">
        <v>13</v>
      </c>
      <c r="E210" s="48" t="s">
        <v>106</v>
      </c>
      <c r="F210" s="8" t="s">
        <v>315</v>
      </c>
      <c r="G210" s="53" t="s">
        <v>316</v>
      </c>
      <c r="H210" s="30" t="s">
        <v>17</v>
      </c>
      <c r="I210" s="30" t="s">
        <v>75</v>
      </c>
      <c r="J210" s="38" t="s">
        <v>36</v>
      </c>
      <c r="K210" s="30" t="s">
        <v>109</v>
      </c>
      <c r="L210" s="30" t="s">
        <v>273</v>
      </c>
      <c r="M210" s="29">
        <v>5.44</v>
      </c>
      <c r="N210" s="29" t="str">
        <f>IF(Obra!$J210="MYO","No Recuperable","Recuperable")</f>
        <v>No Recuperable</v>
      </c>
      <c r="O210" s="7"/>
      <c r="P210" s="30" t="str">
        <f>IF(listadoNC[[#This Row],[ID]]="","",IF(listadoNC[[#This Row],[FECHA CIERRE]]="","ABIERTA","CERRADA"))</f>
        <v>ABIERTA</v>
      </c>
      <c r="Q210" s="59"/>
      <c r="R210" s="55" t="s">
        <v>22</v>
      </c>
      <c r="S210" s="56" t="s">
        <v>22</v>
      </c>
    </row>
    <row r="211" spans="1:20" ht="24" customHeight="1" x14ac:dyDescent="0.2">
      <c r="A211" s="6">
        <v>210</v>
      </c>
      <c r="B211" s="6" t="s">
        <v>403</v>
      </c>
      <c r="C211" s="51">
        <v>45084</v>
      </c>
      <c r="D211" s="7" t="s">
        <v>13</v>
      </c>
      <c r="E211" s="48" t="s">
        <v>106</v>
      </c>
      <c r="F211" s="8" t="s">
        <v>315</v>
      </c>
      <c r="G211" s="53" t="s">
        <v>317</v>
      </c>
      <c r="H211" s="30" t="s">
        <v>17</v>
      </c>
      <c r="I211" s="30" t="s">
        <v>75</v>
      </c>
      <c r="J211" s="38" t="s">
        <v>36</v>
      </c>
      <c r="K211" s="30" t="s">
        <v>109</v>
      </c>
      <c r="L211" s="30" t="s">
        <v>288</v>
      </c>
      <c r="M211" s="29">
        <v>5.44</v>
      </c>
      <c r="N211" s="29" t="str">
        <f>IF(Obra!$J211="MYO","No Recuperable","Recuperable")</f>
        <v>No Recuperable</v>
      </c>
      <c r="O211" s="7"/>
      <c r="P211" s="30" t="str">
        <f>IF(listadoNC[[#This Row],[ID]]="","",IF(listadoNC[[#This Row],[FECHA CIERRE]]="","ABIERTA","CERRADA"))</f>
        <v>ABIERTA</v>
      </c>
      <c r="Q211" s="59"/>
      <c r="R211" s="55" t="s">
        <v>22</v>
      </c>
      <c r="S211" s="56" t="s">
        <v>22</v>
      </c>
    </row>
    <row r="212" spans="1:20" ht="24" customHeight="1" x14ac:dyDescent="0.2">
      <c r="A212" s="6">
        <v>211</v>
      </c>
      <c r="B212" s="6" t="s">
        <v>403</v>
      </c>
      <c r="C212" s="51">
        <v>45089</v>
      </c>
      <c r="D212" s="7" t="s">
        <v>13</v>
      </c>
      <c r="E212" s="48" t="s">
        <v>106</v>
      </c>
      <c r="F212" s="8" t="s">
        <v>315</v>
      </c>
      <c r="G212" s="53" t="s">
        <v>318</v>
      </c>
      <c r="H212" s="30" t="s">
        <v>17</v>
      </c>
      <c r="I212" s="30" t="s">
        <v>75</v>
      </c>
      <c r="J212" s="38" t="s">
        <v>36</v>
      </c>
      <c r="K212" s="30" t="s">
        <v>109</v>
      </c>
      <c r="L212" s="30" t="s">
        <v>288</v>
      </c>
      <c r="M212" s="29">
        <v>2.5299999999999998</v>
      </c>
      <c r="N212" s="29" t="str">
        <f>IF(Obra!$J212="MYO","No Recuperable","Recuperable")</f>
        <v>No Recuperable</v>
      </c>
      <c r="O212" s="7"/>
      <c r="P212" s="30" t="str">
        <f>IF(listadoNC[[#This Row],[ID]]="","",IF(listadoNC[[#This Row],[FECHA CIERRE]]="","ABIERTA","CERRADA"))</f>
        <v>ABIERTA</v>
      </c>
      <c r="Q212" s="59"/>
      <c r="R212" s="55" t="s">
        <v>22</v>
      </c>
      <c r="S212" s="56" t="s">
        <v>22</v>
      </c>
    </row>
    <row r="213" spans="1:20" ht="24" customHeight="1" x14ac:dyDescent="0.2">
      <c r="A213" s="6">
        <v>212</v>
      </c>
      <c r="B213" s="6" t="s">
        <v>403</v>
      </c>
      <c r="C213" s="51">
        <v>45106</v>
      </c>
      <c r="D213" s="7" t="s">
        <v>13</v>
      </c>
      <c r="E213" s="48" t="s">
        <v>106</v>
      </c>
      <c r="F213" s="8" t="s">
        <v>315</v>
      </c>
      <c r="G213" s="53" t="s">
        <v>319</v>
      </c>
      <c r="H213" s="30" t="s">
        <v>17</v>
      </c>
      <c r="I213" s="30" t="s">
        <v>75</v>
      </c>
      <c r="J213" s="38" t="s">
        <v>36</v>
      </c>
      <c r="K213" s="30" t="s">
        <v>191</v>
      </c>
      <c r="L213" s="30" t="s">
        <v>288</v>
      </c>
      <c r="M213" s="29">
        <v>5.54</v>
      </c>
      <c r="N213" s="29" t="str">
        <f>IF(Obra!$J213="MYO","No Recuperable","Recuperable")</f>
        <v>No Recuperable</v>
      </c>
      <c r="O213" s="7"/>
      <c r="P213" s="30" t="str">
        <f>IF(listadoNC[[#This Row],[ID]]="","",IF(listadoNC[[#This Row],[FECHA CIERRE]]="","ABIERTA","CERRADA"))</f>
        <v>ABIERTA</v>
      </c>
      <c r="Q213" s="59"/>
      <c r="R213" s="55" t="s">
        <v>22</v>
      </c>
      <c r="S213" s="56" t="s">
        <v>22</v>
      </c>
    </row>
    <row r="214" spans="1:20" ht="24" customHeight="1" x14ac:dyDescent="0.2">
      <c r="A214" s="6">
        <v>213</v>
      </c>
      <c r="B214" s="6" t="s">
        <v>403</v>
      </c>
      <c r="C214" s="51">
        <v>45093</v>
      </c>
      <c r="D214" s="7" t="s">
        <v>13</v>
      </c>
      <c r="E214" s="48" t="s">
        <v>106</v>
      </c>
      <c r="F214" s="8" t="s">
        <v>315</v>
      </c>
      <c r="G214" s="53" t="s">
        <v>320</v>
      </c>
      <c r="H214" s="30" t="s">
        <v>17</v>
      </c>
      <c r="I214" s="30" t="s">
        <v>75</v>
      </c>
      <c r="J214" s="38" t="s">
        <v>36</v>
      </c>
      <c r="K214" s="30" t="s">
        <v>191</v>
      </c>
      <c r="L214" s="30" t="s">
        <v>21</v>
      </c>
      <c r="M214" s="29">
        <v>9.49</v>
      </c>
      <c r="N214" s="29" t="str">
        <f>IF(Obra!$J214="MYO","No Recuperable","Recuperable")</f>
        <v>No Recuperable</v>
      </c>
      <c r="O214" s="7"/>
      <c r="P214" s="30" t="str">
        <f>IF(listadoNC[[#This Row],[ID]]="","",IF(listadoNC[[#This Row],[FECHA CIERRE]]="","ABIERTA","CERRADA"))</f>
        <v>ABIERTA</v>
      </c>
      <c r="Q214" s="11"/>
      <c r="R214" s="12" t="s">
        <v>22</v>
      </c>
      <c r="S214" s="56" t="s">
        <v>22</v>
      </c>
    </row>
    <row r="215" spans="1:20" ht="24" customHeight="1" x14ac:dyDescent="0.2">
      <c r="A215" s="6">
        <v>214</v>
      </c>
      <c r="B215" s="6" t="s">
        <v>403</v>
      </c>
      <c r="C215" s="51">
        <v>45117</v>
      </c>
      <c r="D215" s="7" t="s">
        <v>13</v>
      </c>
      <c r="E215" s="48" t="s">
        <v>106</v>
      </c>
      <c r="F215" s="8" t="s">
        <v>315</v>
      </c>
      <c r="G215" s="53" t="s">
        <v>321</v>
      </c>
      <c r="H215" s="30" t="s">
        <v>46</v>
      </c>
      <c r="I215" s="30" t="s">
        <v>47</v>
      </c>
      <c r="J215" s="38" t="s">
        <v>322</v>
      </c>
      <c r="K215" s="30" t="s">
        <v>323</v>
      </c>
      <c r="L215" s="30" t="s">
        <v>21</v>
      </c>
      <c r="M215" s="29">
        <v>14.29</v>
      </c>
      <c r="N215" s="29" t="str">
        <f>IF(Obra!$J215="MYO","No Recuperable","Recuperable")</f>
        <v>Recuperable</v>
      </c>
      <c r="O215" s="7"/>
      <c r="P215" s="30" t="str">
        <f>IF(listadoNC[[#This Row],[ID]]="","",IF(listadoNC[[#This Row],[FECHA CIERRE]]="","ABIERTA","CERRADA"))</f>
        <v>ABIERTA</v>
      </c>
      <c r="Q215" s="11"/>
      <c r="R215" s="12"/>
      <c r="S215" s="56" t="s">
        <v>22</v>
      </c>
      <c r="T215" s="60" t="s">
        <v>324</v>
      </c>
    </row>
    <row r="216" spans="1:20" ht="24" customHeight="1" x14ac:dyDescent="0.2">
      <c r="A216" s="6">
        <v>215</v>
      </c>
      <c r="B216" s="6" t="s">
        <v>403</v>
      </c>
      <c r="C216" s="51">
        <v>45141</v>
      </c>
      <c r="D216" s="7" t="s">
        <v>13</v>
      </c>
      <c r="E216" s="48" t="s">
        <v>106</v>
      </c>
      <c r="F216" s="8" t="s">
        <v>315</v>
      </c>
      <c r="G216" s="52" t="s">
        <v>325</v>
      </c>
      <c r="H216" s="30" t="s">
        <v>46</v>
      </c>
      <c r="I216" s="30" t="s">
        <v>79</v>
      </c>
      <c r="J216" s="38" t="s">
        <v>36</v>
      </c>
      <c r="K216" s="30" t="s">
        <v>326</v>
      </c>
      <c r="L216" s="30" t="s">
        <v>21</v>
      </c>
      <c r="M216" s="29">
        <v>95.17</v>
      </c>
      <c r="N216" s="29" t="str">
        <f>IF(Obra!$J216="MYO","No Recuperable","Recuperable")</f>
        <v>No Recuperable</v>
      </c>
      <c r="O216" s="7"/>
      <c r="P216" s="30" t="str">
        <f>IF(listadoNC[[#This Row],[ID]]="","",IF(listadoNC[[#This Row],[FECHA CIERRE]]="","ABIERTA","CERRADA"))</f>
        <v>ABIERTA</v>
      </c>
      <c r="Q216" s="59"/>
      <c r="R216" s="55" t="s">
        <v>22</v>
      </c>
      <c r="S216" s="56" t="s">
        <v>22</v>
      </c>
    </row>
    <row r="217" spans="1:20" ht="24" customHeight="1" x14ac:dyDescent="0.2">
      <c r="A217" s="6">
        <v>216</v>
      </c>
      <c r="B217" s="6" t="s">
        <v>403</v>
      </c>
      <c r="C217" s="51">
        <v>45141</v>
      </c>
      <c r="D217" s="7" t="s">
        <v>13</v>
      </c>
      <c r="E217" s="48" t="s">
        <v>106</v>
      </c>
      <c r="F217" s="8" t="s">
        <v>315</v>
      </c>
      <c r="G217" s="52" t="s">
        <v>327</v>
      </c>
      <c r="H217" s="30" t="s">
        <v>46</v>
      </c>
      <c r="I217" s="30" t="s">
        <v>79</v>
      </c>
      <c r="J217" s="38" t="s">
        <v>36</v>
      </c>
      <c r="K217" s="30" t="s">
        <v>326</v>
      </c>
      <c r="L217" s="30" t="s">
        <v>21</v>
      </c>
      <c r="M217" s="29">
        <v>17.23</v>
      </c>
      <c r="N217" s="29" t="str">
        <f>IF(Obra!$J217="MYO","No Recuperable","Recuperable")</f>
        <v>No Recuperable</v>
      </c>
      <c r="P217" s="30" t="str">
        <f>IF(listadoNC[[#This Row],[ID]]="","",IF(listadoNC[[#This Row],[FECHA CIERRE]]="","ABIERTA","CERRADA"))</f>
        <v>ABIERTA</v>
      </c>
      <c r="Q217" s="59"/>
      <c r="R217" s="55" t="s">
        <v>22</v>
      </c>
      <c r="S217" s="56" t="s">
        <v>22</v>
      </c>
    </row>
    <row r="218" spans="1:20" ht="24" customHeight="1" x14ac:dyDescent="0.2">
      <c r="A218" s="6">
        <v>217</v>
      </c>
      <c r="B218" s="6" t="s">
        <v>403</v>
      </c>
      <c r="C218" s="51">
        <v>45141</v>
      </c>
      <c r="D218" s="7" t="s">
        <v>13</v>
      </c>
      <c r="E218" s="48" t="s">
        <v>106</v>
      </c>
      <c r="F218" s="8" t="s">
        <v>315</v>
      </c>
      <c r="G218" s="52" t="s">
        <v>328</v>
      </c>
      <c r="H218" s="30" t="s">
        <v>46</v>
      </c>
      <c r="I218" s="30" t="s">
        <v>79</v>
      </c>
      <c r="J218" s="38" t="s">
        <v>36</v>
      </c>
      <c r="K218" s="30" t="s">
        <v>326</v>
      </c>
      <c r="L218" s="30" t="s">
        <v>21</v>
      </c>
      <c r="M218" s="29">
        <v>12.47</v>
      </c>
      <c r="N218" s="29" t="str">
        <f>IF(Obra!$J218="MYO","No Recuperable","Recuperable")</f>
        <v>No Recuperable</v>
      </c>
      <c r="P218" s="30" t="str">
        <f>IF(listadoNC[[#This Row],[ID]]="","",IF(listadoNC[[#This Row],[FECHA CIERRE]]="","ABIERTA","CERRADA"))</f>
        <v>ABIERTA</v>
      </c>
      <c r="Q218" s="59"/>
      <c r="R218" s="55" t="s">
        <v>22</v>
      </c>
      <c r="S218" s="56" t="s">
        <v>22</v>
      </c>
    </row>
    <row r="219" spans="1:20" ht="24" customHeight="1" x14ac:dyDescent="0.2">
      <c r="A219" s="6">
        <v>218</v>
      </c>
      <c r="B219" s="65" t="s">
        <v>402</v>
      </c>
      <c r="C219" s="7">
        <v>44407</v>
      </c>
      <c r="D219" s="7" t="s">
        <v>329</v>
      </c>
      <c r="E219" s="8" t="s">
        <v>14</v>
      </c>
      <c r="F219" s="8" t="s">
        <v>194</v>
      </c>
      <c r="G219" s="9" t="s">
        <v>330</v>
      </c>
      <c r="H219" s="8" t="s">
        <v>46</v>
      </c>
      <c r="I219" s="8" t="s">
        <v>331</v>
      </c>
      <c r="J219" s="8" t="s">
        <v>332</v>
      </c>
      <c r="K219" s="8" t="s">
        <v>333</v>
      </c>
      <c r="L219" s="8" t="s">
        <v>21</v>
      </c>
      <c r="M219" s="10">
        <v>3</v>
      </c>
      <c r="N219" s="10" t="str">
        <f>IF(Obra!$J219="MYO","No Recuperable","Recuperable")</f>
        <v>Recuperable</v>
      </c>
      <c r="O219" s="7">
        <v>44327</v>
      </c>
      <c r="P219" s="8" t="str">
        <f>IF([1]!listadoNC[[#This Row],[N.º]]="","",IF([1]!listadoNC[[#This Row],[FECHA CIERRE]]="","ABIERTA","CERRADA"))</f>
        <v/>
      </c>
      <c r="Q219" s="62" t="s">
        <v>22</v>
      </c>
      <c r="R219" s="63" t="s">
        <v>22</v>
      </c>
      <c r="S219" s="63" t="s">
        <v>22</v>
      </c>
    </row>
    <row r="220" spans="1:20" ht="24" customHeight="1" x14ac:dyDescent="0.2">
      <c r="A220" s="6">
        <v>219</v>
      </c>
      <c r="B220" s="65" t="s">
        <v>402</v>
      </c>
      <c r="C220" s="7">
        <v>44403</v>
      </c>
      <c r="D220" s="7" t="s">
        <v>334</v>
      </c>
      <c r="E220" s="8" t="s">
        <v>14</v>
      </c>
      <c r="F220" s="8" t="s">
        <v>335</v>
      </c>
      <c r="G220" s="9" t="s">
        <v>336</v>
      </c>
      <c r="H220" s="8" t="s">
        <v>17</v>
      </c>
      <c r="I220" s="8" t="s">
        <v>35</v>
      </c>
      <c r="J220" s="8" t="s">
        <v>36</v>
      </c>
      <c r="K220" s="8" t="s">
        <v>162</v>
      </c>
      <c r="L220" s="8" t="s">
        <v>21</v>
      </c>
      <c r="M220" s="10">
        <v>0</v>
      </c>
      <c r="N220" s="10" t="str">
        <f>IF(Obra!$J220="MYO","No Recuperable","Recuperable")</f>
        <v>No Recuperable</v>
      </c>
      <c r="O220" s="7">
        <v>44407</v>
      </c>
      <c r="P220" s="8" t="str">
        <f>IF([1]!listadoNC[[#This Row],[N.º]]="","",IF([1]!listadoNC[[#This Row],[FECHA CIERRE]]="","ABIERTA","CERRADA"))</f>
        <v/>
      </c>
      <c r="Q220" s="62" t="s">
        <v>22</v>
      </c>
      <c r="R220" s="63" t="s">
        <v>22</v>
      </c>
      <c r="S220" s="63" t="s">
        <v>22</v>
      </c>
    </row>
    <row r="221" spans="1:20" ht="24" customHeight="1" x14ac:dyDescent="0.2">
      <c r="A221" s="6">
        <v>220</v>
      </c>
      <c r="B221" s="65" t="s">
        <v>402</v>
      </c>
      <c r="C221" s="7">
        <v>44410</v>
      </c>
      <c r="D221" s="7" t="s">
        <v>334</v>
      </c>
      <c r="E221" s="8" t="s">
        <v>14</v>
      </c>
      <c r="F221" s="8" t="s">
        <v>335</v>
      </c>
      <c r="G221" s="9" t="s">
        <v>337</v>
      </c>
      <c r="H221" s="8" t="s">
        <v>17</v>
      </c>
      <c r="I221" s="8" t="s">
        <v>35</v>
      </c>
      <c r="J221" s="8" t="s">
        <v>36</v>
      </c>
      <c r="K221" s="8" t="s">
        <v>162</v>
      </c>
      <c r="L221" s="8" t="s">
        <v>21</v>
      </c>
      <c r="M221" s="10">
        <v>0</v>
      </c>
      <c r="N221" s="10" t="str">
        <f>IF(Obra!$J221="MYO","No Recuperable","Recuperable")</f>
        <v>No Recuperable</v>
      </c>
      <c r="O221" s="7">
        <v>44414</v>
      </c>
      <c r="P221" s="8" t="str">
        <f>IF([1]!listadoNC[[#This Row],[N.º]]="","",IF([1]!listadoNC[[#This Row],[FECHA CIERRE]]="","ABIERTA","CERRADA"))</f>
        <v/>
      </c>
      <c r="Q221" s="62" t="s">
        <v>22</v>
      </c>
      <c r="R221" s="63" t="s">
        <v>22</v>
      </c>
      <c r="S221" s="63" t="s">
        <v>22</v>
      </c>
    </row>
    <row r="222" spans="1:20" ht="36" x14ac:dyDescent="0.2">
      <c r="A222" s="6">
        <v>221</v>
      </c>
      <c r="B222" s="66" t="s">
        <v>402</v>
      </c>
      <c r="C222" s="7">
        <v>44400</v>
      </c>
      <c r="D222" s="7" t="s">
        <v>338</v>
      </c>
      <c r="E222" s="8" t="s">
        <v>14</v>
      </c>
      <c r="F222" s="8" t="s">
        <v>33</v>
      </c>
      <c r="G222" s="9" t="s">
        <v>339</v>
      </c>
      <c r="H222" s="8" t="s">
        <v>49</v>
      </c>
      <c r="I222" s="8" t="s">
        <v>287</v>
      </c>
      <c r="J222" s="8" t="s">
        <v>332</v>
      </c>
      <c r="K222" s="8" t="s">
        <v>20</v>
      </c>
      <c r="L222" s="8" t="s">
        <v>21</v>
      </c>
      <c r="M222" s="10">
        <v>2.91</v>
      </c>
      <c r="N222" s="10" t="str">
        <f>IF(Obra!$J222="MYO","No Recuperable","Recuperable")</f>
        <v>Recuperable</v>
      </c>
      <c r="O222" s="7">
        <v>44411</v>
      </c>
      <c r="P222" s="8" t="str">
        <f>IF([1]!listadoNC[[#This Row],[N.º]]="","",IF([1]!listadoNC[[#This Row],[FECHA CIERRE]]="","ABIERTA","CERRADA"))</f>
        <v/>
      </c>
      <c r="Q222" s="62" t="s">
        <v>22</v>
      </c>
      <c r="R222" s="63" t="s">
        <v>22</v>
      </c>
      <c r="S222" s="63" t="s">
        <v>22</v>
      </c>
    </row>
    <row r="223" spans="1:20" ht="24" x14ac:dyDescent="0.2">
      <c r="A223" s="6">
        <v>222</v>
      </c>
      <c r="B223" s="66" t="s">
        <v>402</v>
      </c>
      <c r="C223" s="7">
        <v>44400</v>
      </c>
      <c r="D223" s="7" t="s">
        <v>255</v>
      </c>
      <c r="E223" s="8" t="s">
        <v>14</v>
      </c>
      <c r="F223" s="8" t="s">
        <v>33</v>
      </c>
      <c r="G223" s="9" t="s">
        <v>340</v>
      </c>
      <c r="H223" s="8" t="s">
        <v>17</v>
      </c>
      <c r="I223" s="8" t="s">
        <v>18</v>
      </c>
      <c r="J223" s="8" t="s">
        <v>40</v>
      </c>
      <c r="K223" s="8" t="s">
        <v>20</v>
      </c>
      <c r="L223" s="8" t="s">
        <v>21</v>
      </c>
      <c r="M223" s="10">
        <v>4.71</v>
      </c>
      <c r="N223" s="10" t="str">
        <f>IF(Obra!$J223="MYO","No Recuperable","Recuperable")</f>
        <v>No Recuperable</v>
      </c>
      <c r="O223" s="7">
        <v>44411</v>
      </c>
      <c r="P223" s="8" t="str">
        <f>IF([1]!listadoNC[[#This Row],[N.º]]="","",IF([1]!listadoNC[[#This Row],[FECHA CIERRE]]="","ABIERTA","CERRADA"))</f>
        <v/>
      </c>
      <c r="Q223" s="62" t="s">
        <v>22</v>
      </c>
      <c r="R223" s="63" t="s">
        <v>22</v>
      </c>
      <c r="S223" s="63" t="s">
        <v>22</v>
      </c>
    </row>
    <row r="224" spans="1:20" ht="24" x14ac:dyDescent="0.2">
      <c r="A224" s="6">
        <v>223</v>
      </c>
      <c r="B224" s="66" t="s">
        <v>402</v>
      </c>
      <c r="C224" s="7">
        <v>44403</v>
      </c>
      <c r="D224" s="7" t="s">
        <v>338</v>
      </c>
      <c r="E224" s="8" t="s">
        <v>14</v>
      </c>
      <c r="F224" s="8" t="s">
        <v>33</v>
      </c>
      <c r="G224" s="9" t="s">
        <v>341</v>
      </c>
      <c r="H224" s="8" t="s">
        <v>17</v>
      </c>
      <c r="I224" s="8" t="s">
        <v>81</v>
      </c>
      <c r="J224" s="8" t="s">
        <v>332</v>
      </c>
      <c r="K224" s="8" t="s">
        <v>20</v>
      </c>
      <c r="L224" s="8" t="s">
        <v>21</v>
      </c>
      <c r="M224" s="10">
        <v>7.34</v>
      </c>
      <c r="N224" s="10" t="str">
        <f>IF(Obra!$J224="MYO","No Recuperable","Recuperable")</f>
        <v>Recuperable</v>
      </c>
      <c r="O224" s="7">
        <v>44411</v>
      </c>
      <c r="P224" s="8" t="str">
        <f>IF([1]!listadoNC[[#This Row],[N.º]]="","",IF([1]!listadoNC[[#This Row],[FECHA CIERRE]]="","ABIERTA","CERRADA"))</f>
        <v/>
      </c>
      <c r="Q224" s="62" t="s">
        <v>22</v>
      </c>
      <c r="R224" s="63" t="s">
        <v>22</v>
      </c>
      <c r="S224" s="63" t="s">
        <v>22</v>
      </c>
    </row>
    <row r="225" spans="1:21" ht="24" x14ac:dyDescent="0.2">
      <c r="A225" s="6">
        <v>224</v>
      </c>
      <c r="B225" s="66" t="s">
        <v>402</v>
      </c>
      <c r="C225" s="7">
        <v>44394</v>
      </c>
      <c r="D225" s="7" t="s">
        <v>338</v>
      </c>
      <c r="E225" s="8" t="s">
        <v>14</v>
      </c>
      <c r="F225" s="8" t="s">
        <v>33</v>
      </c>
      <c r="G225" s="9" t="s">
        <v>342</v>
      </c>
      <c r="H225" s="8" t="s">
        <v>70</v>
      </c>
      <c r="I225" s="8" t="s">
        <v>343</v>
      </c>
      <c r="J225" s="8" t="s">
        <v>72</v>
      </c>
      <c r="K225" s="8" t="s">
        <v>20</v>
      </c>
      <c r="L225" s="8" t="s">
        <v>21</v>
      </c>
      <c r="M225" s="10">
        <v>39.97</v>
      </c>
      <c r="N225" s="10" t="str">
        <f>IF(Obra!$J225="MYO","No Recuperable","Recuperable")</f>
        <v>Recuperable</v>
      </c>
      <c r="O225" s="7">
        <v>44411</v>
      </c>
      <c r="P225" s="8" t="str">
        <f>IF([1]!listadoNC[[#This Row],[N.º]]="","",IF([1]!listadoNC[[#This Row],[FECHA CIERRE]]="","ABIERTA","CERRADA"))</f>
        <v/>
      </c>
      <c r="Q225" s="62" t="s">
        <v>22</v>
      </c>
      <c r="R225" s="63" t="s">
        <v>22</v>
      </c>
      <c r="S225" s="63" t="s">
        <v>22</v>
      </c>
    </row>
    <row r="226" spans="1:21" ht="24" x14ac:dyDescent="0.2">
      <c r="A226" s="6">
        <v>225</v>
      </c>
      <c r="B226" s="67" t="s">
        <v>402</v>
      </c>
      <c r="C226" s="7">
        <v>44400</v>
      </c>
      <c r="D226" s="7" t="s">
        <v>338</v>
      </c>
      <c r="E226" s="8" t="s">
        <v>14</v>
      </c>
      <c r="F226" s="8" t="s">
        <v>33</v>
      </c>
      <c r="G226" s="9" t="s">
        <v>344</v>
      </c>
      <c r="H226" s="8" t="s">
        <v>70</v>
      </c>
      <c r="I226" s="8" t="s">
        <v>343</v>
      </c>
      <c r="J226" s="8" t="s">
        <v>72</v>
      </c>
      <c r="K226" s="8" t="s">
        <v>20</v>
      </c>
      <c r="L226" s="8" t="s">
        <v>21</v>
      </c>
      <c r="M226" s="10">
        <v>36.85</v>
      </c>
      <c r="N226" s="10" t="str">
        <f>IF(Obra!$J226="MYO","No Recuperable","Recuperable")</f>
        <v>Recuperable</v>
      </c>
      <c r="O226" s="7">
        <v>44427</v>
      </c>
      <c r="P226" s="8" t="str">
        <f>IF([1]!listadoNC[[#This Row],[N.º]]="","",IF([1]!listadoNC[[#This Row],[FECHA CIERRE]]="","ABIERTA","CERRADA"))</f>
        <v/>
      </c>
      <c r="Q226" s="62" t="s">
        <v>22</v>
      </c>
      <c r="R226" s="63" t="s">
        <v>22</v>
      </c>
      <c r="S226" s="63" t="s">
        <v>55</v>
      </c>
    </row>
    <row r="227" spans="1:21" ht="36" x14ac:dyDescent="0.2">
      <c r="A227" s="6">
        <v>226</v>
      </c>
      <c r="B227" s="58" t="s">
        <v>402</v>
      </c>
      <c r="C227" s="7">
        <v>44406</v>
      </c>
      <c r="D227" s="7" t="s">
        <v>338</v>
      </c>
      <c r="E227" s="8" t="s">
        <v>14</v>
      </c>
      <c r="F227" s="8" t="s">
        <v>33</v>
      </c>
      <c r="G227" s="9" t="s">
        <v>345</v>
      </c>
      <c r="H227" s="8" t="s">
        <v>49</v>
      </c>
      <c r="I227" s="8" t="s">
        <v>287</v>
      </c>
      <c r="J227" s="8" t="s">
        <v>332</v>
      </c>
      <c r="K227" s="8" t="s">
        <v>346</v>
      </c>
      <c r="L227" s="8" t="s">
        <v>21</v>
      </c>
      <c r="M227" s="10">
        <v>4.93</v>
      </c>
      <c r="N227" s="10" t="str">
        <f>IF(Obra!$J227="MYO","No Recuperable","Recuperable")</f>
        <v>Recuperable</v>
      </c>
      <c r="O227" s="7">
        <v>44427</v>
      </c>
      <c r="P227" s="8" t="str">
        <f>IF([1]!listadoNC[[#This Row],[N.º]]="","",IF([1]!listadoNC[[#This Row],[FECHA CIERRE]]="","ABIERTA","CERRADA"))</f>
        <v/>
      </c>
      <c r="Q227" s="62" t="s">
        <v>22</v>
      </c>
      <c r="R227" s="63" t="s">
        <v>22</v>
      </c>
      <c r="S227" s="63" t="s">
        <v>22</v>
      </c>
    </row>
    <row r="228" spans="1:21" ht="36" x14ac:dyDescent="0.2">
      <c r="A228" s="6">
        <v>227</v>
      </c>
      <c r="B228" s="66" t="s">
        <v>402</v>
      </c>
      <c r="C228" s="7">
        <v>44419</v>
      </c>
      <c r="D228" s="7" t="s">
        <v>338</v>
      </c>
      <c r="E228" s="8" t="s">
        <v>14</v>
      </c>
      <c r="F228" s="8" t="s">
        <v>33</v>
      </c>
      <c r="G228" s="9" t="s">
        <v>347</v>
      </c>
      <c r="H228" s="8" t="s">
        <v>70</v>
      </c>
      <c r="I228" s="8" t="s">
        <v>71</v>
      </c>
      <c r="J228" s="8" t="s">
        <v>332</v>
      </c>
      <c r="K228" s="8" t="s">
        <v>346</v>
      </c>
      <c r="L228" s="8" t="s">
        <v>21</v>
      </c>
      <c r="M228" s="10">
        <v>13.72</v>
      </c>
      <c r="N228" s="10" t="str">
        <f>IF(Obra!$J228="MYO","No Recuperable","Recuperable")</f>
        <v>Recuperable</v>
      </c>
      <c r="O228" s="7">
        <v>44427</v>
      </c>
      <c r="P228" s="8" t="e">
        <f>IF([1]!listadoNC[[#This Row],[N.º]]="","",IF([1]!listadoNC[[#This Row],[FECHA CIERRE]]="","ABIERTA","CERRADA"))</f>
        <v>#VALUE!</v>
      </c>
      <c r="Q228" s="62" t="s">
        <v>22</v>
      </c>
      <c r="R228" s="63" t="s">
        <v>22</v>
      </c>
      <c r="S228" s="63" t="s">
        <v>22</v>
      </c>
      <c r="T228" s="64"/>
      <c r="U228" s="64"/>
    </row>
    <row r="229" spans="1:21" ht="24" x14ac:dyDescent="0.2">
      <c r="A229" s="6">
        <v>228</v>
      </c>
      <c r="B229" s="66" t="s">
        <v>402</v>
      </c>
      <c r="C229" s="7">
        <v>44421</v>
      </c>
      <c r="D229" s="7" t="s">
        <v>338</v>
      </c>
      <c r="E229" s="8" t="s">
        <v>14</v>
      </c>
      <c r="F229" s="8" t="s">
        <v>33</v>
      </c>
      <c r="G229" s="9" t="s">
        <v>348</v>
      </c>
      <c r="H229" s="8" t="s">
        <v>17</v>
      </c>
      <c r="I229" s="8" t="s">
        <v>81</v>
      </c>
      <c r="J229" s="8" t="s">
        <v>332</v>
      </c>
      <c r="K229" s="8" t="s">
        <v>346</v>
      </c>
      <c r="L229" s="8" t="s">
        <v>21</v>
      </c>
      <c r="M229" s="10">
        <v>3.99</v>
      </c>
      <c r="N229" s="10" t="str">
        <f>IF(Obra!$J229="MYO","No Recuperable","Recuperable")</f>
        <v>Recuperable</v>
      </c>
      <c r="O229" s="7">
        <v>44439</v>
      </c>
      <c r="P229" s="8" t="e">
        <f>IF([1]!listadoNC[[#This Row],[N.º]]="","",IF([1]!listadoNC[[#This Row],[FECHA CIERRE]]="","ABIERTA","CERRADA"))</f>
        <v>#VALUE!</v>
      </c>
      <c r="Q229" s="62" t="s">
        <v>22</v>
      </c>
      <c r="R229" s="63" t="s">
        <v>22</v>
      </c>
      <c r="S229" s="63" t="s">
        <v>22</v>
      </c>
      <c r="T229" s="64"/>
      <c r="U229" s="64"/>
    </row>
    <row r="230" spans="1:21" ht="36" x14ac:dyDescent="0.2">
      <c r="A230" s="6">
        <v>229</v>
      </c>
      <c r="B230" s="66" t="s">
        <v>402</v>
      </c>
      <c r="C230" s="7" t="s">
        <v>349</v>
      </c>
      <c r="D230" s="7" t="s">
        <v>338</v>
      </c>
      <c r="E230" s="8" t="s">
        <v>14</v>
      </c>
      <c r="F230" s="8" t="s">
        <v>350</v>
      </c>
      <c r="G230" s="9" t="s">
        <v>351</v>
      </c>
      <c r="H230" s="8" t="s">
        <v>70</v>
      </c>
      <c r="I230" s="8" t="s">
        <v>71</v>
      </c>
      <c r="J230" s="8" t="s">
        <v>352</v>
      </c>
      <c r="K230" s="8" t="s">
        <v>20</v>
      </c>
      <c r="L230" s="8" t="s">
        <v>353</v>
      </c>
      <c r="M230" s="10">
        <v>14.574999999999999</v>
      </c>
      <c r="N230" s="10" t="str">
        <f>IF(Obra!$J230="MYO","No Recuperable","Recuperable")</f>
        <v>Recuperable</v>
      </c>
      <c r="O230" s="7">
        <v>44439</v>
      </c>
      <c r="P230" s="8" t="e">
        <f>IF([1]!listadoNC[[#This Row],[N.º]]="","",IF([1]!listadoNC[[#This Row],[FECHA CIERRE]]="","ABIERTA","CERRADA"))</f>
        <v>#VALUE!</v>
      </c>
      <c r="Q230" s="62" t="s">
        <v>22</v>
      </c>
      <c r="R230" s="63" t="s">
        <v>22</v>
      </c>
      <c r="S230" s="63" t="s">
        <v>22</v>
      </c>
      <c r="T230" s="64"/>
      <c r="U230" s="64"/>
    </row>
    <row r="231" spans="1:21" ht="36" x14ac:dyDescent="0.2">
      <c r="A231" s="6">
        <v>230</v>
      </c>
      <c r="B231" s="66" t="s">
        <v>402</v>
      </c>
      <c r="C231" s="7">
        <v>44440</v>
      </c>
      <c r="D231" s="7" t="s">
        <v>338</v>
      </c>
      <c r="E231" s="8" t="s">
        <v>14</v>
      </c>
      <c r="F231" s="8" t="s">
        <v>33</v>
      </c>
      <c r="G231" s="9" t="s">
        <v>354</v>
      </c>
      <c r="H231" s="8" t="s">
        <v>49</v>
      </c>
      <c r="I231" s="8" t="s">
        <v>287</v>
      </c>
      <c r="J231" s="8" t="s">
        <v>332</v>
      </c>
      <c r="K231" s="8" t="s">
        <v>346</v>
      </c>
      <c r="L231" s="8" t="s">
        <v>21</v>
      </c>
      <c r="M231" s="10">
        <v>3.99</v>
      </c>
      <c r="N231" s="10" t="str">
        <f>IF(Obra!$J231="MYO","No Recuperable","Recuperable")</f>
        <v>Recuperable</v>
      </c>
      <c r="O231" s="7">
        <v>44446</v>
      </c>
      <c r="P231" s="8" t="e">
        <f>IF([1]!listadoNC[[#This Row],[N.º]]="","",IF([1]!listadoNC[[#This Row],[FECHA CIERRE]]="","ABIERTA","CERRADA"))</f>
        <v>#VALUE!</v>
      </c>
      <c r="Q231" s="62" t="s">
        <v>22</v>
      </c>
      <c r="R231" s="63" t="s">
        <v>22</v>
      </c>
      <c r="S231" s="63" t="s">
        <v>22</v>
      </c>
      <c r="T231" s="64"/>
      <c r="U231" s="64"/>
    </row>
    <row r="232" spans="1:21" ht="24" x14ac:dyDescent="0.2">
      <c r="A232" s="6">
        <v>231</v>
      </c>
      <c r="B232" s="66" t="s">
        <v>402</v>
      </c>
      <c r="C232" s="7">
        <v>44445</v>
      </c>
      <c r="D232" s="7" t="s">
        <v>338</v>
      </c>
      <c r="E232" s="8" t="s">
        <v>338</v>
      </c>
      <c r="F232" s="8" t="s">
        <v>350</v>
      </c>
      <c r="G232" s="9" t="s">
        <v>355</v>
      </c>
      <c r="H232" s="8" t="s">
        <v>17</v>
      </c>
      <c r="I232" s="8" t="s">
        <v>81</v>
      </c>
      <c r="J232" s="8" t="s">
        <v>356</v>
      </c>
      <c r="K232" s="8" t="s">
        <v>20</v>
      </c>
      <c r="L232" s="8" t="s">
        <v>21</v>
      </c>
      <c r="M232" s="10">
        <v>0.69</v>
      </c>
      <c r="N232" s="10" t="str">
        <f>IF(Obra!$J232="MYO","No Recuperable","Recuperable")</f>
        <v>Recuperable</v>
      </c>
      <c r="O232" s="7">
        <v>44460</v>
      </c>
      <c r="P232" s="8" t="e">
        <f>IF([1]!listadoNC[[#This Row],[N.º]]="","",IF([1]!listadoNC[[#This Row],[FECHA CIERRE]]="","ABIERTA","CERRADA"))</f>
        <v>#VALUE!</v>
      </c>
      <c r="Q232" s="62" t="s">
        <v>22</v>
      </c>
      <c r="R232" s="63" t="s">
        <v>22</v>
      </c>
      <c r="S232" s="63" t="s">
        <v>22</v>
      </c>
      <c r="T232" s="64"/>
      <c r="U232" s="64"/>
    </row>
    <row r="233" spans="1:21" ht="36" x14ac:dyDescent="0.2">
      <c r="A233" s="6">
        <v>232</v>
      </c>
      <c r="B233" s="66" t="s">
        <v>402</v>
      </c>
      <c r="C233" s="7">
        <v>44446</v>
      </c>
      <c r="D233" s="7" t="s">
        <v>338</v>
      </c>
      <c r="E233" s="8" t="s">
        <v>338</v>
      </c>
      <c r="F233" s="8" t="s">
        <v>350</v>
      </c>
      <c r="G233" s="9" t="s">
        <v>357</v>
      </c>
      <c r="H233" s="8" t="s">
        <v>70</v>
      </c>
      <c r="I233" s="8" t="s">
        <v>343</v>
      </c>
      <c r="J233" s="8" t="s">
        <v>72</v>
      </c>
      <c r="K233" s="8" t="s">
        <v>346</v>
      </c>
      <c r="L233" s="8" t="s">
        <v>21</v>
      </c>
      <c r="M233" s="10">
        <v>3.7149999999999999</v>
      </c>
      <c r="N233" s="10" t="str">
        <f>IF(Obra!$J233="MYO","No Recuperable","Recuperable")</f>
        <v>Recuperable</v>
      </c>
      <c r="O233" s="7">
        <v>44460</v>
      </c>
      <c r="P233" s="8" t="e">
        <f>IF([1]!listadoNC[[#This Row],[N.º]]="","",IF([1]!listadoNC[[#This Row],[FECHA CIERRE]]="","ABIERTA","CERRADA"))</f>
        <v>#VALUE!</v>
      </c>
      <c r="Q233" s="62" t="s">
        <v>22</v>
      </c>
      <c r="R233" s="63" t="s">
        <v>22</v>
      </c>
      <c r="S233" s="63" t="s">
        <v>22</v>
      </c>
      <c r="T233" s="64"/>
      <c r="U233" s="64"/>
    </row>
    <row r="234" spans="1:21" ht="24" x14ac:dyDescent="0.2">
      <c r="A234" s="6">
        <v>233</v>
      </c>
      <c r="B234" s="66" t="s">
        <v>402</v>
      </c>
      <c r="C234" s="7">
        <v>44447</v>
      </c>
      <c r="D234" s="7" t="s">
        <v>338</v>
      </c>
      <c r="E234" s="8" t="s">
        <v>338</v>
      </c>
      <c r="F234" s="8" t="s">
        <v>350</v>
      </c>
      <c r="G234" s="9" t="s">
        <v>358</v>
      </c>
      <c r="H234" s="8" t="s">
        <v>17</v>
      </c>
      <c r="I234" s="8" t="s">
        <v>81</v>
      </c>
      <c r="J234" s="8" t="s">
        <v>356</v>
      </c>
      <c r="K234" s="8" t="s">
        <v>359</v>
      </c>
      <c r="L234" s="8" t="s">
        <v>21</v>
      </c>
      <c r="M234" s="10">
        <v>1.613</v>
      </c>
      <c r="N234" s="10" t="str">
        <f>IF(Obra!$J234="MYO","No Recuperable","Recuperable")</f>
        <v>Recuperable</v>
      </c>
      <c r="O234" s="7">
        <v>44466</v>
      </c>
      <c r="P234" s="8" t="e">
        <f>IF([1]!listadoNC[[#This Row],[N.º]]="","",IF([1]!listadoNC[[#This Row],[FECHA CIERRE]]="","ABIERTA","CERRADA"))</f>
        <v>#VALUE!</v>
      </c>
      <c r="Q234" s="62" t="s">
        <v>22</v>
      </c>
      <c r="R234" s="63" t="s">
        <v>22</v>
      </c>
      <c r="S234" s="63" t="s">
        <v>22</v>
      </c>
      <c r="T234" s="64"/>
      <c r="U234" s="64"/>
    </row>
    <row r="235" spans="1:21" ht="24" x14ac:dyDescent="0.2">
      <c r="A235" s="6">
        <v>234</v>
      </c>
      <c r="B235" s="66" t="s">
        <v>402</v>
      </c>
      <c r="C235" s="7" t="s">
        <v>360</v>
      </c>
      <c r="D235" s="7" t="s">
        <v>338</v>
      </c>
      <c r="E235" s="8" t="s">
        <v>338</v>
      </c>
      <c r="F235" s="8" t="s">
        <v>350</v>
      </c>
      <c r="G235" s="9" t="s">
        <v>361</v>
      </c>
      <c r="H235" s="8" t="s">
        <v>17</v>
      </c>
      <c r="I235" s="8" t="s">
        <v>81</v>
      </c>
      <c r="J235" s="8" t="s">
        <v>332</v>
      </c>
      <c r="K235" s="8" t="s">
        <v>20</v>
      </c>
      <c r="L235" s="8" t="s">
        <v>21</v>
      </c>
      <c r="M235" s="10">
        <v>2.4500000000000002</v>
      </c>
      <c r="N235" s="10" t="str">
        <f>IF(Obra!$J235="MYO","No Recuperable","Recuperable")</f>
        <v>Recuperable</v>
      </c>
      <c r="O235" s="7">
        <v>44466</v>
      </c>
      <c r="P235" s="8" t="e">
        <f>IF([1]!listadoNC[[#This Row],[N.º]]="","",IF([1]!listadoNC[[#This Row],[FECHA CIERRE]]="","ABIERTA","CERRADA"))</f>
        <v>#VALUE!</v>
      </c>
      <c r="Q235" s="62" t="s">
        <v>22</v>
      </c>
      <c r="R235" s="63" t="s">
        <v>22</v>
      </c>
      <c r="S235" s="63" t="s">
        <v>22</v>
      </c>
      <c r="T235" s="64"/>
      <c r="U235" s="64"/>
    </row>
    <row r="236" spans="1:21" ht="24" x14ac:dyDescent="0.2">
      <c r="A236" s="6">
        <v>235</v>
      </c>
      <c r="B236" s="66" t="s">
        <v>402</v>
      </c>
      <c r="C236" s="7">
        <v>44475</v>
      </c>
      <c r="D236" s="7" t="s">
        <v>338</v>
      </c>
      <c r="E236" s="8" t="s">
        <v>338</v>
      </c>
      <c r="F236" s="8" t="s">
        <v>350</v>
      </c>
      <c r="G236" s="9" t="s">
        <v>362</v>
      </c>
      <c r="H236" s="8" t="s">
        <v>17</v>
      </c>
      <c r="I236" s="8" t="s">
        <v>81</v>
      </c>
      <c r="J236" s="8" t="s">
        <v>332</v>
      </c>
      <c r="K236" s="8" t="s">
        <v>20</v>
      </c>
      <c r="L236" s="8" t="s">
        <v>21</v>
      </c>
      <c r="M236" s="10">
        <v>1.96</v>
      </c>
      <c r="N236" s="10" t="str">
        <f>IF(Obra!$J236="MYO","No Recuperable","Recuperable")</f>
        <v>Recuperable</v>
      </c>
      <c r="O236" s="7">
        <v>44489</v>
      </c>
      <c r="P236" s="8" t="e">
        <f>IF([1]!listadoNC[[#This Row],[N.º]]="","",IF([1]!listadoNC[[#This Row],[FECHA CIERRE]]="","ABIERTA","CERRADA"))</f>
        <v>#VALUE!</v>
      </c>
      <c r="Q236" s="62" t="s">
        <v>22</v>
      </c>
      <c r="R236" s="63" t="s">
        <v>22</v>
      </c>
      <c r="S236" s="63" t="s">
        <v>22</v>
      </c>
      <c r="T236" s="64"/>
      <c r="U236" s="64"/>
    </row>
    <row r="237" spans="1:21" ht="24" x14ac:dyDescent="0.2">
      <c r="A237" s="6">
        <v>236</v>
      </c>
      <c r="B237" s="66" t="s">
        <v>402</v>
      </c>
      <c r="C237" s="7">
        <v>44476</v>
      </c>
      <c r="D237" s="7" t="s">
        <v>338</v>
      </c>
      <c r="E237" s="8" t="s">
        <v>338</v>
      </c>
      <c r="F237" s="8" t="s">
        <v>350</v>
      </c>
      <c r="G237" s="9" t="s">
        <v>363</v>
      </c>
      <c r="H237" s="8" t="s">
        <v>17</v>
      </c>
      <c r="I237" s="8" t="s">
        <v>81</v>
      </c>
      <c r="J237" s="8" t="s">
        <v>332</v>
      </c>
      <c r="K237" s="8" t="s">
        <v>20</v>
      </c>
      <c r="L237" s="8" t="s">
        <v>21</v>
      </c>
      <c r="M237" s="10">
        <v>1.96</v>
      </c>
      <c r="N237" s="10" t="str">
        <f>IF(Obra!$J237="MYO","No Recuperable","Recuperable")</f>
        <v>Recuperable</v>
      </c>
      <c r="O237" s="7">
        <v>44489</v>
      </c>
      <c r="P237" s="8" t="e">
        <f>IF([1]!listadoNC[[#This Row],[N.º]]="","",IF([1]!listadoNC[[#This Row],[FECHA CIERRE]]="","ABIERTA","CERRADA"))</f>
        <v>#VALUE!</v>
      </c>
      <c r="Q237" s="62" t="s">
        <v>22</v>
      </c>
      <c r="R237" s="63" t="s">
        <v>22</v>
      </c>
      <c r="S237" s="63" t="s">
        <v>22</v>
      </c>
      <c r="T237" s="64"/>
      <c r="U237" s="64"/>
    </row>
    <row r="238" spans="1:21" ht="24" x14ac:dyDescent="0.2">
      <c r="A238" s="6">
        <v>237</v>
      </c>
      <c r="B238" s="66" t="s">
        <v>402</v>
      </c>
      <c r="C238" s="7">
        <v>44482</v>
      </c>
      <c r="D238" s="7" t="s">
        <v>338</v>
      </c>
      <c r="E238" s="8" t="s">
        <v>338</v>
      </c>
      <c r="F238" s="8" t="s">
        <v>350</v>
      </c>
      <c r="G238" s="9" t="s">
        <v>364</v>
      </c>
      <c r="H238" s="8" t="s">
        <v>17</v>
      </c>
      <c r="I238" s="8" t="s">
        <v>81</v>
      </c>
      <c r="J238" s="8" t="s">
        <v>332</v>
      </c>
      <c r="K238" s="8" t="s">
        <v>20</v>
      </c>
      <c r="L238" s="8" t="s">
        <v>21</v>
      </c>
      <c r="M238" s="10">
        <v>2.4500000000000002</v>
      </c>
      <c r="N238" s="10" t="str">
        <f>IF(Obra!$J238="MYO","No Recuperable","Recuperable")</f>
        <v>Recuperable</v>
      </c>
      <c r="O238" s="7">
        <v>44489</v>
      </c>
      <c r="P238" s="8" t="e">
        <f>IF([1]!listadoNC[[#This Row],[N.º]]="","",IF([1]!listadoNC[[#This Row],[FECHA CIERRE]]="","ABIERTA","CERRADA"))</f>
        <v>#VALUE!</v>
      </c>
      <c r="Q238" s="62" t="s">
        <v>22</v>
      </c>
      <c r="R238" s="63" t="s">
        <v>22</v>
      </c>
      <c r="S238" s="63" t="s">
        <v>22</v>
      </c>
      <c r="T238" s="64"/>
      <c r="U238" s="64"/>
    </row>
    <row r="239" spans="1:21" ht="36" x14ac:dyDescent="0.2">
      <c r="A239" s="6">
        <v>238</v>
      </c>
      <c r="B239" s="66" t="s">
        <v>402</v>
      </c>
      <c r="C239" s="7">
        <v>44511</v>
      </c>
      <c r="D239" s="7" t="s">
        <v>338</v>
      </c>
      <c r="E239" s="8" t="s">
        <v>338</v>
      </c>
      <c r="F239" s="8" t="s">
        <v>51</v>
      </c>
      <c r="G239" s="9" t="s">
        <v>365</v>
      </c>
      <c r="H239" s="8" t="s">
        <v>46</v>
      </c>
      <c r="I239" s="8" t="s">
        <v>366</v>
      </c>
      <c r="J239" s="8" t="s">
        <v>36</v>
      </c>
      <c r="K239" s="8" t="s">
        <v>333</v>
      </c>
      <c r="L239" s="8" t="s">
        <v>21</v>
      </c>
      <c r="M239" s="10">
        <v>19.079999999999998</v>
      </c>
      <c r="N239" s="10" t="str">
        <f>IF(Obra!$J239="MYO","No Recuperable","Recuperable")</f>
        <v>No Recuperable</v>
      </c>
      <c r="O239" s="7">
        <v>44536</v>
      </c>
      <c r="P239" s="8" t="e">
        <f>IF([1]!listadoNC[[#This Row],[N.º]]="","",IF([1]!listadoNC[[#This Row],[FECHA CIERRE]]="","ABIERTA","CERRADA"))</f>
        <v>#VALUE!</v>
      </c>
      <c r="Q239" s="62"/>
      <c r="R239" s="63" t="s">
        <v>22</v>
      </c>
      <c r="S239" s="63" t="s">
        <v>22</v>
      </c>
      <c r="T239" s="64"/>
      <c r="U239" s="64"/>
    </row>
    <row r="240" spans="1:21" ht="36" x14ac:dyDescent="0.2">
      <c r="A240" s="6">
        <v>239</v>
      </c>
      <c r="B240" s="66" t="s">
        <v>402</v>
      </c>
      <c r="C240" s="7">
        <v>44559</v>
      </c>
      <c r="D240" s="7" t="s">
        <v>338</v>
      </c>
      <c r="E240" s="8" t="s">
        <v>14</v>
      </c>
      <c r="F240" s="8" t="s">
        <v>33</v>
      </c>
      <c r="G240" s="9" t="s">
        <v>367</v>
      </c>
      <c r="H240" s="8" t="s">
        <v>70</v>
      </c>
      <c r="I240" s="8" t="s">
        <v>343</v>
      </c>
      <c r="J240" s="8" t="s">
        <v>72</v>
      </c>
      <c r="K240" s="8" t="s">
        <v>20</v>
      </c>
      <c r="L240" s="8" t="s">
        <v>57</v>
      </c>
      <c r="M240" s="10">
        <v>3.91</v>
      </c>
      <c r="N240" s="10" t="str">
        <f>IF(Obra!$J240="MYO","No Recuperable","Recuperable")</f>
        <v>Recuperable</v>
      </c>
      <c r="O240" s="7">
        <v>44560</v>
      </c>
      <c r="P240" s="8" t="e">
        <f>IF([1]!listadoNC[[#This Row],[N.º]]="","",IF([1]!listadoNC[[#This Row],[FECHA CIERRE]]="","ABIERTA","CERRADA"))</f>
        <v>#VALUE!</v>
      </c>
      <c r="Q240" s="62"/>
      <c r="R240" s="63" t="s">
        <v>22</v>
      </c>
      <c r="S240" s="63" t="s">
        <v>22</v>
      </c>
      <c r="T240" s="64"/>
      <c r="U240" s="64"/>
    </row>
    <row r="241" spans="1:21" ht="24" x14ac:dyDescent="0.2">
      <c r="A241" s="6">
        <v>240</v>
      </c>
      <c r="B241" s="66" t="s">
        <v>402</v>
      </c>
      <c r="C241" s="7">
        <v>44542</v>
      </c>
      <c r="D241" s="7" t="s">
        <v>338</v>
      </c>
      <c r="E241" s="8" t="s">
        <v>14</v>
      </c>
      <c r="F241" s="8" t="s">
        <v>51</v>
      </c>
      <c r="G241" s="9" t="s">
        <v>368</v>
      </c>
      <c r="H241" s="8" t="s">
        <v>70</v>
      </c>
      <c r="I241" s="8" t="s">
        <v>343</v>
      </c>
      <c r="J241" s="8" t="s">
        <v>369</v>
      </c>
      <c r="K241" s="8" t="s">
        <v>20</v>
      </c>
      <c r="L241" s="8" t="s">
        <v>21</v>
      </c>
      <c r="M241" s="10">
        <v>3.91</v>
      </c>
      <c r="N241" s="10" t="str">
        <f>IF(Obra!$J241="MYO","No Recuperable","Recuperable")</f>
        <v>Recuperable</v>
      </c>
      <c r="O241" s="7">
        <v>44561</v>
      </c>
      <c r="P241" s="8" t="e">
        <f>IF([1]!listadoNC[[#This Row],[N.º]]="","",IF([1]!listadoNC[[#This Row],[FECHA CIERRE]]="","ABIERTA","CERRADA"))</f>
        <v>#VALUE!</v>
      </c>
      <c r="Q241" s="62"/>
      <c r="R241" s="63" t="s">
        <v>22</v>
      </c>
      <c r="S241" s="63" t="s">
        <v>22</v>
      </c>
      <c r="T241" s="64"/>
      <c r="U241" s="64"/>
    </row>
    <row r="242" spans="1:21" ht="24" x14ac:dyDescent="0.2">
      <c r="A242" s="6">
        <v>241</v>
      </c>
      <c r="B242" s="66" t="s">
        <v>402</v>
      </c>
      <c r="C242" s="7">
        <v>44567</v>
      </c>
      <c r="D242" s="7" t="s">
        <v>338</v>
      </c>
      <c r="E242" s="8" t="s">
        <v>14</v>
      </c>
      <c r="F242" s="8" t="s">
        <v>33</v>
      </c>
      <c r="G242" s="9" t="s">
        <v>370</v>
      </c>
      <c r="H242" s="8" t="s">
        <v>70</v>
      </c>
      <c r="I242" s="8" t="s">
        <v>343</v>
      </c>
      <c r="J242" s="8" t="s">
        <v>72</v>
      </c>
      <c r="K242" s="8" t="s">
        <v>20</v>
      </c>
      <c r="L242" s="8" t="s">
        <v>57</v>
      </c>
      <c r="M242" s="10">
        <v>3.91</v>
      </c>
      <c r="N242" s="10" t="str">
        <f>IF(Obra!$J242="MYO","No Recuperable","Recuperable")</f>
        <v>Recuperable</v>
      </c>
      <c r="O242" s="7">
        <v>44562</v>
      </c>
      <c r="P242" s="8" t="e">
        <f>IF([1]!listadoNC[[#This Row],[N.º]]="","",IF([1]!listadoNC[[#This Row],[FECHA CIERRE]]="","ABIERTA","CERRADA"))</f>
        <v>#VALUE!</v>
      </c>
      <c r="Q242" s="62"/>
      <c r="R242" s="63" t="s">
        <v>22</v>
      </c>
      <c r="S242" s="63" t="s">
        <v>22</v>
      </c>
      <c r="T242" s="64"/>
      <c r="U242" s="64"/>
    </row>
    <row r="243" spans="1:21" ht="36" x14ac:dyDescent="0.2">
      <c r="A243" s="6">
        <v>242</v>
      </c>
      <c r="B243" s="66" t="s">
        <v>402</v>
      </c>
      <c r="C243" s="7">
        <v>44585</v>
      </c>
      <c r="D243" s="7" t="s">
        <v>338</v>
      </c>
      <c r="E243" s="8" t="s">
        <v>88</v>
      </c>
      <c r="F243" s="8" t="s">
        <v>124</v>
      </c>
      <c r="G243" s="9" t="s">
        <v>371</v>
      </c>
      <c r="H243" s="8" t="s">
        <v>46</v>
      </c>
      <c r="I243" s="8" t="s">
        <v>331</v>
      </c>
      <c r="J243" s="8" t="s">
        <v>372</v>
      </c>
      <c r="K243" s="8" t="s">
        <v>92</v>
      </c>
      <c r="L243" s="8" t="s">
        <v>21</v>
      </c>
      <c r="M243" s="10">
        <v>3.7250000000000001</v>
      </c>
      <c r="N243" s="10" t="str">
        <f>IF(Obra!$J243="MYO","No Recuperable","Recuperable")</f>
        <v>Recuperable</v>
      </c>
      <c r="O243" s="7">
        <v>44595</v>
      </c>
      <c r="P243" s="8" t="e">
        <f>IF([1]!listadoNC[[#This Row],[N.º]]="","",IF([1]!listadoNC[[#This Row],[FECHA CIERRE]]="","ABIERTA","CERRADA"))</f>
        <v>#VALUE!</v>
      </c>
      <c r="Q243" s="62"/>
      <c r="R243" s="63" t="s">
        <v>22</v>
      </c>
      <c r="S243" s="63" t="s">
        <v>22</v>
      </c>
      <c r="T243" s="64"/>
      <c r="U243" s="64"/>
    </row>
    <row r="244" spans="1:21" ht="24" x14ac:dyDescent="0.2">
      <c r="A244" s="6">
        <v>243</v>
      </c>
      <c r="B244" s="66" t="s">
        <v>402</v>
      </c>
      <c r="C244" s="7">
        <v>44599</v>
      </c>
      <c r="D244" s="7" t="s">
        <v>334</v>
      </c>
      <c r="E244" s="8" t="s">
        <v>14</v>
      </c>
      <c r="F244" s="8" t="s">
        <v>335</v>
      </c>
      <c r="G244" s="9" t="s">
        <v>337</v>
      </c>
      <c r="H244" s="8" t="s">
        <v>17</v>
      </c>
      <c r="I244" s="8" t="s">
        <v>35</v>
      </c>
      <c r="J244" s="8" t="s">
        <v>36</v>
      </c>
      <c r="K244" s="8" t="s">
        <v>162</v>
      </c>
      <c r="L244" s="8" t="s">
        <v>21</v>
      </c>
      <c r="M244" s="10">
        <v>0</v>
      </c>
      <c r="N244" s="10" t="str">
        <f>IF(Obra!$J244="MYO","No Recuperable","Recuperable")</f>
        <v>No Recuperable</v>
      </c>
      <c r="O244" s="7">
        <v>44607</v>
      </c>
      <c r="P244" s="8" t="e">
        <f>IF([1]!listadoNC[[#This Row],[N.º]]="","",IF([1]!listadoNC[[#This Row],[FECHA CIERRE]]="","ABIERTA","CERRADA"))</f>
        <v>#VALUE!</v>
      </c>
      <c r="Q244" s="62" t="s">
        <v>22</v>
      </c>
      <c r="R244" s="63" t="s">
        <v>22</v>
      </c>
      <c r="S244" s="63" t="s">
        <v>22</v>
      </c>
      <c r="T244" s="64"/>
      <c r="U244" s="64"/>
    </row>
    <row r="245" spans="1:21" ht="24" x14ac:dyDescent="0.2">
      <c r="A245" s="6">
        <v>244</v>
      </c>
      <c r="B245" s="66" t="s">
        <v>402</v>
      </c>
      <c r="C245" s="7">
        <v>44596</v>
      </c>
      <c r="D245" s="7" t="s">
        <v>338</v>
      </c>
      <c r="E245" s="8" t="s">
        <v>338</v>
      </c>
      <c r="F245" s="8" t="s">
        <v>350</v>
      </c>
      <c r="G245" s="9" t="s">
        <v>373</v>
      </c>
      <c r="H245" s="8" t="s">
        <v>17</v>
      </c>
      <c r="I245" s="8" t="s">
        <v>81</v>
      </c>
      <c r="J245" s="8" t="s">
        <v>356</v>
      </c>
      <c r="K245" s="8" t="s">
        <v>374</v>
      </c>
      <c r="L245" s="8" t="s">
        <v>21</v>
      </c>
      <c r="M245" s="10">
        <v>1.2</v>
      </c>
      <c r="N245" s="10" t="str">
        <f>IF(Obra!$J245="MYO","No Recuperable","Recuperable")</f>
        <v>Recuperable</v>
      </c>
      <c r="O245" s="7">
        <v>44609</v>
      </c>
      <c r="P245" s="8" t="e">
        <f>IF([1]!listadoNC[[#This Row],[N.º]]="","",IF([1]!listadoNC[[#This Row],[FECHA CIERRE]]="","ABIERTA","CERRADA"))</f>
        <v>#VALUE!</v>
      </c>
      <c r="Q245" s="62" t="s">
        <v>22</v>
      </c>
      <c r="R245" s="63" t="s">
        <v>22</v>
      </c>
      <c r="S245" s="63" t="s">
        <v>22</v>
      </c>
      <c r="T245" s="64"/>
      <c r="U245" s="64"/>
    </row>
    <row r="246" spans="1:21" ht="24" x14ac:dyDescent="0.2">
      <c r="A246" s="6">
        <v>245</v>
      </c>
      <c r="B246" s="66" t="s">
        <v>402</v>
      </c>
      <c r="C246" s="7">
        <v>44608</v>
      </c>
      <c r="D246" s="7" t="s">
        <v>338</v>
      </c>
      <c r="E246" s="8" t="s">
        <v>338</v>
      </c>
      <c r="F246" s="8" t="s">
        <v>350</v>
      </c>
      <c r="G246" s="9" t="s">
        <v>375</v>
      </c>
      <c r="H246" s="8" t="s">
        <v>17</v>
      </c>
      <c r="I246" s="8" t="s">
        <v>81</v>
      </c>
      <c r="J246" s="8" t="s">
        <v>332</v>
      </c>
      <c r="K246" s="8" t="s">
        <v>374</v>
      </c>
      <c r="L246" s="8" t="s">
        <v>21</v>
      </c>
      <c r="M246" s="10">
        <v>3.37</v>
      </c>
      <c r="N246" s="10" t="str">
        <f>IF(Obra!$J246="MYO","No Recuperable","Recuperable")</f>
        <v>Recuperable</v>
      </c>
      <c r="O246" s="7">
        <v>44609</v>
      </c>
      <c r="P246" s="8" t="e">
        <f>IF([1]!listadoNC[[#This Row],[N.º]]="","",IF([1]!listadoNC[[#This Row],[FECHA CIERRE]]="","ABIERTA","CERRADA"))</f>
        <v>#VALUE!</v>
      </c>
      <c r="Q246" s="62"/>
      <c r="R246" s="63" t="s">
        <v>22</v>
      </c>
      <c r="S246" s="63" t="s">
        <v>22</v>
      </c>
      <c r="T246" s="64"/>
      <c r="U246" s="64"/>
    </row>
    <row r="247" spans="1:21" ht="24" x14ac:dyDescent="0.2">
      <c r="A247" s="6">
        <v>246</v>
      </c>
      <c r="B247" s="66" t="s">
        <v>402</v>
      </c>
      <c r="C247" s="7">
        <v>44616</v>
      </c>
      <c r="D247" s="7" t="s">
        <v>338</v>
      </c>
      <c r="E247" s="8" t="s">
        <v>338</v>
      </c>
      <c r="F247" s="8" t="s">
        <v>33</v>
      </c>
      <c r="G247" s="9" t="s">
        <v>376</v>
      </c>
      <c r="H247" s="8" t="s">
        <v>70</v>
      </c>
      <c r="I247" s="8" t="s">
        <v>343</v>
      </c>
      <c r="J247" s="8" t="s">
        <v>72</v>
      </c>
      <c r="K247" s="8" t="s">
        <v>20</v>
      </c>
      <c r="L247" s="8" t="s">
        <v>57</v>
      </c>
      <c r="M247" s="10">
        <v>16.82</v>
      </c>
      <c r="N247" s="10" t="str">
        <f>IF(Obra!$J247="MYO","No Recuperable","Recuperable")</f>
        <v>Recuperable</v>
      </c>
      <c r="O247" s="7">
        <v>44610</v>
      </c>
      <c r="P247" s="8" t="e">
        <f>IF([1]!listadoNC[[#This Row],[N.º]]="","",IF([1]!listadoNC[[#This Row],[FECHA CIERRE]]="","ABIERTA","CERRADA"))</f>
        <v>#VALUE!</v>
      </c>
      <c r="Q247" s="62"/>
      <c r="R247" s="63" t="s">
        <v>22</v>
      </c>
      <c r="S247" s="63" t="s">
        <v>22</v>
      </c>
      <c r="T247" s="64"/>
      <c r="U247" s="64"/>
    </row>
    <row r="248" spans="1:21" ht="24" x14ac:dyDescent="0.2">
      <c r="A248" s="6">
        <v>247</v>
      </c>
      <c r="B248" s="66" t="s">
        <v>402</v>
      </c>
      <c r="C248" s="7">
        <v>44624</v>
      </c>
      <c r="D248" s="7" t="s">
        <v>338</v>
      </c>
      <c r="E248" s="8" t="s">
        <v>338</v>
      </c>
      <c r="F248" s="8" t="s">
        <v>33</v>
      </c>
      <c r="G248" s="9" t="s">
        <v>377</v>
      </c>
      <c r="H248" s="8" t="s">
        <v>70</v>
      </c>
      <c r="I248" s="8" t="s">
        <v>343</v>
      </c>
      <c r="J248" s="8" t="s">
        <v>378</v>
      </c>
      <c r="K248" s="8" t="s">
        <v>95</v>
      </c>
      <c r="L248" s="8" t="s">
        <v>57</v>
      </c>
      <c r="M248" s="10">
        <v>7.9180000000000001</v>
      </c>
      <c r="N248" s="10" t="str">
        <f>IF(Obra!$J248="MYO","No Recuperable","Recuperable")</f>
        <v>Recuperable</v>
      </c>
      <c r="O248" s="7">
        <v>44611</v>
      </c>
      <c r="P248" s="8" t="e">
        <f>IF([1]!listadoNC[[#This Row],[N.º]]="","",IF([1]!listadoNC[[#This Row],[FECHA CIERRE]]="","ABIERTA","CERRADA"))</f>
        <v>#VALUE!</v>
      </c>
      <c r="Q248" s="62"/>
      <c r="R248" s="63" t="s">
        <v>22</v>
      </c>
      <c r="S248" s="63" t="s">
        <v>22</v>
      </c>
      <c r="T248" s="64"/>
      <c r="U248" s="64"/>
    </row>
    <row r="249" spans="1:21" ht="24" x14ac:dyDescent="0.2">
      <c r="A249" s="6">
        <v>248</v>
      </c>
      <c r="B249" s="66" t="s">
        <v>402</v>
      </c>
      <c r="C249" s="7">
        <v>44624</v>
      </c>
      <c r="D249" s="7" t="s">
        <v>338</v>
      </c>
      <c r="E249" s="8" t="s">
        <v>338</v>
      </c>
      <c r="F249" s="8" t="s">
        <v>33</v>
      </c>
      <c r="G249" s="9" t="s">
        <v>377</v>
      </c>
      <c r="H249" s="8" t="s">
        <v>70</v>
      </c>
      <c r="I249" s="8" t="s">
        <v>343</v>
      </c>
      <c r="J249" s="8" t="s">
        <v>72</v>
      </c>
      <c r="K249" s="8" t="s">
        <v>95</v>
      </c>
      <c r="L249" s="8" t="s">
        <v>57</v>
      </c>
      <c r="M249" s="10">
        <v>5.0090000000000003</v>
      </c>
      <c r="N249" s="10" t="str">
        <f>IF(Obra!$J249="MYO","No Recuperable","Recuperable")</f>
        <v>Recuperable</v>
      </c>
      <c r="O249" s="7">
        <v>44612</v>
      </c>
      <c r="P249" s="8" t="e">
        <f>IF([1]!listadoNC[[#This Row],[N.º]]="","",IF([1]!listadoNC[[#This Row],[FECHA CIERRE]]="","ABIERTA","CERRADA"))</f>
        <v>#VALUE!</v>
      </c>
      <c r="Q249" s="62"/>
      <c r="R249" s="63" t="s">
        <v>22</v>
      </c>
      <c r="S249" s="63" t="s">
        <v>22</v>
      </c>
      <c r="T249" s="64"/>
      <c r="U249" s="64"/>
    </row>
    <row r="250" spans="1:21" ht="24" x14ac:dyDescent="0.2">
      <c r="A250" s="6">
        <v>249</v>
      </c>
      <c r="B250" s="66" t="s">
        <v>402</v>
      </c>
      <c r="C250" s="7">
        <v>44634</v>
      </c>
      <c r="D250" s="7" t="s">
        <v>338</v>
      </c>
      <c r="E250" s="8" t="s">
        <v>14</v>
      </c>
      <c r="F250" s="8" t="s">
        <v>33</v>
      </c>
      <c r="G250" s="9" t="s">
        <v>379</v>
      </c>
      <c r="H250" s="8" t="s">
        <v>70</v>
      </c>
      <c r="I250" s="8" t="s">
        <v>343</v>
      </c>
      <c r="J250" s="8" t="s">
        <v>72</v>
      </c>
      <c r="K250" s="8" t="s">
        <v>20</v>
      </c>
      <c r="L250" s="8" t="s">
        <v>57</v>
      </c>
      <c r="M250" s="10">
        <v>17.100000000000001</v>
      </c>
      <c r="N250" s="10" t="str">
        <f>IF(Obra!$J250="MYO","No Recuperable","Recuperable")</f>
        <v>Recuperable</v>
      </c>
      <c r="O250" s="7">
        <v>44613</v>
      </c>
      <c r="P250" s="8" t="e">
        <f>IF([1]!listadoNC[[#This Row],[N.º]]="","",IF([1]!listadoNC[[#This Row],[FECHA CIERRE]]="","ABIERTA","CERRADA"))</f>
        <v>#VALUE!</v>
      </c>
      <c r="Q250" s="62"/>
      <c r="R250" s="63" t="s">
        <v>22</v>
      </c>
      <c r="S250" s="63" t="s">
        <v>22</v>
      </c>
      <c r="T250" s="64"/>
      <c r="U250" s="64"/>
    </row>
    <row r="251" spans="1:21" ht="24" x14ac:dyDescent="0.2">
      <c r="A251" s="6">
        <v>250</v>
      </c>
      <c r="B251" s="66" t="s">
        <v>402</v>
      </c>
      <c r="C251" s="7">
        <v>44629</v>
      </c>
      <c r="D251" s="7" t="s">
        <v>338</v>
      </c>
      <c r="E251" s="8" t="s">
        <v>14</v>
      </c>
      <c r="F251" s="8" t="s">
        <v>33</v>
      </c>
      <c r="G251" s="9" t="s">
        <v>380</v>
      </c>
      <c r="H251" s="8" t="s">
        <v>70</v>
      </c>
      <c r="I251" s="8" t="s">
        <v>343</v>
      </c>
      <c r="J251" s="8" t="s">
        <v>378</v>
      </c>
      <c r="K251" s="8" t="s">
        <v>20</v>
      </c>
      <c r="L251" s="8" t="s">
        <v>57</v>
      </c>
      <c r="M251" s="10">
        <v>21.72</v>
      </c>
      <c r="N251" s="10" t="str">
        <f>IF(Obra!$J251="MYO","No Recuperable","Recuperable")</f>
        <v>Recuperable</v>
      </c>
      <c r="O251" s="7">
        <v>44614</v>
      </c>
      <c r="P251" s="8" t="e">
        <f>IF([1]!listadoNC[[#This Row],[N.º]]="","",IF([1]!listadoNC[[#This Row],[FECHA CIERRE]]="","ABIERTA","CERRADA"))</f>
        <v>#VALUE!</v>
      </c>
      <c r="Q251" s="62"/>
      <c r="R251" s="63" t="s">
        <v>22</v>
      </c>
      <c r="S251" s="63" t="s">
        <v>22</v>
      </c>
      <c r="T251" s="64"/>
      <c r="U251" s="64"/>
    </row>
    <row r="252" spans="1:21" ht="24" x14ac:dyDescent="0.2">
      <c r="A252" s="6">
        <v>251</v>
      </c>
      <c r="B252" s="66" t="s">
        <v>402</v>
      </c>
      <c r="C252" s="7">
        <v>44634</v>
      </c>
      <c r="D252" s="7" t="s">
        <v>338</v>
      </c>
      <c r="E252" s="8" t="s">
        <v>14</v>
      </c>
      <c r="F252" s="8" t="s">
        <v>33</v>
      </c>
      <c r="G252" s="9" t="s">
        <v>381</v>
      </c>
      <c r="H252" s="8" t="s">
        <v>70</v>
      </c>
      <c r="I252" s="8" t="s">
        <v>343</v>
      </c>
      <c r="J252" s="8" t="s">
        <v>72</v>
      </c>
      <c r="K252" s="8" t="s">
        <v>20</v>
      </c>
      <c r="L252" s="8" t="s">
        <v>57</v>
      </c>
      <c r="M252" s="10">
        <v>20.46</v>
      </c>
      <c r="N252" s="10" t="str">
        <f>IF(Obra!$J252="MYO","No Recuperable","Recuperable")</f>
        <v>Recuperable</v>
      </c>
      <c r="O252" s="7">
        <v>44631</v>
      </c>
      <c r="P252" s="8" t="e">
        <f>IF([1]!listadoNC[[#This Row],[N.º]]="","",IF([1]!listadoNC[[#This Row],[FECHA CIERRE]]="","ABIERTA","CERRADA"))</f>
        <v>#VALUE!</v>
      </c>
      <c r="Q252" s="62"/>
      <c r="R252" s="63" t="s">
        <v>22</v>
      </c>
      <c r="S252" s="63" t="s">
        <v>22</v>
      </c>
      <c r="T252" s="64"/>
      <c r="U252" s="64"/>
    </row>
    <row r="253" spans="1:21" ht="24" x14ac:dyDescent="0.2">
      <c r="A253" s="6">
        <v>252</v>
      </c>
      <c r="B253" s="66" t="s">
        <v>402</v>
      </c>
      <c r="C253" s="7">
        <v>44631</v>
      </c>
      <c r="D253" s="7" t="s">
        <v>338</v>
      </c>
      <c r="E253" s="8" t="s">
        <v>14</v>
      </c>
      <c r="F253" s="8" t="s">
        <v>33</v>
      </c>
      <c r="G253" s="9" t="s">
        <v>382</v>
      </c>
      <c r="H253" s="8" t="s">
        <v>70</v>
      </c>
      <c r="I253" s="8" t="s">
        <v>343</v>
      </c>
      <c r="J253" s="8" t="s">
        <v>72</v>
      </c>
      <c r="K253" s="8" t="s">
        <v>95</v>
      </c>
      <c r="L253" s="8" t="s">
        <v>57</v>
      </c>
      <c r="M253" s="10">
        <v>9.08</v>
      </c>
      <c r="N253" s="10" t="str">
        <f>IF(Obra!$J253="MYO","No Recuperable","Recuperable")</f>
        <v>Recuperable</v>
      </c>
      <c r="O253" s="7">
        <v>44656</v>
      </c>
      <c r="P253" s="8" t="e">
        <f>IF([1]!listadoNC[[#This Row],[N.º]]="","",IF([1]!listadoNC[[#This Row],[FECHA CIERRE]]="","ABIERTA","CERRADA"))</f>
        <v>#VALUE!</v>
      </c>
      <c r="Q253" s="62"/>
      <c r="R253" s="63" t="s">
        <v>22</v>
      </c>
      <c r="S253" s="63" t="s">
        <v>22</v>
      </c>
      <c r="T253" s="64"/>
      <c r="U253" s="64"/>
    </row>
    <row r="254" spans="1:21" ht="24" x14ac:dyDescent="0.2">
      <c r="A254" s="6">
        <v>253</v>
      </c>
      <c r="B254" s="66" t="s">
        <v>402</v>
      </c>
      <c r="C254" s="7">
        <v>44635</v>
      </c>
      <c r="D254" s="7" t="s">
        <v>338</v>
      </c>
      <c r="E254" s="8" t="s">
        <v>14</v>
      </c>
      <c r="F254" s="8" t="s">
        <v>33</v>
      </c>
      <c r="G254" s="9" t="s">
        <v>383</v>
      </c>
      <c r="H254" s="8" t="s">
        <v>70</v>
      </c>
      <c r="I254" s="8" t="s">
        <v>343</v>
      </c>
      <c r="J254" s="8" t="s">
        <v>72</v>
      </c>
      <c r="K254" s="8" t="s">
        <v>95</v>
      </c>
      <c r="L254" s="8" t="s">
        <v>57</v>
      </c>
      <c r="M254" s="10">
        <v>4.2</v>
      </c>
      <c r="N254" s="10" t="str">
        <f>IF(Obra!$J254="MYO","No Recuperable","Recuperable")</f>
        <v>Recuperable</v>
      </c>
      <c r="O254" s="7">
        <v>44656</v>
      </c>
      <c r="P254" s="8" t="e">
        <f>IF([1]!listadoNC[[#This Row],[N.º]]="","",IF([1]!listadoNC[[#This Row],[FECHA CIERRE]]="","ABIERTA","CERRADA"))</f>
        <v>#VALUE!</v>
      </c>
      <c r="Q254" s="62"/>
      <c r="R254" s="63" t="s">
        <v>22</v>
      </c>
      <c r="S254" s="63" t="s">
        <v>22</v>
      </c>
      <c r="T254" s="64"/>
      <c r="U254" s="64"/>
    </row>
    <row r="255" spans="1:21" ht="24" x14ac:dyDescent="0.2">
      <c r="A255" s="6">
        <v>254</v>
      </c>
      <c r="B255" s="66" t="s">
        <v>402</v>
      </c>
      <c r="C255" s="7">
        <v>44645</v>
      </c>
      <c r="D255" s="7" t="s">
        <v>338</v>
      </c>
      <c r="E255" s="8" t="s">
        <v>14</v>
      </c>
      <c r="F255" s="8" t="s">
        <v>33</v>
      </c>
      <c r="G255" s="9" t="s">
        <v>382</v>
      </c>
      <c r="H255" s="8" t="s">
        <v>70</v>
      </c>
      <c r="I255" s="8" t="s">
        <v>343</v>
      </c>
      <c r="J255" s="8" t="s">
        <v>378</v>
      </c>
      <c r="K255" s="8" t="s">
        <v>95</v>
      </c>
      <c r="L255" s="8" t="s">
        <v>57</v>
      </c>
      <c r="M255" s="10">
        <v>17.89</v>
      </c>
      <c r="N255" s="10" t="str">
        <f>IF(Obra!$J255="MYO","No Recuperable","Recuperable")</f>
        <v>Recuperable</v>
      </c>
      <c r="O255" s="7">
        <v>44656</v>
      </c>
      <c r="P255" s="8" t="e">
        <f>IF([1]!listadoNC[[#This Row],[N.º]]="","",IF([1]!listadoNC[[#This Row],[FECHA CIERRE]]="","ABIERTA","CERRADA"))</f>
        <v>#VALUE!</v>
      </c>
      <c r="Q255" s="62"/>
      <c r="R255" s="63" t="s">
        <v>22</v>
      </c>
      <c r="S255" s="63" t="s">
        <v>22</v>
      </c>
      <c r="T255" s="64"/>
      <c r="U255" s="64"/>
    </row>
    <row r="256" spans="1:21" ht="24" x14ac:dyDescent="0.2">
      <c r="A256" s="6">
        <v>255</v>
      </c>
      <c r="B256" s="66" t="s">
        <v>402</v>
      </c>
      <c r="C256" s="7">
        <v>44648</v>
      </c>
      <c r="D256" s="7" t="s">
        <v>338</v>
      </c>
      <c r="E256" s="8" t="s">
        <v>14</v>
      </c>
      <c r="F256" s="8" t="s">
        <v>33</v>
      </c>
      <c r="G256" s="9" t="s">
        <v>384</v>
      </c>
      <c r="H256" s="8" t="s">
        <v>70</v>
      </c>
      <c r="I256" s="8" t="s">
        <v>343</v>
      </c>
      <c r="J256" s="8" t="s">
        <v>378</v>
      </c>
      <c r="K256" s="8" t="s">
        <v>95</v>
      </c>
      <c r="L256" s="8" t="s">
        <v>57</v>
      </c>
      <c r="M256" s="10">
        <v>22.61</v>
      </c>
      <c r="N256" s="10" t="str">
        <f>IF(Obra!$J256="MYO","No Recuperable","Recuperable")</f>
        <v>Recuperable</v>
      </c>
      <c r="O256" s="7">
        <v>44656</v>
      </c>
      <c r="P256" s="8" t="e">
        <f>IF([1]!listadoNC[[#This Row],[N.º]]="","",IF([1]!listadoNC[[#This Row],[FECHA CIERRE]]="","ABIERTA","CERRADA"))</f>
        <v>#VALUE!</v>
      </c>
      <c r="Q256" s="62"/>
      <c r="R256" s="63" t="s">
        <v>22</v>
      </c>
      <c r="S256" s="63" t="s">
        <v>22</v>
      </c>
      <c r="T256" s="64"/>
      <c r="U256" s="64"/>
    </row>
    <row r="257" spans="1:21" ht="24" x14ac:dyDescent="0.2">
      <c r="A257" s="6">
        <v>256</v>
      </c>
      <c r="B257" s="66" t="s">
        <v>402</v>
      </c>
      <c r="C257" s="7">
        <v>44663</v>
      </c>
      <c r="D257" s="7" t="s">
        <v>338</v>
      </c>
      <c r="E257" s="8" t="s">
        <v>88</v>
      </c>
      <c r="F257" s="8" t="s">
        <v>89</v>
      </c>
      <c r="G257" s="9" t="s">
        <v>385</v>
      </c>
      <c r="H257" s="8" t="s">
        <v>46</v>
      </c>
      <c r="I257" s="8" t="s">
        <v>47</v>
      </c>
      <c r="J257" s="8" t="s">
        <v>372</v>
      </c>
      <c r="K257" s="8" t="s">
        <v>92</v>
      </c>
      <c r="L257" s="8" t="s">
        <v>57</v>
      </c>
      <c r="M257" s="10">
        <v>6.2</v>
      </c>
      <c r="N257" s="10" t="str">
        <f>IF(Obra!$J257="MYO","No Recuperable","Recuperable")</f>
        <v>Recuperable</v>
      </c>
      <c r="O257" s="7">
        <v>44664</v>
      </c>
      <c r="P257" s="8" t="e">
        <f>IF([1]!listadoNC[[#This Row],[N.º]]="","",IF([1]!listadoNC[[#This Row],[FECHA CIERRE]]="","ABIERTA","CERRADA"))</f>
        <v>#VALUE!</v>
      </c>
      <c r="Q257" s="62"/>
      <c r="R257" s="63" t="s">
        <v>22</v>
      </c>
      <c r="S257" s="63" t="s">
        <v>22</v>
      </c>
      <c r="T257" s="64"/>
      <c r="U257" s="64"/>
    </row>
    <row r="258" spans="1:21" ht="24" x14ac:dyDescent="0.2">
      <c r="A258" s="6">
        <v>257</v>
      </c>
      <c r="B258" s="66" t="s">
        <v>402</v>
      </c>
      <c r="C258" s="7">
        <v>44646</v>
      </c>
      <c r="D258" s="7" t="s">
        <v>338</v>
      </c>
      <c r="E258" s="8" t="s">
        <v>14</v>
      </c>
      <c r="F258" s="8" t="s">
        <v>350</v>
      </c>
      <c r="G258" s="9" t="s">
        <v>386</v>
      </c>
      <c r="H258" s="8" t="s">
        <v>17</v>
      </c>
      <c r="I258" s="8" t="s">
        <v>81</v>
      </c>
      <c r="J258" s="8" t="s">
        <v>332</v>
      </c>
      <c r="K258" s="8" t="s">
        <v>95</v>
      </c>
      <c r="L258" s="8" t="s">
        <v>21</v>
      </c>
      <c r="M258" s="10">
        <v>0</v>
      </c>
      <c r="N258" s="10" t="str">
        <f>IF(Obra!$J258="MYO","No Recuperable","Recuperable")</f>
        <v>Recuperable</v>
      </c>
      <c r="O258" s="7">
        <v>44646</v>
      </c>
      <c r="P258" s="8" t="e">
        <f>IF([1]!listadoNC[[#This Row],[N.º]]="","",IF([1]!listadoNC[[#This Row],[FECHA CIERRE]]="","ABIERTA","CERRADA"))</f>
        <v>#VALUE!</v>
      </c>
      <c r="Q258" s="62"/>
      <c r="R258" s="63" t="s">
        <v>22</v>
      </c>
      <c r="S258" s="63" t="s">
        <v>22</v>
      </c>
      <c r="T258" s="64"/>
      <c r="U258" s="64"/>
    </row>
    <row r="259" spans="1:21" ht="24" x14ac:dyDescent="0.2">
      <c r="A259" s="6">
        <v>258</v>
      </c>
      <c r="B259" s="66" t="s">
        <v>402</v>
      </c>
      <c r="C259" s="7">
        <v>44659</v>
      </c>
      <c r="D259" s="7" t="s">
        <v>338</v>
      </c>
      <c r="E259" s="8" t="s">
        <v>14</v>
      </c>
      <c r="F259" s="8" t="s">
        <v>350</v>
      </c>
      <c r="G259" s="9" t="s">
        <v>387</v>
      </c>
      <c r="H259" s="8" t="s">
        <v>49</v>
      </c>
      <c r="I259" s="8" t="s">
        <v>50</v>
      </c>
      <c r="J259" s="8" t="s">
        <v>332</v>
      </c>
      <c r="K259" s="8" t="s">
        <v>20</v>
      </c>
      <c r="L259" s="8" t="s">
        <v>57</v>
      </c>
      <c r="M259" s="10">
        <v>2.36</v>
      </c>
      <c r="N259" s="10" t="str">
        <f>IF(Obra!$J259="MYO","No Recuperable","Recuperable")</f>
        <v>Recuperable</v>
      </c>
      <c r="O259" s="7">
        <v>44659</v>
      </c>
      <c r="P259" s="8" t="e">
        <f>IF([1]!listadoNC[[#This Row],[N.º]]="","",IF([1]!listadoNC[[#This Row],[FECHA CIERRE]]="","ABIERTA","CERRADA"))</f>
        <v>#VALUE!</v>
      </c>
      <c r="Q259" s="62"/>
      <c r="R259" s="63" t="s">
        <v>22</v>
      </c>
      <c r="S259" s="63" t="s">
        <v>22</v>
      </c>
      <c r="T259" s="64"/>
      <c r="U259" s="64"/>
    </row>
    <row r="260" spans="1:21" ht="24" x14ac:dyDescent="0.2">
      <c r="A260" s="6">
        <v>259</v>
      </c>
      <c r="B260" s="66" t="s">
        <v>402</v>
      </c>
      <c r="C260" s="7">
        <v>44662</v>
      </c>
      <c r="D260" s="7" t="s">
        <v>338</v>
      </c>
      <c r="E260" s="8" t="s">
        <v>14</v>
      </c>
      <c r="F260" s="8" t="s">
        <v>350</v>
      </c>
      <c r="G260" s="9" t="s">
        <v>387</v>
      </c>
      <c r="H260" s="8" t="s">
        <v>49</v>
      </c>
      <c r="I260" s="8" t="s">
        <v>50</v>
      </c>
      <c r="J260" s="8" t="s">
        <v>332</v>
      </c>
      <c r="K260" s="8" t="s">
        <v>20</v>
      </c>
      <c r="L260" s="8" t="s">
        <v>57</v>
      </c>
      <c r="M260" s="10">
        <v>3.36</v>
      </c>
      <c r="N260" s="10" t="str">
        <f>IF(Obra!$J260="MYO","No Recuperable","Recuperable")</f>
        <v>Recuperable</v>
      </c>
      <c r="O260" s="7">
        <v>44662</v>
      </c>
      <c r="P260" s="8" t="e">
        <f>IF([1]!listadoNC[[#This Row],[N.º]]="","",IF([1]!listadoNC[[#This Row],[FECHA CIERRE]]="","ABIERTA","CERRADA"))</f>
        <v>#VALUE!</v>
      </c>
      <c r="Q260" s="62"/>
      <c r="R260" s="63" t="s">
        <v>22</v>
      </c>
      <c r="S260" s="63" t="s">
        <v>22</v>
      </c>
      <c r="T260" s="64"/>
      <c r="U260" s="64"/>
    </row>
    <row r="261" spans="1:21" ht="24" x14ac:dyDescent="0.2">
      <c r="A261" s="6">
        <v>260</v>
      </c>
      <c r="B261" s="66" t="s">
        <v>402</v>
      </c>
      <c r="C261" s="7">
        <v>44662</v>
      </c>
      <c r="D261" s="7" t="s">
        <v>338</v>
      </c>
      <c r="E261" s="8" t="s">
        <v>14</v>
      </c>
      <c r="F261" s="8" t="s">
        <v>33</v>
      </c>
      <c r="G261" s="9" t="s">
        <v>388</v>
      </c>
      <c r="H261" s="8" t="s">
        <v>70</v>
      </c>
      <c r="I261" s="8" t="s">
        <v>343</v>
      </c>
      <c r="J261" s="8" t="s">
        <v>72</v>
      </c>
      <c r="K261" s="8" t="s">
        <v>20</v>
      </c>
      <c r="L261" s="8" t="s">
        <v>57</v>
      </c>
      <c r="M261" s="10">
        <v>5.76</v>
      </c>
      <c r="N261" s="10" t="str">
        <f>IF(Obra!$J261="MYO","No Recuperable","Recuperable")</f>
        <v>Recuperable</v>
      </c>
      <c r="O261" s="7">
        <v>44662</v>
      </c>
      <c r="P261" s="8" t="e">
        <f>IF([1]!listadoNC[[#This Row],[N.º]]="","",IF([1]!listadoNC[[#This Row],[FECHA CIERRE]]="","ABIERTA","CERRADA"))</f>
        <v>#VALUE!</v>
      </c>
      <c r="Q261" s="62"/>
      <c r="R261" s="63" t="s">
        <v>22</v>
      </c>
      <c r="S261" s="63" t="s">
        <v>22</v>
      </c>
      <c r="T261" s="64"/>
      <c r="U261" s="64"/>
    </row>
    <row r="262" spans="1:21" ht="24" x14ac:dyDescent="0.2">
      <c r="A262" s="6">
        <v>261</v>
      </c>
      <c r="B262" s="66" t="s">
        <v>402</v>
      </c>
      <c r="C262" s="7">
        <v>44669</v>
      </c>
      <c r="D262" s="7" t="s">
        <v>338</v>
      </c>
      <c r="E262" s="8" t="s">
        <v>14</v>
      </c>
      <c r="F262" s="8" t="s">
        <v>33</v>
      </c>
      <c r="G262" s="9" t="s">
        <v>389</v>
      </c>
      <c r="H262" s="8" t="s">
        <v>70</v>
      </c>
      <c r="I262" s="8" t="s">
        <v>343</v>
      </c>
      <c r="J262" s="8" t="s">
        <v>378</v>
      </c>
      <c r="K262" s="8" t="s">
        <v>20</v>
      </c>
      <c r="L262" s="8" t="s">
        <v>57</v>
      </c>
      <c r="M262" s="10">
        <v>44</v>
      </c>
      <c r="N262" s="10" t="str">
        <f>IF(Obra!$J262="MYO","No Recuperable","Recuperable")</f>
        <v>Recuperable</v>
      </c>
      <c r="O262" s="7">
        <v>44686</v>
      </c>
      <c r="P262" s="8" t="e">
        <f>IF([1]!listadoNC[[#This Row],[N.º]]="","",IF([1]!listadoNC[[#This Row],[FECHA CIERRE]]="","ABIERTA","CERRADA"))</f>
        <v>#VALUE!</v>
      </c>
      <c r="Q262" s="62"/>
      <c r="R262" s="63" t="s">
        <v>22</v>
      </c>
      <c r="S262" s="63" t="s">
        <v>22</v>
      </c>
      <c r="T262" s="64"/>
      <c r="U262" s="64"/>
    </row>
    <row r="263" spans="1:21" ht="36" x14ac:dyDescent="0.2">
      <c r="A263" s="6">
        <v>262</v>
      </c>
      <c r="B263" s="66" t="s">
        <v>402</v>
      </c>
      <c r="C263" s="7">
        <v>44617</v>
      </c>
      <c r="D263" s="7" t="s">
        <v>334</v>
      </c>
      <c r="E263" s="8" t="s">
        <v>14</v>
      </c>
      <c r="F263" s="8" t="s">
        <v>124</v>
      </c>
      <c r="G263" s="9" t="s">
        <v>390</v>
      </c>
      <c r="H263" s="8" t="s">
        <v>46</v>
      </c>
      <c r="I263" s="8" t="s">
        <v>79</v>
      </c>
      <c r="J263" s="8" t="s">
        <v>36</v>
      </c>
      <c r="K263" s="8" t="s">
        <v>162</v>
      </c>
      <c r="L263" s="8" t="s">
        <v>21</v>
      </c>
      <c r="M263" s="10">
        <v>1.2</v>
      </c>
      <c r="N263" s="10" t="str">
        <f>IF(Obra!$J263="MYO","No Recuperable","Recuperable")</f>
        <v>No Recuperable</v>
      </c>
      <c r="O263" s="7">
        <v>44755</v>
      </c>
      <c r="P263" s="8" t="e">
        <f>IF([1]!listadoNC[[#This Row],[N.º]]="","",IF([1]!listadoNC[[#This Row],[FECHA CIERRE]]="","ABIERTA","CERRADA"))</f>
        <v>#VALUE!</v>
      </c>
      <c r="Q263" s="62"/>
      <c r="R263" s="63" t="s">
        <v>22</v>
      </c>
      <c r="S263" s="63" t="s">
        <v>22</v>
      </c>
      <c r="T263" s="64"/>
      <c r="U263" s="64"/>
    </row>
    <row r="264" spans="1:21" ht="24" x14ac:dyDescent="0.2">
      <c r="A264" s="6">
        <v>263</v>
      </c>
      <c r="B264" s="66" t="s">
        <v>402</v>
      </c>
      <c r="C264" s="7">
        <v>44567</v>
      </c>
      <c r="D264" s="7" t="s">
        <v>334</v>
      </c>
      <c r="E264" s="8" t="s">
        <v>14</v>
      </c>
      <c r="F264" s="8" t="s">
        <v>33</v>
      </c>
      <c r="G264" s="9" t="s">
        <v>391</v>
      </c>
      <c r="H264" s="8" t="s">
        <v>46</v>
      </c>
      <c r="I264" s="8" t="s">
        <v>79</v>
      </c>
      <c r="J264" s="8" t="s">
        <v>36</v>
      </c>
      <c r="K264" s="8" t="s">
        <v>162</v>
      </c>
      <c r="L264" s="8" t="s">
        <v>21</v>
      </c>
      <c r="M264" s="10">
        <v>3.7</v>
      </c>
      <c r="N264" s="10" t="str">
        <f>IF(Obra!$J264="MYO","No Recuperable","Recuperable")</f>
        <v>No Recuperable</v>
      </c>
      <c r="O264" s="7">
        <v>44872</v>
      </c>
      <c r="P264" s="8" t="e">
        <f>IF([1]!listadoNC[[#This Row],[N.º]]="","",IF([1]!listadoNC[[#This Row],[FECHA CIERRE]]="","ABIERTA","CERRADA"))</f>
        <v>#VALUE!</v>
      </c>
      <c r="Q264" s="62"/>
      <c r="R264" s="63" t="s">
        <v>22</v>
      </c>
      <c r="S264" s="63" t="s">
        <v>22</v>
      </c>
      <c r="T264" s="64"/>
      <c r="U264" s="64"/>
    </row>
    <row r="265" spans="1:21" ht="24" x14ac:dyDescent="0.2">
      <c r="A265" s="6">
        <v>264</v>
      </c>
      <c r="B265" s="66" t="s">
        <v>402</v>
      </c>
      <c r="C265" s="7">
        <v>44578</v>
      </c>
      <c r="D265" s="7" t="s">
        <v>334</v>
      </c>
      <c r="E265" s="8" t="s">
        <v>14</v>
      </c>
      <c r="F265" s="8" t="s">
        <v>33</v>
      </c>
      <c r="G265" s="9" t="s">
        <v>392</v>
      </c>
      <c r="H265" s="8" t="s">
        <v>46</v>
      </c>
      <c r="I265" s="8" t="s">
        <v>79</v>
      </c>
      <c r="J265" s="8" t="s">
        <v>36</v>
      </c>
      <c r="K265" s="8" t="s">
        <v>162</v>
      </c>
      <c r="L265" s="8" t="s">
        <v>21</v>
      </c>
      <c r="M265" s="10">
        <v>7.6</v>
      </c>
      <c r="N265" s="10" t="str">
        <f>IF(Obra!$J265="MYO","No Recuperable","Recuperable")</f>
        <v>No Recuperable</v>
      </c>
      <c r="O265" s="7">
        <v>44872</v>
      </c>
      <c r="P265" s="8" t="e">
        <f>IF([1]!listadoNC[[#This Row],[N.º]]="","",IF([1]!listadoNC[[#This Row],[FECHA CIERRE]]="","ABIERTA","CERRADA"))</f>
        <v>#VALUE!</v>
      </c>
      <c r="Q265" s="62"/>
      <c r="R265" s="63" t="s">
        <v>22</v>
      </c>
      <c r="S265" s="63" t="s">
        <v>22</v>
      </c>
      <c r="T265" s="64"/>
      <c r="U265" s="64"/>
    </row>
    <row r="266" spans="1:21" ht="24" x14ac:dyDescent="0.2">
      <c r="A266" s="6">
        <v>265</v>
      </c>
      <c r="B266" s="66" t="s">
        <v>402</v>
      </c>
      <c r="C266" s="7">
        <v>44432</v>
      </c>
      <c r="D266" s="7" t="s">
        <v>334</v>
      </c>
      <c r="E266" s="8" t="s">
        <v>14</v>
      </c>
      <c r="F266" s="8" t="s">
        <v>51</v>
      </c>
      <c r="G266" s="9" t="s">
        <v>393</v>
      </c>
      <c r="H266" s="8" t="s">
        <v>46</v>
      </c>
      <c r="I266" s="8" t="s">
        <v>79</v>
      </c>
      <c r="J266" s="8" t="s">
        <v>36</v>
      </c>
      <c r="K266" s="8" t="s">
        <v>162</v>
      </c>
      <c r="L266" s="8" t="s">
        <v>21</v>
      </c>
      <c r="M266" s="10">
        <v>4.2</v>
      </c>
      <c r="N266" s="10" t="str">
        <f>IF(Obra!$J266="MYO","No Recuperable","Recuperable")</f>
        <v>No Recuperable</v>
      </c>
      <c r="O266" s="7">
        <v>44872</v>
      </c>
      <c r="P266" s="8" t="e">
        <f>IF([1]!listadoNC[[#This Row],[N.º]]="","",IF([1]!listadoNC[[#This Row],[FECHA CIERRE]]="","ABIERTA","CERRADA"))</f>
        <v>#VALUE!</v>
      </c>
      <c r="Q266" s="62"/>
      <c r="R266" s="63" t="s">
        <v>22</v>
      </c>
      <c r="S266" s="63" t="s">
        <v>22</v>
      </c>
      <c r="T266" s="64"/>
      <c r="U266" s="64"/>
    </row>
    <row r="267" spans="1:21" ht="24" x14ac:dyDescent="0.2">
      <c r="A267" s="6">
        <v>266</v>
      </c>
      <c r="B267" s="66" t="s">
        <v>402</v>
      </c>
      <c r="C267" s="7">
        <v>44452</v>
      </c>
      <c r="D267" s="7" t="s">
        <v>334</v>
      </c>
      <c r="E267" s="8" t="s">
        <v>14</v>
      </c>
      <c r="F267" s="8" t="s">
        <v>51</v>
      </c>
      <c r="G267" s="9" t="s">
        <v>394</v>
      </c>
      <c r="H267" s="8" t="s">
        <v>46</v>
      </c>
      <c r="I267" s="8" t="s">
        <v>79</v>
      </c>
      <c r="J267" s="8" t="s">
        <v>36</v>
      </c>
      <c r="K267" s="8" t="s">
        <v>162</v>
      </c>
      <c r="L267" s="8" t="s">
        <v>21</v>
      </c>
      <c r="M267" s="10">
        <v>2.9</v>
      </c>
      <c r="N267" s="10" t="str">
        <f>IF(Obra!$J267="MYO","No Recuperable","Recuperable")</f>
        <v>No Recuperable</v>
      </c>
      <c r="O267" s="7">
        <v>44872</v>
      </c>
      <c r="P267" s="8" t="e">
        <f>IF([1]!listadoNC[[#This Row],[N.º]]="","",IF([1]!listadoNC[[#This Row],[FECHA CIERRE]]="","ABIERTA","CERRADA"))</f>
        <v>#VALUE!</v>
      </c>
      <c r="Q267" s="62"/>
      <c r="R267" s="63" t="s">
        <v>22</v>
      </c>
      <c r="S267" s="63" t="s">
        <v>22</v>
      </c>
      <c r="T267" s="64"/>
      <c r="U267" s="64"/>
    </row>
    <row r="268" spans="1:21" ht="24" x14ac:dyDescent="0.2">
      <c r="A268" s="6">
        <v>267</v>
      </c>
      <c r="B268" s="66" t="s">
        <v>402</v>
      </c>
      <c r="C268" s="7">
        <v>44593</v>
      </c>
      <c r="D268" s="7" t="s">
        <v>334</v>
      </c>
      <c r="E268" s="8" t="s">
        <v>14</v>
      </c>
      <c r="F268" s="8" t="s">
        <v>51</v>
      </c>
      <c r="G268" s="9" t="s">
        <v>395</v>
      </c>
      <c r="H268" s="8" t="s">
        <v>46</v>
      </c>
      <c r="I268" s="8" t="s">
        <v>79</v>
      </c>
      <c r="J268" s="8" t="s">
        <v>36</v>
      </c>
      <c r="K268" s="8" t="s">
        <v>162</v>
      </c>
      <c r="L268" s="8" t="s">
        <v>21</v>
      </c>
      <c r="M268" s="10">
        <v>2.9</v>
      </c>
      <c r="N268" s="10" t="str">
        <f>IF(Obra!$J268="MYO","No Recuperable","Recuperable")</f>
        <v>No Recuperable</v>
      </c>
      <c r="O268" s="7">
        <v>44872</v>
      </c>
      <c r="P268" s="8" t="e">
        <f>IF([1]!listadoNC[[#This Row],[N.º]]="","",IF([1]!listadoNC[[#This Row],[FECHA CIERRE]]="","ABIERTA","CERRADA"))</f>
        <v>#VALUE!</v>
      </c>
      <c r="Q268" s="62"/>
      <c r="R268" s="63" t="s">
        <v>22</v>
      </c>
      <c r="S268" s="63" t="s">
        <v>22</v>
      </c>
      <c r="T268" s="64"/>
      <c r="U268" s="64"/>
    </row>
    <row r="269" spans="1:21" ht="24" x14ac:dyDescent="0.2">
      <c r="A269" s="6">
        <v>268</v>
      </c>
      <c r="B269" s="66" t="s">
        <v>402</v>
      </c>
      <c r="C269" s="7">
        <v>44610</v>
      </c>
      <c r="D269" s="7" t="s">
        <v>334</v>
      </c>
      <c r="E269" s="8" t="s">
        <v>14</v>
      </c>
      <c r="F269" s="8" t="s">
        <v>51</v>
      </c>
      <c r="G269" s="9" t="s">
        <v>396</v>
      </c>
      <c r="H269" s="8" t="s">
        <v>46</v>
      </c>
      <c r="I269" s="8" t="s">
        <v>79</v>
      </c>
      <c r="J269" s="8" t="s">
        <v>36</v>
      </c>
      <c r="K269" s="8" t="s">
        <v>162</v>
      </c>
      <c r="L269" s="8" t="s">
        <v>21</v>
      </c>
      <c r="M269" s="10">
        <v>2.9</v>
      </c>
      <c r="N269" s="10" t="str">
        <f>IF(Obra!$J269="MYO","No Recuperable","Recuperable")</f>
        <v>No Recuperable</v>
      </c>
      <c r="O269" s="7">
        <v>44872</v>
      </c>
      <c r="P269" s="8" t="e">
        <f>IF([1]!listadoNC[[#This Row],[N.º]]="","",IF([1]!listadoNC[[#This Row],[FECHA CIERRE]]="","ABIERTA","CERRADA"))</f>
        <v>#VALUE!</v>
      </c>
      <c r="Q269" s="62"/>
      <c r="R269" s="63" t="s">
        <v>22</v>
      </c>
      <c r="S269" s="63" t="s">
        <v>22</v>
      </c>
      <c r="T269" s="64"/>
      <c r="U269" s="64"/>
    </row>
    <row r="270" spans="1:21" ht="24" x14ac:dyDescent="0.2">
      <c r="A270" s="6">
        <v>269</v>
      </c>
      <c r="B270" s="66" t="s">
        <v>402</v>
      </c>
      <c r="C270" s="7">
        <v>44627</v>
      </c>
      <c r="D270" s="7" t="s">
        <v>334</v>
      </c>
      <c r="E270" s="8" t="s">
        <v>14</v>
      </c>
      <c r="F270" s="8" t="s">
        <v>51</v>
      </c>
      <c r="G270" s="9" t="s">
        <v>397</v>
      </c>
      <c r="H270" s="8" t="s">
        <v>46</v>
      </c>
      <c r="I270" s="8" t="s">
        <v>79</v>
      </c>
      <c r="J270" s="8" t="s">
        <v>36</v>
      </c>
      <c r="K270" s="8" t="s">
        <v>162</v>
      </c>
      <c r="L270" s="8" t="s">
        <v>21</v>
      </c>
      <c r="M270" s="10">
        <v>2.9</v>
      </c>
      <c r="N270" s="10" t="str">
        <f>IF(Obra!$J270="MYO","No Recuperable","Recuperable")</f>
        <v>No Recuperable</v>
      </c>
      <c r="O270" s="7">
        <v>44872</v>
      </c>
      <c r="P270" s="8" t="e">
        <f>IF([1]!listadoNC[[#This Row],[N.º]]="","",IF([1]!listadoNC[[#This Row],[FECHA CIERRE]]="","ABIERTA","CERRADA"))</f>
        <v>#VALUE!</v>
      </c>
      <c r="Q270" s="62"/>
      <c r="R270" s="63" t="s">
        <v>22</v>
      </c>
      <c r="S270" s="63" t="s">
        <v>22</v>
      </c>
      <c r="T270" s="64"/>
      <c r="U270" s="64"/>
    </row>
    <row r="271" spans="1:21" ht="24" x14ac:dyDescent="0.2">
      <c r="A271" s="6">
        <v>270</v>
      </c>
      <c r="B271" s="66" t="s">
        <v>402</v>
      </c>
      <c r="C271" s="7">
        <v>44643</v>
      </c>
      <c r="D271" s="7" t="s">
        <v>334</v>
      </c>
      <c r="E271" s="8" t="s">
        <v>14</v>
      </c>
      <c r="F271" s="8" t="s">
        <v>51</v>
      </c>
      <c r="G271" s="9" t="s">
        <v>398</v>
      </c>
      <c r="H271" s="8" t="s">
        <v>46</v>
      </c>
      <c r="I271" s="8" t="s">
        <v>79</v>
      </c>
      <c r="J271" s="8" t="s">
        <v>36</v>
      </c>
      <c r="K271" s="8" t="s">
        <v>162</v>
      </c>
      <c r="L271" s="8" t="s">
        <v>21</v>
      </c>
      <c r="M271" s="10">
        <v>2.9</v>
      </c>
      <c r="N271" s="10" t="str">
        <f>IF(Obra!$J271="MYO","No Recuperable","Recuperable")</f>
        <v>No Recuperable</v>
      </c>
      <c r="O271" s="7">
        <v>44872</v>
      </c>
      <c r="P271" s="8" t="e">
        <f>IF([1]!listadoNC[[#This Row],[N.º]]="","",IF([1]!listadoNC[[#This Row],[FECHA CIERRE]]="","ABIERTA","CERRADA"))</f>
        <v>#VALUE!</v>
      </c>
      <c r="Q271" s="62"/>
      <c r="R271" s="63" t="s">
        <v>22</v>
      </c>
      <c r="S271" s="63" t="s">
        <v>22</v>
      </c>
      <c r="T271" s="64"/>
      <c r="U271" s="64"/>
    </row>
    <row r="272" spans="1:21" ht="24" x14ac:dyDescent="0.2">
      <c r="A272" s="6">
        <v>271</v>
      </c>
      <c r="B272" s="66" t="s">
        <v>402</v>
      </c>
      <c r="C272" s="7">
        <v>44627</v>
      </c>
      <c r="D272" s="7" t="s">
        <v>334</v>
      </c>
      <c r="E272" s="8" t="s">
        <v>14</v>
      </c>
      <c r="F272" s="8" t="s">
        <v>51</v>
      </c>
      <c r="G272" s="9" t="s">
        <v>399</v>
      </c>
      <c r="H272" s="8" t="s">
        <v>46</v>
      </c>
      <c r="I272" s="8" t="s">
        <v>79</v>
      </c>
      <c r="J272" s="8" t="s">
        <v>36</v>
      </c>
      <c r="K272" s="8" t="s">
        <v>162</v>
      </c>
      <c r="L272" s="8" t="s">
        <v>21</v>
      </c>
      <c r="M272" s="10">
        <v>2.9</v>
      </c>
      <c r="N272" s="10" t="str">
        <f>IF(Obra!$J272="MYO","No Recuperable","Recuperable")</f>
        <v>No Recuperable</v>
      </c>
      <c r="O272" s="7">
        <v>44872</v>
      </c>
      <c r="P272" s="8" t="e">
        <f>IF([1]!listadoNC[[#This Row],[N.º]]="","",IF([1]!listadoNC[[#This Row],[FECHA CIERRE]]="","ABIERTA","CERRADA"))</f>
        <v>#VALUE!</v>
      </c>
      <c r="Q272" s="62"/>
      <c r="R272" s="63" t="s">
        <v>22</v>
      </c>
      <c r="S272" s="63" t="s">
        <v>22</v>
      </c>
      <c r="T272" s="64"/>
      <c r="U272" s="64"/>
    </row>
    <row r="273" spans="1:21" ht="24" x14ac:dyDescent="0.2">
      <c r="A273" s="6">
        <v>272</v>
      </c>
      <c r="B273" s="66" t="s">
        <v>402</v>
      </c>
      <c r="C273" s="7">
        <v>44663</v>
      </c>
      <c r="D273" s="7" t="s">
        <v>334</v>
      </c>
      <c r="E273" s="8" t="s">
        <v>14</v>
      </c>
      <c r="F273" s="8" t="s">
        <v>51</v>
      </c>
      <c r="G273" s="9" t="s">
        <v>400</v>
      </c>
      <c r="H273" s="8" t="s">
        <v>46</v>
      </c>
      <c r="I273" s="8" t="s">
        <v>79</v>
      </c>
      <c r="J273" s="8" t="s">
        <v>36</v>
      </c>
      <c r="K273" s="8" t="s">
        <v>162</v>
      </c>
      <c r="L273" s="8" t="s">
        <v>21</v>
      </c>
      <c r="M273" s="10">
        <v>2.9</v>
      </c>
      <c r="N273" s="10" t="str">
        <f>IF(Obra!$J273="MYO","No Recuperable","Recuperable")</f>
        <v>No Recuperable</v>
      </c>
      <c r="O273" s="7">
        <v>44872</v>
      </c>
      <c r="P273" s="8" t="e">
        <f>IF([1]!listadoNC[[#This Row],[N.º]]="","",IF([1]!listadoNC[[#This Row],[FECHA CIERRE]]="","ABIERTA","CERRADA"))</f>
        <v>#VALUE!</v>
      </c>
      <c r="Q273" s="62"/>
      <c r="R273" s="63" t="s">
        <v>22</v>
      </c>
      <c r="S273" s="63" t="s">
        <v>22</v>
      </c>
      <c r="T273" s="64"/>
      <c r="U273" s="64"/>
    </row>
    <row r="274" spans="1:21" ht="48" x14ac:dyDescent="0.2">
      <c r="A274" s="6">
        <v>273</v>
      </c>
      <c r="B274" s="67" t="s">
        <v>402</v>
      </c>
      <c r="C274" s="7">
        <v>44890</v>
      </c>
      <c r="D274" s="7" t="s">
        <v>334</v>
      </c>
      <c r="E274" s="8" t="s">
        <v>106</v>
      </c>
      <c r="F274" s="8" t="s">
        <v>252</v>
      </c>
      <c r="G274" s="9" t="s">
        <v>401</v>
      </c>
      <c r="H274" s="8" t="s">
        <v>46</v>
      </c>
      <c r="I274" s="8" t="s">
        <v>79</v>
      </c>
      <c r="J274" s="8" t="s">
        <v>36</v>
      </c>
      <c r="K274" s="8" t="s">
        <v>162</v>
      </c>
      <c r="L274" s="8" t="s">
        <v>353</v>
      </c>
      <c r="M274" s="10">
        <v>47.55</v>
      </c>
      <c r="N274" s="10" t="str">
        <f>IF(Obra!$J274="MYO","No Recuperable","Recuperable")</f>
        <v>No Recuperable</v>
      </c>
      <c r="O274" s="7">
        <v>44922</v>
      </c>
      <c r="P274" s="8" t="e">
        <f>IF([1]!listadoNC[[#This Row],[N.º]]="","",IF([1]!listadoNC[[#This Row],[FECHA CIERRE]]="","ABIERTA","CERRADA"))</f>
        <v>#VALUE!</v>
      </c>
      <c r="Q274" s="62"/>
      <c r="R274" s="63" t="s">
        <v>22</v>
      </c>
      <c r="S274" s="63" t="s">
        <v>22</v>
      </c>
      <c r="T274" s="64"/>
      <c r="U274" s="64"/>
    </row>
    <row r="275" spans="1:21" x14ac:dyDescent="0.2">
      <c r="D275" s="7"/>
      <c r="H275" s="30"/>
      <c r="I275" s="30"/>
      <c r="J275" s="38"/>
      <c r="K275" s="30"/>
    </row>
    <row r="276" spans="1:21" x14ac:dyDescent="0.2">
      <c r="D276" s="7"/>
      <c r="H276" s="30"/>
      <c r="I276" s="30"/>
      <c r="J276" s="38"/>
      <c r="K276" s="30"/>
    </row>
    <row r="277" spans="1:21" x14ac:dyDescent="0.2">
      <c r="D277" s="7"/>
      <c r="I277" s="30"/>
      <c r="J277" s="38"/>
      <c r="K277" s="30"/>
    </row>
    <row r="278" spans="1:21" x14ac:dyDescent="0.2">
      <c r="I278" s="30"/>
      <c r="K278" s="30"/>
    </row>
    <row r="279" spans="1:21" x14ac:dyDescent="0.2">
      <c r="K279" s="30"/>
    </row>
  </sheetData>
  <dataValidations count="9">
    <dataValidation type="list" allowBlank="1" showErrorMessage="1" sqref="I2:I274" xr:uid="{5E6D1A0E-9A96-4C1F-83BC-9442CC2B85BD}">
      <formula1>CAUSA</formula1>
    </dataValidation>
    <dataValidation type="list" allowBlank="1" showErrorMessage="1" sqref="H2:H274" xr:uid="{05B3E010-0C40-4692-AA6D-BE123CE69535}">
      <formula1>CATEGORIA</formula1>
    </dataValidation>
    <dataValidation type="list" allowBlank="1" showErrorMessage="1" sqref="E192:E196 E2:E190 E219:E274" xr:uid="{7C8201B1-972E-4BE1-B86D-F7D40F849BE6}">
      <formula1>ETAPA</formula1>
    </dataValidation>
    <dataValidation type="list" allowBlank="1" showErrorMessage="1" sqref="D192:D196 D2:D190 D219:D274" xr:uid="{016C74C5-749B-4441-9D48-19688FCF1A2D}">
      <formula1>ORIGEN</formula1>
    </dataValidation>
    <dataValidation type="list" allowBlank="1" showErrorMessage="1" sqref="P2:P144 P219:P274" xr:uid="{E709B9F0-F605-4519-B73E-85C9F452FCA5}">
      <formula1>ESTADO</formula1>
    </dataValidation>
    <dataValidation type="list" allowBlank="1" showErrorMessage="1" sqref="L2:L184 L188 L190 L219:L274" xr:uid="{DED68D21-3130-46A6-ADBE-4FBA02E2B951}">
      <formula1>TRATAMIENTO_DE_LA_NO_CONFORMIDAD</formula1>
    </dataValidation>
    <dataValidation type="list" allowBlank="1" showInputMessage="1" showErrorMessage="1" sqref="K219:K1048576 K1:K215" xr:uid="{C33A3BAA-7548-4F9D-A113-07B01DFD2BB0}">
      <formula1>REVISOR</formula1>
    </dataValidation>
    <dataValidation type="list" allowBlank="1" showInputMessage="1" showErrorMessage="1" sqref="J1:J1048576" xr:uid="{66BE52CA-8A97-4636-8FC8-9CDABF2176E8}">
      <formula1>RESPONSABLE</formula1>
    </dataValidation>
    <dataValidation type="list" allowBlank="1" showErrorMessage="1" sqref="F1:F1048576" xr:uid="{7C3683DD-E9F7-41C5-8433-CE258160AF33}">
      <formula1>PROCESO_DE_OCURRENCIA</formula1>
    </dataValidation>
  </dataValidations>
  <pageMargins left="0.25" right="0.25" top="0.75" bottom="0.75" header="0" footer="0"/>
  <pageSetup scale="10" orientation="landscape" r:id="rId1"/>
  <rowBreaks count="1" manualBreakCount="1">
    <brk id="178" max="18" man="1"/>
  </row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Obra</vt:lpstr>
      <vt:lpstr>Obra!Área_de_impresión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2023-08-05T16:46:17Z</dcterms:created>
  <dcterms:modified xsi:type="dcterms:W3CDTF">2023-08-05T17:21:08Z</dcterms:modified>
</cp:coreProperties>
</file>