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imelineCaches/timelineCache2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timelines/timeline1.xml" ContentType="application/vnd.ms-excel.timelin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timelines/timeline2.xml" ContentType="application/vnd.ms-excel.timelin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enacspedu-my.sharepoint.com/personal/gustavo_soliveira53_senacsp_edu_br/Documents/Excell Avançado com DashBoard/Aula 1/"/>
    </mc:Choice>
  </mc:AlternateContent>
  <xr:revisionPtr revIDLastSave="399" documentId="13_ncr:1_{ED667AEE-FECD-4E14-8FBE-F65EFA5E419B}" xr6:coauthVersionLast="47" xr6:coauthVersionMax="47" xr10:uidLastSave="{A48A087D-D756-4917-BFBB-4D050CF935A3}"/>
  <bookViews>
    <workbookView xWindow="-120" yWindow="-120" windowWidth="21840" windowHeight="13140" tabRatio="920" firstSheet="2" activeTab="4" xr2:uid="{00000000-000D-0000-FFFF-FFFF00000000}"/>
  </bookViews>
  <sheets>
    <sheet name="Tab.Dinâmica - Revistas" sheetId="9" r:id="rId1"/>
    <sheet name="Relatório - Revistas" sheetId="12" r:id="rId2"/>
    <sheet name="Referência.Revistas" sheetId="13" r:id="rId3"/>
    <sheet name="Tab.Dinâmica - Produtos" sheetId="10" r:id="rId4"/>
    <sheet name="TAB.PRODUTOS 3" sheetId="16" r:id="rId5"/>
    <sheet name="Afonso" sheetId="21" r:id="rId6"/>
    <sheet name="Alfredo" sheetId="20" r:id="rId7"/>
    <sheet name="Edson" sheetId="19" r:id="rId8"/>
    <sheet name="Paulo" sheetId="18" r:id="rId9"/>
    <sheet name="Vieira" sheetId="17" r:id="rId10"/>
    <sheet name="Relatório-Produto 2" sheetId="15" r:id="rId11"/>
    <sheet name="Relatório.Produtos" sheetId="14" r:id="rId12"/>
    <sheet name="Tab.Dinâmica - Lojas" sheetId="11" r:id="rId13"/>
  </sheets>
  <definedNames>
    <definedName name="_xlnm._FilterDatabase" localSheetId="3" hidden="1">'Tab.Dinâmica - Produtos'!$A$1:$F$36</definedName>
    <definedName name="NativeTimeline_Data_da_venda">#N/A</definedName>
    <definedName name="NativeTimeline_Data_da_venda1">#N/A</definedName>
    <definedName name="SegmentaçãodeDados_Editora">#N/A</definedName>
    <definedName name="SegmentaçãodeDados_Vendedor">#N/A</definedName>
    <definedName name="SegmentaçãodeDados_Vendedor1">#N/A</definedName>
  </definedNames>
  <calcPr calcId="191029"/>
  <pivotCaches>
    <pivotCache cacheId="0" r:id="rId14"/>
    <pivotCache cacheId="6" r:id="rId15"/>
  </pivotCaches>
  <extLst>
    <ext xmlns:x14="http://schemas.microsoft.com/office/spreadsheetml/2009/9/main" uri="{BBE1A952-AA13-448e-AADC-164F8A28A991}">
      <x14:slicerCaches>
        <x14:slicerCache r:id="rId16"/>
        <x14:slicerCache r:id="rId17"/>
        <x14:slicerCache r:id="rId1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9"/>
        <x15:timelineCacheRef r:id="rId20"/>
      </x15:timelineCacheRefs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3" l="1"/>
  <c r="E2" i="13"/>
  <c r="D36" i="10"/>
  <c r="D35" i="10"/>
  <c r="D34" i="10"/>
  <c r="D33" i="10"/>
  <c r="D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F23" i="9"/>
  <c r="F22" i="9"/>
  <c r="E4" i="13"/>
  <c r="E7" i="13"/>
  <c r="F21" i="9" l="1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</calcChain>
</file>

<file path=xl/sharedStrings.xml><?xml version="1.0" encoding="utf-8"?>
<sst xmlns="http://schemas.openxmlformats.org/spreadsheetml/2006/main" count="414" uniqueCount="114">
  <si>
    <t>Produto</t>
  </si>
  <si>
    <t>Preço</t>
  </si>
  <si>
    <t>Vendedor</t>
  </si>
  <si>
    <t>Data da venda</t>
  </si>
  <si>
    <t>Afonso</t>
  </si>
  <si>
    <t>Alfredo</t>
  </si>
  <si>
    <t>Vieira</t>
  </si>
  <si>
    <t xml:space="preserve">Geladeira </t>
  </si>
  <si>
    <t>Cidade</t>
  </si>
  <si>
    <t>Loja</t>
  </si>
  <si>
    <t>São Paulo</t>
  </si>
  <si>
    <t>Barra Bonita</t>
  </si>
  <si>
    <t>Blumenau</t>
  </si>
  <si>
    <t>Revista</t>
  </si>
  <si>
    <t>Editora</t>
  </si>
  <si>
    <t>Fornecedor</t>
  </si>
  <si>
    <t>Quantidade Mensal</t>
  </si>
  <si>
    <t>Valor de compra</t>
  </si>
  <si>
    <t>Valor Final</t>
  </si>
  <si>
    <t>Almanaque do Cebolinha</t>
  </si>
  <si>
    <t>Abril</t>
  </si>
  <si>
    <t>Bárbara</t>
  </si>
  <si>
    <t>Símbolo</t>
  </si>
  <si>
    <t>Promotor Local</t>
  </si>
  <si>
    <t>Marie Clarie</t>
  </si>
  <si>
    <t>Globo</t>
  </si>
  <si>
    <t>Shinaglia</t>
  </si>
  <si>
    <t>Capricho</t>
  </si>
  <si>
    <t>Dieta já</t>
  </si>
  <si>
    <t>Veja</t>
  </si>
  <si>
    <t>Fluir</t>
  </si>
  <si>
    <t>Peixe</t>
  </si>
  <si>
    <t>Graphic Book - Music</t>
  </si>
  <si>
    <t>Escala</t>
  </si>
  <si>
    <t xml:space="preserve">Você s.a. </t>
  </si>
  <si>
    <t>Windows</t>
  </si>
  <si>
    <t>Isto É</t>
  </si>
  <si>
    <t>Chiques &amp; Famosos</t>
  </si>
  <si>
    <t>Ana Maria</t>
  </si>
  <si>
    <t>Glorinha</t>
  </si>
  <si>
    <t>Placar</t>
  </si>
  <si>
    <t>X-Men</t>
  </si>
  <si>
    <t>Pop Star - Music</t>
  </si>
  <si>
    <t>Siciliano</t>
  </si>
  <si>
    <t>Época</t>
  </si>
  <si>
    <t>Valor de Vendas</t>
  </si>
  <si>
    <t>Quantidade Mensal de Produtos</t>
  </si>
  <si>
    <t>Gênero</t>
  </si>
  <si>
    <t>Adamantina</t>
  </si>
  <si>
    <t>3 Manos Ltda</t>
  </si>
  <si>
    <t>Alimentício</t>
  </si>
  <si>
    <t>Condôminio Libélula</t>
  </si>
  <si>
    <t>Administrativo</t>
  </si>
  <si>
    <t>Belo Horizonte</t>
  </si>
  <si>
    <t>Carretel Hipermercados</t>
  </si>
  <si>
    <t>Piccoli S/A</t>
  </si>
  <si>
    <t>Têxtil</t>
  </si>
  <si>
    <t>Botucatu</t>
  </si>
  <si>
    <t>Natal</t>
  </si>
  <si>
    <t>Salvador</t>
  </si>
  <si>
    <t>Santo André</t>
  </si>
  <si>
    <t>Santos</t>
  </si>
  <si>
    <t>São Vicente</t>
  </si>
  <si>
    <t>Batedeira</t>
  </si>
  <si>
    <t>Enceradeira</t>
  </si>
  <si>
    <t>Liquidificador</t>
  </si>
  <si>
    <t>Microondas</t>
  </si>
  <si>
    <t>Tv 29"</t>
  </si>
  <si>
    <t>Lavadora De Roupas</t>
  </si>
  <si>
    <t>Lavadora De Louças</t>
  </si>
  <si>
    <t>Espremedor De Frutas</t>
  </si>
  <si>
    <t>Ferro De Passar Roupas</t>
  </si>
  <si>
    <t>Niterói</t>
  </si>
  <si>
    <t>Barra Mansa</t>
  </si>
  <si>
    <t>RJ</t>
  </si>
  <si>
    <t>Ouro Preto</t>
  </si>
  <si>
    <t>MG</t>
  </si>
  <si>
    <t>Uberaba</t>
  </si>
  <si>
    <t>Florianópolis</t>
  </si>
  <si>
    <t>SC</t>
  </si>
  <si>
    <t>SP</t>
  </si>
  <si>
    <t>RN</t>
  </si>
  <si>
    <t>BA</t>
  </si>
  <si>
    <t>Ilhéus</t>
  </si>
  <si>
    <t>Estado</t>
  </si>
  <si>
    <t>Panini</t>
  </si>
  <si>
    <t>Raça Brasil</t>
  </si>
  <si>
    <t>Nova Cosmopolitan</t>
  </si>
  <si>
    <t>Gloss</t>
  </si>
  <si>
    <t>Revista W</t>
  </si>
  <si>
    <t>Europa</t>
  </si>
  <si>
    <t>Quantidade</t>
  </si>
  <si>
    <t>Smartphone</t>
  </si>
  <si>
    <t>Paulo</t>
  </si>
  <si>
    <t>Tablet</t>
  </si>
  <si>
    <t>Edson</t>
  </si>
  <si>
    <t>Notebook</t>
  </si>
  <si>
    <t>Caldas Novas</t>
  </si>
  <si>
    <t>GO</t>
  </si>
  <si>
    <t>Rótulos de Linha</t>
  </si>
  <si>
    <t>Total Geral</t>
  </si>
  <si>
    <t>Soma de Valor Final</t>
  </si>
  <si>
    <t>Rótulos de Coluna</t>
  </si>
  <si>
    <t>Soma de Quantidade Mensal</t>
  </si>
  <si>
    <t>Editora:</t>
  </si>
  <si>
    <t>Relatório Revista:</t>
  </si>
  <si>
    <t>Quantidade Mês:</t>
  </si>
  <si>
    <t>Fornecedor:</t>
  </si>
  <si>
    <t>Vendas Fornecedor:</t>
  </si>
  <si>
    <t>2016</t>
  </si>
  <si>
    <t>2017</t>
  </si>
  <si>
    <t>2020</t>
  </si>
  <si>
    <t>Soma de Quantidade</t>
  </si>
  <si>
    <t>(Tudo)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</si>
</sst>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(&quot;R$ &quot;* #,##0.00_);_(&quot;R$ &quot;* \(#,##0.00\);_(&quot;R$ 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3" fillId="0" borderId="0" xfId="0" applyFont="1" applyFill="1" applyBorder="1"/>
    <xf numFmtId="164" fontId="3" fillId="0" borderId="0" xfId="1" applyNumberFormat="1" applyFont="1" applyFill="1" applyBorder="1"/>
    <xf numFmtId="14" fontId="3" fillId="0" borderId="0" xfId="0" applyNumberFormat="1" applyFont="1" applyFill="1" applyBorder="1"/>
    <xf numFmtId="0" fontId="2" fillId="0" borderId="0" xfId="0" applyFont="1" applyFill="1" applyBorder="1"/>
    <xf numFmtId="164" fontId="2" fillId="0" borderId="0" xfId="1" applyNumberFormat="1" applyFont="1" applyFill="1" applyBorder="1"/>
    <xf numFmtId="14" fontId="2" fillId="0" borderId="0" xfId="0" applyNumberFormat="1" applyFont="1" applyFill="1" applyBorder="1"/>
    <xf numFmtId="0" fontId="3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43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44" fontId="5" fillId="0" borderId="0" xfId="1" applyNumberFormat="1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44" fontId="0" fillId="0" borderId="0" xfId="0" applyNumberFormat="1"/>
    <xf numFmtId="44" fontId="0" fillId="0" borderId="0" xfId="1" applyFont="1"/>
  </cellXfs>
  <cellStyles count="2">
    <cellStyle name="Moeda" xfId="1" builtinId="4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3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6" Type="http://schemas.microsoft.com/office/2007/relationships/slicerCache" Target="slicerCaches/slicerCache1.xml"/><Relationship Id="rId20" Type="http://schemas.microsoft.com/office/2011/relationships/timelineCache" Target="timelineCaches/timelineCache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11/relationships/timelineCache" Target="timelineCaches/timelineCach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2</xdr:col>
      <xdr:colOff>104775</xdr:colOff>
      <xdr:row>15</xdr:row>
      <xdr:rowOff>47625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Editora">
              <a:extLst>
                <a:ext uri="{FF2B5EF4-FFF2-40B4-BE49-F238E27FC236}">
                  <a16:creationId xmlns:a16="http://schemas.microsoft.com/office/drawing/2014/main" id="{5D4D52CF-7DB1-4622-9F03-601CE437653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itor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81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38100</xdr:colOff>
      <xdr:row>2</xdr:row>
      <xdr:rowOff>0</xdr:rowOff>
    </xdr:from>
    <xdr:to>
      <xdr:col>8</xdr:col>
      <xdr:colOff>28575</xdr:colOff>
      <xdr:row>11</xdr:row>
      <xdr:rowOff>114300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Vendedor 1">
              <a:extLst>
                <a:ext uri="{FF2B5EF4-FFF2-40B4-BE49-F238E27FC236}">
                  <a16:creationId xmlns:a16="http://schemas.microsoft.com/office/drawing/2014/main" id="{BAB0043B-543B-4C51-B139-50E8296401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4500" y="381000"/>
              <a:ext cx="1828800" cy="1828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38099</xdr:colOff>
      <xdr:row>11</xdr:row>
      <xdr:rowOff>133350</xdr:rowOff>
    </xdr:from>
    <xdr:to>
      <xdr:col>13</xdr:col>
      <xdr:colOff>571499</xdr:colOff>
      <xdr:row>18</xdr:row>
      <xdr:rowOff>171450</xdr:rowOff>
    </xdr:to>
    <mc:AlternateContent xmlns:mc="http://schemas.openxmlformats.org/markup-compatibility/2006">
      <mc:Choice xmlns:tsle="http://schemas.microsoft.com/office/drawing/2012/timeslicer" Requires="tsle">
        <xdr:graphicFrame macro="">
          <xdr:nvGraphicFramePr>
            <xdr:cNvPr id="3" name="Data da venda 1">
              <a:extLst>
                <a:ext uri="{FF2B5EF4-FFF2-40B4-BE49-F238E27FC236}">
                  <a16:creationId xmlns:a16="http://schemas.microsoft.com/office/drawing/2014/main" id="{A67E3E09-09B5-4C3B-9585-1155DAB6892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xmlns:tsle="http://schemas.microsoft.com/office/drawing/2012/timeslicer" name="Data da venda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24499" y="2228850"/>
              <a:ext cx="541972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695324</xdr:colOff>
      <xdr:row>10</xdr:row>
      <xdr:rowOff>180975</xdr:rowOff>
    </xdr:from>
    <xdr:to>
      <xdr:col>15</xdr:col>
      <xdr:colOff>85724</xdr:colOff>
      <xdr:row>18</xdr:row>
      <xdr:rowOff>28575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2" name="Data da venda">
              <a:extLst>
                <a:ext uri="{FF2B5EF4-FFF2-40B4-BE49-F238E27FC236}">
                  <a16:creationId xmlns:a16="http://schemas.microsoft.com/office/drawing/2014/main" id="{0203AA32-BEE7-445D-B891-93590605680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da vend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14849" y="2085975"/>
              <a:ext cx="6581775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695325</xdr:colOff>
      <xdr:row>2</xdr:row>
      <xdr:rowOff>9525</xdr:rowOff>
    </xdr:from>
    <xdr:to>
      <xdr:col>8</xdr:col>
      <xdr:colOff>38100</xdr:colOff>
      <xdr:row>11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Vendedor">
              <a:extLst>
                <a:ext uri="{FF2B5EF4-FFF2-40B4-BE49-F238E27FC236}">
                  <a16:creationId xmlns:a16="http://schemas.microsoft.com/office/drawing/2014/main" id="{0C9DCE06-354D-41F5-8F2A-57661CDB42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514850" y="390525"/>
              <a:ext cx="1828800" cy="1704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SILVA DE OLIVEIRA" refreshedDate="44676.903257523147" createdVersion="7" refreshedVersion="7" minRefreshableVersion="3" recordCount="22" xr:uid="{E2681801-9A70-4BE3-9A85-5BBAEBCB96C2}">
  <cacheSource type="worksheet">
    <worksheetSource ref="A1:F23" sheet="Tab.Dinâmica - Revistas"/>
  </cacheSource>
  <cacheFields count="6">
    <cacheField name="Revista" numFmtId="0">
      <sharedItems count="22">
        <s v="Almanaque do Cebolinha"/>
        <s v="Bárbara"/>
        <s v="Raça Brasil"/>
        <s v="Marie Clarie"/>
        <s v="Capricho"/>
        <s v="Dieta já"/>
        <s v="Veja"/>
        <s v="Fluir"/>
        <s v="Graphic Book - Music"/>
        <s v="Você s.a. "/>
        <s v="Windows"/>
        <s v="Isto É"/>
        <s v="Nova Cosmopolitan"/>
        <s v="Chiques &amp; Famosos"/>
        <s v="Ana Maria"/>
        <s v="Glorinha"/>
        <s v="Placar"/>
        <s v="X-Men"/>
        <s v="Pop Star - Music"/>
        <s v="Época"/>
        <s v="Gloss"/>
        <s v="Revista W"/>
      </sharedItems>
    </cacheField>
    <cacheField name="Editora" numFmtId="0">
      <sharedItems count="8">
        <s v="Panini"/>
        <s v="Abril"/>
        <s v="Símbolo"/>
        <s v="Globo"/>
        <s v="Peixe"/>
        <s v="Escala"/>
        <s v="Siciliano"/>
        <s v="Europa"/>
      </sharedItems>
    </cacheField>
    <cacheField name="Fornecedor" numFmtId="0">
      <sharedItems count="3">
        <s v="Promotor Local"/>
        <s v="Abril"/>
        <s v="Shinaglia"/>
      </sharedItems>
    </cacheField>
    <cacheField name="Quantidade Mensal" numFmtId="0">
      <sharedItems containsSemiMixedTypes="0" containsString="0" containsNumber="1" containsInteger="1" minValue="3" maxValue="86"/>
    </cacheField>
    <cacheField name="Valor de compra" numFmtId="0">
      <sharedItems containsSemiMixedTypes="0" containsString="0" containsNumber="1" minValue="1.5" maxValue="14.5"/>
    </cacheField>
    <cacheField name="Valor Final" numFmtId="0">
      <sharedItems containsSemiMixedTypes="0" containsString="0" containsNumber="1" minValue="15.400000000000002" maxValue="344"/>
    </cacheField>
  </cacheFields>
  <extLst>
    <ext xmlns:x14="http://schemas.microsoft.com/office/spreadsheetml/2009/9/main" uri="{725AE2AE-9491-48be-B2B4-4EB974FC3084}">
      <x14:pivotCacheDefinition pivotCacheId="12149238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SILVA DE OLIVEIRA" refreshedDate="44676.925793055554" createdVersion="7" refreshedVersion="7" minRefreshableVersion="3" recordCount="35" xr:uid="{B11094DB-EC6A-44A6-8AD2-579DBCF4FCF0}">
  <cacheSource type="worksheet">
    <worksheetSource ref="A1:F36" sheet="Tab.Dinâmica - Produtos"/>
  </cacheSource>
  <cacheFields count="8">
    <cacheField name="Produto" numFmtId="0">
      <sharedItems count="13">
        <s v="Enceradeira"/>
        <s v="Espremedor De Frutas"/>
        <s v="Geladeira "/>
        <s v="Lavadora De Louças"/>
        <s v="Lavadora De Roupas"/>
        <s v="Liquidificador"/>
        <s v="Microondas"/>
        <s v="Tv 29&quot;"/>
        <s v="Batedeira"/>
        <s v="Ferro De Passar Roupas"/>
        <s v="Smartphone"/>
        <s v="Tablet"/>
        <s v="Notebook"/>
      </sharedItems>
    </cacheField>
    <cacheField name="Quantidade" numFmtId="0">
      <sharedItems containsSemiMixedTypes="0" containsString="0" containsNumber="1" containsInteger="1" minValue="1" maxValue="15" count="11">
        <n v="2"/>
        <n v="5"/>
        <n v="4"/>
        <n v="7"/>
        <n v="1"/>
        <n v="6"/>
        <n v="8"/>
        <n v="9"/>
        <n v="3"/>
        <n v="15"/>
        <n v="12"/>
      </sharedItems>
    </cacheField>
    <cacheField name="Preço" numFmtId="164">
      <sharedItems containsSemiMixedTypes="0" containsString="0" containsNumber="1" minValue="32.479999999999997" maxValue="3300"/>
    </cacheField>
    <cacheField name="Valor Final" numFmtId="164">
      <sharedItems containsSemiMixedTypes="0" containsString="0" containsNumber="1" minValue="64.959999999999994" maxValue="23100"/>
    </cacheField>
    <cacheField name="Vendedor" numFmtId="0">
      <sharedItems count="5">
        <s v="Afonso"/>
        <s v="Alfredo"/>
        <s v="Vieira"/>
        <s v="Paulo"/>
        <s v="Edson"/>
      </sharedItems>
    </cacheField>
    <cacheField name="Data da venda" numFmtId="14">
      <sharedItems containsSemiMixedTypes="0" containsNonDate="0" containsDate="1" containsString="0" minDate="2016-01-19T00:00:00" maxDate="2020-11-20T00:00:00" count="24">
        <d v="2017-12-06T00:00:00"/>
        <d v="2017-12-25T00:00:00"/>
        <d v="2017-12-03T00:00:00"/>
        <d v="2017-12-31T00:00:00"/>
        <d v="2017-11-30T00:00:00"/>
        <d v="2017-11-06T00:00:00"/>
        <d v="2017-11-19T00:00:00"/>
        <d v="2017-12-19T00:00:00"/>
        <d v="2017-12-16T00:00:00"/>
        <d v="2016-01-19T00:00:00"/>
        <d v="2016-02-03T00:00:00"/>
        <d v="2016-02-16T00:00:00"/>
        <d v="2016-02-19T00:00:00"/>
        <d v="2016-02-14T00:00:00"/>
        <d v="2016-02-29T00:00:00"/>
        <d v="2016-02-10T00:00:00"/>
        <d v="2016-03-19T00:00:00"/>
        <d v="2016-03-03T00:00:00"/>
        <d v="2016-03-13T00:00:00"/>
        <d v="2016-03-25T00:00:00"/>
        <d v="2016-03-06T00:00:00"/>
        <d v="2016-03-15T00:00:00"/>
        <d v="2016-03-30T00:00:00"/>
        <d v="2020-11-19T00:00:00"/>
      </sharedItems>
      <fieldGroup par="7" base="5">
        <rangePr groupBy="months" startDate="2016-01-19T00:00:00" endDate="2020-11-20T00:00:00"/>
        <groupItems count="14">
          <s v="&lt;19/01/2016"/>
          <s v="jan"/>
          <s v="fev"/>
          <s v="mar"/>
          <s v="abr"/>
          <s v="mai"/>
          <s v="jun"/>
          <s v="jul"/>
          <s v="ago"/>
          <s v="set"/>
          <s v="out"/>
          <s v="nov"/>
          <s v="dez"/>
          <s v="&gt;20/11/2020"/>
        </groupItems>
      </fieldGroup>
    </cacheField>
    <cacheField name="Trimestres" numFmtId="0" databaseField="0">
      <fieldGroup base="5">
        <rangePr groupBy="quarters" startDate="2016-01-19T00:00:00" endDate="2020-11-20T00:00:00"/>
        <groupItems count="6">
          <s v="&lt;19/01/2016"/>
          <s v="Trim1"/>
          <s v="Trim2"/>
          <s v="Trim3"/>
          <s v="Trim4"/>
          <s v="&gt;20/11/2020"/>
        </groupItems>
      </fieldGroup>
    </cacheField>
    <cacheField name="Anos" numFmtId="0" databaseField="0">
      <fieldGroup base="5">
        <rangePr groupBy="years" startDate="2016-01-19T00:00:00" endDate="2020-11-20T00:00:00"/>
        <groupItems count="7">
          <s v="&lt;19/01/2016"/>
          <s v="2016"/>
          <s v="2017"/>
          <s v="2018"/>
          <s v="2019"/>
          <s v="2020"/>
          <s v="&gt;20/11/2020"/>
        </groupItems>
      </fieldGroup>
    </cacheField>
  </cacheFields>
  <extLst>
    <ext xmlns:x14="http://schemas.microsoft.com/office/spreadsheetml/2009/9/main" uri="{725AE2AE-9491-48be-B2B4-4EB974FC3084}">
      <x14:pivotCacheDefinition pivotCacheId="154663001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">
  <r>
    <x v="0"/>
    <x v="0"/>
    <x v="0"/>
    <n v="7"/>
    <n v="2.2000000000000002"/>
    <n v="15.400000000000002"/>
  </r>
  <r>
    <x v="1"/>
    <x v="1"/>
    <x v="1"/>
    <n v="8"/>
    <n v="4.9000000000000004"/>
    <n v="39.200000000000003"/>
  </r>
  <r>
    <x v="2"/>
    <x v="2"/>
    <x v="0"/>
    <n v="19"/>
    <n v="3.9"/>
    <n v="74.099999999999994"/>
  </r>
  <r>
    <x v="3"/>
    <x v="3"/>
    <x v="2"/>
    <n v="9"/>
    <n v="6.5"/>
    <n v="58.5"/>
  </r>
  <r>
    <x v="4"/>
    <x v="1"/>
    <x v="1"/>
    <n v="6"/>
    <n v="3.5"/>
    <n v="21"/>
  </r>
  <r>
    <x v="5"/>
    <x v="2"/>
    <x v="0"/>
    <n v="22"/>
    <n v="4.5"/>
    <n v="99"/>
  </r>
  <r>
    <x v="6"/>
    <x v="1"/>
    <x v="1"/>
    <n v="86"/>
    <n v="4"/>
    <n v="344"/>
  </r>
  <r>
    <x v="7"/>
    <x v="4"/>
    <x v="1"/>
    <n v="4"/>
    <n v="4.9000000000000004"/>
    <n v="19.600000000000001"/>
  </r>
  <r>
    <x v="8"/>
    <x v="5"/>
    <x v="0"/>
    <n v="5"/>
    <n v="3.9"/>
    <n v="19.5"/>
  </r>
  <r>
    <x v="9"/>
    <x v="1"/>
    <x v="1"/>
    <n v="12"/>
    <n v="4.5"/>
    <n v="54"/>
  </r>
  <r>
    <x v="10"/>
    <x v="3"/>
    <x v="2"/>
    <n v="12"/>
    <n v="4.9000000000000004"/>
    <n v="58.800000000000004"/>
  </r>
  <r>
    <x v="11"/>
    <x v="1"/>
    <x v="1"/>
    <n v="54"/>
    <n v="4"/>
    <n v="216"/>
  </r>
  <r>
    <x v="12"/>
    <x v="1"/>
    <x v="1"/>
    <n v="17"/>
    <n v="5.3"/>
    <n v="90.1"/>
  </r>
  <r>
    <x v="13"/>
    <x v="2"/>
    <x v="0"/>
    <n v="9"/>
    <n v="3.9"/>
    <n v="35.1"/>
  </r>
  <r>
    <x v="14"/>
    <x v="1"/>
    <x v="1"/>
    <n v="48"/>
    <n v="1.7"/>
    <n v="81.599999999999994"/>
  </r>
  <r>
    <x v="15"/>
    <x v="2"/>
    <x v="0"/>
    <n v="28"/>
    <n v="1.5"/>
    <n v="42"/>
  </r>
  <r>
    <x v="16"/>
    <x v="1"/>
    <x v="1"/>
    <n v="6"/>
    <n v="3.9"/>
    <n v="23.4"/>
  </r>
  <r>
    <x v="17"/>
    <x v="1"/>
    <x v="1"/>
    <n v="7"/>
    <n v="2.7"/>
    <n v="18.900000000000002"/>
  </r>
  <r>
    <x v="18"/>
    <x v="6"/>
    <x v="0"/>
    <n v="3"/>
    <n v="14.4"/>
    <n v="43.2"/>
  </r>
  <r>
    <x v="19"/>
    <x v="1"/>
    <x v="1"/>
    <n v="67"/>
    <n v="3.5"/>
    <n v="234.5"/>
  </r>
  <r>
    <x v="20"/>
    <x v="1"/>
    <x v="1"/>
    <n v="15"/>
    <n v="2.5"/>
    <n v="37.5"/>
  </r>
  <r>
    <x v="21"/>
    <x v="7"/>
    <x v="2"/>
    <n v="10"/>
    <n v="14.5"/>
    <n v="14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5">
  <r>
    <x v="0"/>
    <x v="0"/>
    <n v="34.5"/>
    <n v="69"/>
    <x v="0"/>
    <x v="0"/>
  </r>
  <r>
    <x v="1"/>
    <x v="1"/>
    <n v="45.87"/>
    <n v="229.35"/>
    <x v="0"/>
    <x v="1"/>
  </r>
  <r>
    <x v="2"/>
    <x v="2"/>
    <n v="1000"/>
    <n v="4000"/>
    <x v="0"/>
    <x v="2"/>
  </r>
  <r>
    <x v="2"/>
    <x v="3"/>
    <n v="856.21"/>
    <n v="5993.47"/>
    <x v="0"/>
    <x v="3"/>
  </r>
  <r>
    <x v="2"/>
    <x v="4"/>
    <n v="856.21"/>
    <n v="856.21"/>
    <x v="0"/>
    <x v="4"/>
  </r>
  <r>
    <x v="3"/>
    <x v="0"/>
    <n v="254.98"/>
    <n v="509.96"/>
    <x v="0"/>
    <x v="5"/>
  </r>
  <r>
    <x v="3"/>
    <x v="5"/>
    <n v="254.98"/>
    <n v="1529.8799999999999"/>
    <x v="0"/>
    <x v="6"/>
  </r>
  <r>
    <x v="4"/>
    <x v="1"/>
    <n v="567.84"/>
    <n v="2839.2000000000003"/>
    <x v="0"/>
    <x v="5"/>
  </r>
  <r>
    <x v="4"/>
    <x v="6"/>
    <n v="567.84"/>
    <n v="4542.72"/>
    <x v="0"/>
    <x v="7"/>
  </r>
  <r>
    <x v="5"/>
    <x v="2"/>
    <n v="45.68"/>
    <n v="182.72"/>
    <x v="0"/>
    <x v="8"/>
  </r>
  <r>
    <x v="6"/>
    <x v="1"/>
    <n v="238.74"/>
    <n v="1193.7"/>
    <x v="0"/>
    <x v="8"/>
  </r>
  <r>
    <x v="7"/>
    <x v="3"/>
    <n v="793.54"/>
    <n v="5554.78"/>
    <x v="0"/>
    <x v="9"/>
  </r>
  <r>
    <x v="8"/>
    <x v="2"/>
    <n v="59.87"/>
    <n v="239.48"/>
    <x v="1"/>
    <x v="10"/>
  </r>
  <r>
    <x v="1"/>
    <x v="5"/>
    <n v="45.87"/>
    <n v="275.21999999999997"/>
    <x v="1"/>
    <x v="11"/>
  </r>
  <r>
    <x v="1"/>
    <x v="7"/>
    <n v="45.87"/>
    <n v="412.83"/>
    <x v="1"/>
    <x v="12"/>
  </r>
  <r>
    <x v="9"/>
    <x v="6"/>
    <n v="32.479999999999997"/>
    <n v="259.83999999999997"/>
    <x v="1"/>
    <x v="10"/>
  </r>
  <r>
    <x v="2"/>
    <x v="1"/>
    <n v="856.21"/>
    <n v="4281.05"/>
    <x v="1"/>
    <x v="13"/>
  </r>
  <r>
    <x v="2"/>
    <x v="0"/>
    <n v="856.21"/>
    <n v="1712.42"/>
    <x v="1"/>
    <x v="14"/>
  </r>
  <r>
    <x v="5"/>
    <x v="1"/>
    <n v="45.68"/>
    <n v="228.4"/>
    <x v="1"/>
    <x v="12"/>
  </r>
  <r>
    <x v="6"/>
    <x v="2"/>
    <n v="238.74"/>
    <n v="954.96"/>
    <x v="1"/>
    <x v="15"/>
  </r>
  <r>
    <x v="7"/>
    <x v="0"/>
    <n v="793.54"/>
    <n v="1587.08"/>
    <x v="1"/>
    <x v="16"/>
  </r>
  <r>
    <x v="1"/>
    <x v="5"/>
    <n v="45.87"/>
    <n v="275.21999999999997"/>
    <x v="2"/>
    <x v="17"/>
  </r>
  <r>
    <x v="9"/>
    <x v="0"/>
    <n v="32.479999999999997"/>
    <n v="64.959999999999994"/>
    <x v="2"/>
    <x v="18"/>
  </r>
  <r>
    <x v="2"/>
    <x v="1"/>
    <n v="856.21"/>
    <n v="4281.05"/>
    <x v="2"/>
    <x v="19"/>
  </r>
  <r>
    <x v="3"/>
    <x v="1"/>
    <n v="254.98"/>
    <n v="1274.8999999999999"/>
    <x v="2"/>
    <x v="19"/>
  </r>
  <r>
    <x v="3"/>
    <x v="1"/>
    <n v="254.98"/>
    <n v="1274.8999999999999"/>
    <x v="2"/>
    <x v="19"/>
  </r>
  <r>
    <x v="5"/>
    <x v="1"/>
    <n v="45.68"/>
    <n v="228.4"/>
    <x v="2"/>
    <x v="20"/>
  </r>
  <r>
    <x v="6"/>
    <x v="1"/>
    <n v="238.74"/>
    <n v="1193.7"/>
    <x v="2"/>
    <x v="21"/>
  </r>
  <r>
    <x v="7"/>
    <x v="1"/>
    <n v="793.54"/>
    <n v="3967.7"/>
    <x v="2"/>
    <x v="18"/>
  </r>
  <r>
    <x v="7"/>
    <x v="1"/>
    <n v="793.54"/>
    <n v="3967.7"/>
    <x v="2"/>
    <x v="18"/>
  </r>
  <r>
    <x v="7"/>
    <x v="8"/>
    <n v="793.54"/>
    <n v="2380.62"/>
    <x v="2"/>
    <x v="22"/>
  </r>
  <r>
    <x v="10"/>
    <x v="9"/>
    <n v="1200"/>
    <n v="18000"/>
    <x v="3"/>
    <x v="23"/>
  </r>
  <r>
    <x v="11"/>
    <x v="6"/>
    <n v="250"/>
    <n v="2000"/>
    <x v="3"/>
    <x v="23"/>
  </r>
  <r>
    <x v="10"/>
    <x v="10"/>
    <n v="1350"/>
    <n v="16200"/>
    <x v="4"/>
    <x v="23"/>
  </r>
  <r>
    <x v="12"/>
    <x v="3"/>
    <n v="3300"/>
    <n v="23100"/>
    <x v="4"/>
    <x v="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787363-1F3D-47E0-A591-8673E7F13F84}" name="Tabela dinâmica3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G3:H5" firstHeaderRow="1" firstDataRow="1" firstDataCol="1"/>
  <pivotFields count="6">
    <pivotField showAll="0"/>
    <pivotField axis="axisRow" showAll="0">
      <items count="9">
        <item h="1" x="1"/>
        <item x="5"/>
        <item h="1" x="7"/>
        <item h="1" x="3"/>
        <item h="1" x="0"/>
        <item h="1" x="4"/>
        <item h="1" x="6"/>
        <item h="1" x="2"/>
        <item t="default"/>
      </items>
    </pivotField>
    <pivotField showAll="0"/>
    <pivotField dataField="1" showAll="0"/>
    <pivotField showAll="0"/>
    <pivotField showAll="0"/>
  </pivotFields>
  <rowFields count="1">
    <field x="1"/>
  </rowFields>
  <rowItems count="2">
    <i>
      <x v="1"/>
    </i>
    <i t="grand">
      <x/>
    </i>
  </rowItems>
  <colItems count="1">
    <i/>
  </colItems>
  <dataFields count="1">
    <dataField name="Soma de Quantidade Mens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6267C-2E1B-4DC5-B424-FD728774981E}" name="Tabela dinâmica5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14" firstHeaderRow="1" firstDataRow="4" firstDataCol="1" rowPageCount="1" colPageCount="1"/>
  <pivotFields count="8">
    <pivotField axis="axisRow" showAll="0">
      <items count="14">
        <item x="8"/>
        <item x="0"/>
        <item x="1"/>
        <item x="9"/>
        <item x="2"/>
        <item x="3"/>
        <item x="4"/>
        <item x="5"/>
        <item x="6"/>
        <item x="12"/>
        <item x="10"/>
        <item x="11"/>
        <item x="7"/>
        <item t="default"/>
      </items>
    </pivotField>
    <pivotField showAll="0"/>
    <pivotField numFmtId="164" showAll="0"/>
    <pivotField dataField="1" numFmtId="164" showAll="0"/>
    <pivotField axis="axisPage" showAll="0">
      <items count="6">
        <item x="0"/>
        <item x="1"/>
        <item x="4"/>
        <item x="3"/>
        <item x="2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1">
    <field x="0"/>
  </rowFields>
  <rowItems count="8">
    <i>
      <x v="2"/>
    </i>
    <i>
      <x v="3"/>
    </i>
    <i>
      <x v="4"/>
    </i>
    <i>
      <x v="5"/>
    </i>
    <i>
      <x v="7"/>
    </i>
    <i>
      <x v="8"/>
    </i>
    <i>
      <x v="12"/>
    </i>
    <i t="grand">
      <x/>
    </i>
  </rowItems>
  <colFields count="3">
    <field x="7"/>
    <field x="6"/>
    <field x="5"/>
  </colFields>
  <colItems count="2">
    <i>
      <x v="1"/>
    </i>
    <i t="grand">
      <x/>
    </i>
  </colItems>
  <pageFields count="1">
    <pageField fld="4" item="4" hier="-1"/>
  </pageFields>
  <dataFields count="1">
    <dataField name="Soma de Valor Final" fld="3" baseField="0" baseItem="3" numFmtId="44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CCC2D9-FE69-4E0E-89B5-06F0F4E896EA}" name="Tabela dinâmica3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G3:H17" firstHeaderRow="1" firstDataRow="1" firstDataCol="1"/>
  <pivotFields count="8">
    <pivotField axis="axisRow" showAll="0">
      <items count="14">
        <item x="8"/>
        <item x="0"/>
        <item x="1"/>
        <item x="9"/>
        <item x="2"/>
        <item x="3"/>
        <item x="4"/>
        <item x="5"/>
        <item x="6"/>
        <item x="12"/>
        <item x="10"/>
        <item x="11"/>
        <item x="7"/>
        <item t="default"/>
      </items>
    </pivotField>
    <pivotField showAll="0"/>
    <pivotField numFmtId="164" showAll="0"/>
    <pivotField dataField="1" numFmtId="164" showAll="0"/>
    <pivotField showAll="0"/>
    <pivotField numFmtId="14" showAll="0"/>
    <pivotField showAll="0" defaultSubtotal="0"/>
    <pivotField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Valor Fin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E73BE7-6571-4189-BF00-70707F58DEAC}" name="Tabela dinâmica2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D3:E17" firstHeaderRow="1" firstDataRow="1" firstDataCol="1"/>
  <pivotFields count="8">
    <pivotField axis="axisRow" showAll="0">
      <items count="14">
        <item x="8"/>
        <item x="0"/>
        <item x="1"/>
        <item x="9"/>
        <item x="2"/>
        <item x="3"/>
        <item x="4"/>
        <item x="5"/>
        <item x="6"/>
        <item x="12"/>
        <item x="10"/>
        <item x="11"/>
        <item x="7"/>
        <item t="default"/>
      </items>
    </pivotField>
    <pivotField dataField="1" showAll="0"/>
    <pivotField numFmtId="164" showAll="0"/>
    <pivotField numFmtId="164" showAll="0"/>
    <pivotField showAll="0"/>
    <pivotField numFmtId="14" showAll="0"/>
    <pivotField showAll="0" defaultSubtotal="0"/>
    <pivotField showAll="0" defaultSubtotal="0"/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oma de Quantidad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0EAFD7-A0D4-49FD-B2F4-94CCF4A3D4A4}" name="Tabela dinâmica1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9" firstHeaderRow="1" firstDataRow="1" firstDataCol="1"/>
  <pivotFields count="8">
    <pivotField showAll="0"/>
    <pivotField showAll="0">
      <items count="12">
        <item x="4"/>
        <item x="0"/>
        <item x="8"/>
        <item x="2"/>
        <item x="1"/>
        <item x="5"/>
        <item x="3"/>
        <item x="6"/>
        <item x="7"/>
        <item x="10"/>
        <item x="9"/>
        <item t="default"/>
      </items>
    </pivotField>
    <pivotField numFmtId="164" showAll="0"/>
    <pivotField dataField="1" numFmtId="164" showAll="0"/>
    <pivotField axis="axisRow" showAll="0">
      <items count="6">
        <item x="0"/>
        <item x="1"/>
        <item x="4"/>
        <item x="3"/>
        <item x="2"/>
        <item t="default"/>
      </items>
    </pivotField>
    <pivotField numFmtId="14" showAll="0"/>
    <pivotField showAll="0" defaultSubtotal="0"/>
    <pivotField showAll="0" defaultSubtota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oma de Valor Final" fld="3" baseField="4" baseItem="1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0BF1C4-8B6D-4877-9F9D-B915773136D8}" name="Tabela dinâmica5" cacheId="6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A3:E20" firstHeaderRow="1" firstDataRow="4" firstDataCol="1"/>
  <pivotFields count="8">
    <pivotField axis="axisRow" showAll="0">
      <items count="14">
        <item x="8"/>
        <item x="0"/>
        <item x="1"/>
        <item x="9"/>
        <item x="2"/>
        <item x="3"/>
        <item x="4"/>
        <item x="5"/>
        <item x="6"/>
        <item x="12"/>
        <item x="10"/>
        <item x="11"/>
        <item x="7"/>
        <item t="default"/>
      </items>
    </pivotField>
    <pivotField showAll="0"/>
    <pivotField numFmtId="164" showAll="0"/>
    <pivotField dataField="1" numFmtId="164" showAll="0"/>
    <pivotField showAll="0">
      <items count="6">
        <item sd="0" x="0"/>
        <item sd="0" x="1"/>
        <item sd="0" x="4"/>
        <item sd="0" x="3"/>
        <item sd="0" x="2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3">
    <field x="7"/>
    <field x="6"/>
    <field x="5"/>
  </colFields>
  <colItems count="4">
    <i>
      <x v="1"/>
    </i>
    <i>
      <x v="2"/>
    </i>
    <i>
      <x v="5"/>
    </i>
    <i t="grand">
      <x/>
    </i>
  </colItems>
  <dataFields count="1">
    <dataField name="Soma de Valor Final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992585-0948-471C-97F2-F880E3564A5A}" name="Tabela dinâmica2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D3:E5" firstHeaderRow="1" firstDataRow="1" firstDataCol="1"/>
  <pivotFields count="6">
    <pivotField showAll="0"/>
    <pivotField showAll="0">
      <items count="9">
        <item h="1" x="1"/>
        <item x="5"/>
        <item h="1" x="7"/>
        <item h="1" x="3"/>
        <item h="1" x="0"/>
        <item h="1" x="4"/>
        <item h="1" x="6"/>
        <item h="1" x="2"/>
        <item t="default"/>
      </items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dataField="1" showAll="0"/>
  </pivotFields>
  <rowFields count="1">
    <field x="2"/>
  </rowFields>
  <rowItems count="2">
    <i>
      <x v="1"/>
    </i>
    <i t="grand">
      <x/>
    </i>
  </rowItems>
  <colItems count="1">
    <i/>
  </colItems>
  <dataFields count="1">
    <dataField name="Soma de Valor Final" fld="5" baseField="2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78A321-28F2-46B2-B894-5899848EE00F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5" firstHeaderRow="1" firstDataRow="1" firstDataCol="1"/>
  <pivotFields count="6">
    <pivotField showAll="0">
      <items count="23">
        <item x="0"/>
        <item x="14"/>
        <item x="1"/>
        <item x="4"/>
        <item x="13"/>
        <item x="5"/>
        <item x="19"/>
        <item x="7"/>
        <item x="15"/>
        <item x="20"/>
        <item x="8"/>
        <item x="11"/>
        <item x="3"/>
        <item x="12"/>
        <item x="16"/>
        <item x="18"/>
        <item x="2"/>
        <item x="21"/>
        <item x="6"/>
        <item x="9"/>
        <item x="10"/>
        <item x="17"/>
        <item t="default"/>
      </items>
    </pivotField>
    <pivotField axis="axisRow" showAll="0">
      <items count="9">
        <item h="1" x="1"/>
        <item x="5"/>
        <item h="1" x="7"/>
        <item h="1" x="3"/>
        <item h="1" x="0"/>
        <item h="1" x="4"/>
        <item h="1" x="6"/>
        <item h="1" x="2"/>
        <item t="default"/>
      </items>
    </pivotField>
    <pivotField showAll="0">
      <items count="4">
        <item x="1"/>
        <item x="0"/>
        <item x="2"/>
        <item t="default"/>
      </items>
    </pivotField>
    <pivotField showAll="0"/>
    <pivotField showAll="0"/>
    <pivotField dataField="1" showAll="0"/>
  </pivotFields>
  <rowFields count="1">
    <field x="1"/>
  </rowFields>
  <rowItems count="2">
    <i>
      <x v="1"/>
    </i>
    <i t="grand">
      <x/>
    </i>
  </rowItems>
  <colItems count="1">
    <i/>
  </colItems>
  <dataFields count="1">
    <dataField name="Soma de Valor Final" fld="5" baseField="1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B6E976-809F-487A-A206-6E097616AA6A}" name="Tabela dinâmica4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J3:K5" firstHeaderRow="1" firstDataRow="1" firstDataCol="1"/>
  <pivotFields count="6">
    <pivotField axis="axisRow" showAll="0">
      <items count="23">
        <item x="0"/>
        <item x="14"/>
        <item x="1"/>
        <item x="4"/>
        <item x="13"/>
        <item x="5"/>
        <item x="19"/>
        <item x="7"/>
        <item x="15"/>
        <item x="20"/>
        <item x="8"/>
        <item x="11"/>
        <item x="3"/>
        <item x="12"/>
        <item x="16"/>
        <item x="18"/>
        <item x="2"/>
        <item x="21"/>
        <item x="6"/>
        <item x="9"/>
        <item x="10"/>
        <item x="17"/>
        <item t="default"/>
      </items>
    </pivotField>
    <pivotField showAll="0">
      <items count="9">
        <item h="1" x="1"/>
        <item x="5"/>
        <item h="1" x="7"/>
        <item h="1" x="3"/>
        <item h="1" x="0"/>
        <item h="1" x="4"/>
        <item h="1" x="6"/>
        <item h="1" x="2"/>
        <item t="default"/>
      </items>
    </pivotField>
    <pivotField showAll="0"/>
    <pivotField showAll="0"/>
    <pivotField showAll="0"/>
    <pivotField dataField="1" showAll="0"/>
  </pivotFields>
  <rowFields count="1">
    <field x="0"/>
  </rowFields>
  <rowItems count="2">
    <i>
      <x v="10"/>
    </i>
    <i t="grand">
      <x/>
    </i>
  </rowItems>
  <colItems count="1">
    <i/>
  </colItems>
  <dataFields count="1">
    <dataField name="Soma de Valor Final" fld="5" baseField="0" baseItem="6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6267C-2E1B-4DC5-B424-FD728774981E}" name="Tabela dinâmica4" cacheId="6" applyNumberFormats="0" applyBorderFormats="0" applyFontFormats="0" applyPatternFormats="0" applyAlignmentFormats="0" applyWidthHeightFormats="1" dataCaption="Valores" updatedVersion="7" minRefreshableVersion="5" useAutoFormatting="1" itemPrintTitles="1" createdVersion="7" indent="0" outline="1" outlineData="1" multipleFieldFilters="0">
  <location ref="A3:E20" firstHeaderRow="1" firstDataRow="4" firstDataCol="1" rowPageCount="1" colPageCount="1"/>
  <pivotFields count="8">
    <pivotField axis="axisRow" showAll="0">
      <items count="14">
        <item x="8"/>
        <item x="0"/>
        <item x="1"/>
        <item x="9"/>
        <item x="2"/>
        <item x="3"/>
        <item x="4"/>
        <item x="5"/>
        <item x="6"/>
        <item x="12"/>
        <item x="10"/>
        <item x="11"/>
        <item x="7"/>
        <item t="default"/>
      </items>
    </pivotField>
    <pivotField showAll="0"/>
    <pivotField numFmtId="164" showAll="0"/>
    <pivotField dataField="1" numFmtId="164" showAll="0"/>
    <pivotField axis="axisPage" showAll="0">
      <items count="6">
        <item x="0"/>
        <item x="1"/>
        <item x="4"/>
        <item x="3"/>
        <item x="2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1"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3">
    <field x="7"/>
    <field x="6"/>
    <field x="5"/>
  </colFields>
  <colItems count="4">
    <i>
      <x v="1"/>
    </i>
    <i>
      <x v="2"/>
    </i>
    <i>
      <x v="5"/>
    </i>
    <i t="grand">
      <x/>
    </i>
  </colItems>
  <pageFields count="1">
    <pageField fld="4" hier="-1"/>
  </pageFields>
  <dataFields count="1">
    <dataField name="Soma de Valor Final" fld="3" baseField="0" baseItem="3" numFmtId="44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6267C-2E1B-4DC5-B424-FD728774981E}" name="Tabela dinâmica9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15" firstHeaderRow="1" firstDataRow="4" firstDataCol="1" rowPageCount="1" colPageCount="1"/>
  <pivotFields count="8">
    <pivotField axis="axisRow" showAll="0">
      <items count="14">
        <item x="8"/>
        <item x="0"/>
        <item x="1"/>
        <item x="9"/>
        <item x="2"/>
        <item x="3"/>
        <item x="4"/>
        <item x="5"/>
        <item x="6"/>
        <item x="12"/>
        <item x="10"/>
        <item x="11"/>
        <item x="7"/>
        <item t="default"/>
      </items>
    </pivotField>
    <pivotField showAll="0"/>
    <pivotField numFmtId="164" showAll="0"/>
    <pivotField dataField="1" numFmtId="164" showAll="0"/>
    <pivotField axis="axisPage" showAll="0">
      <items count="6">
        <item x="0"/>
        <item x="1"/>
        <item x="4"/>
        <item x="3"/>
        <item x="2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1">
    <field x="0"/>
  </rowFields>
  <rowItems count="9">
    <i>
      <x v="1"/>
    </i>
    <i>
      <x v="2"/>
    </i>
    <i>
      <x v="4"/>
    </i>
    <i>
      <x v="5"/>
    </i>
    <i>
      <x v="6"/>
    </i>
    <i>
      <x v="7"/>
    </i>
    <i>
      <x v="8"/>
    </i>
    <i>
      <x v="12"/>
    </i>
    <i t="grand">
      <x/>
    </i>
  </rowItems>
  <colFields count="3">
    <field x="7"/>
    <field x="6"/>
    <field x="5"/>
  </colFields>
  <colItems count="3">
    <i>
      <x v="1"/>
    </i>
    <i>
      <x v="2"/>
    </i>
    <i t="grand">
      <x/>
    </i>
  </colItems>
  <pageFields count="1">
    <pageField fld="4" item="0" hier="-1"/>
  </pageFields>
  <dataFields count="1">
    <dataField name="Soma de Valor Final" fld="3" baseField="0" baseItem="3" numFmtId="44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6267C-2E1B-4DC5-B424-FD728774981E}" name="Tabela dinâmica8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14" firstHeaderRow="1" firstDataRow="4" firstDataCol="1" rowPageCount="1" colPageCount="1"/>
  <pivotFields count="8">
    <pivotField axis="axisRow" showAll="0">
      <items count="14">
        <item x="8"/>
        <item x="0"/>
        <item x="1"/>
        <item x="9"/>
        <item x="2"/>
        <item x="3"/>
        <item x="4"/>
        <item x="5"/>
        <item x="6"/>
        <item x="12"/>
        <item x="10"/>
        <item x="11"/>
        <item x="7"/>
        <item t="default"/>
      </items>
    </pivotField>
    <pivotField showAll="0"/>
    <pivotField numFmtId="164" showAll="0"/>
    <pivotField dataField="1" numFmtId="164" showAll="0"/>
    <pivotField axis="axisPage" showAll="0">
      <items count="6">
        <item x="0"/>
        <item x="1"/>
        <item x="4"/>
        <item x="3"/>
        <item x="2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1">
    <field x="0"/>
  </rowFields>
  <rowItems count="8">
    <i>
      <x/>
    </i>
    <i>
      <x v="2"/>
    </i>
    <i>
      <x v="3"/>
    </i>
    <i>
      <x v="4"/>
    </i>
    <i>
      <x v="7"/>
    </i>
    <i>
      <x v="8"/>
    </i>
    <i>
      <x v="12"/>
    </i>
    <i t="grand">
      <x/>
    </i>
  </rowItems>
  <colFields count="3">
    <field x="7"/>
    <field x="6"/>
    <field x="5"/>
  </colFields>
  <colItems count="2">
    <i>
      <x v="1"/>
    </i>
    <i t="grand">
      <x/>
    </i>
  </colItems>
  <pageFields count="1">
    <pageField fld="4" item="1" hier="-1"/>
  </pageFields>
  <dataFields count="1">
    <dataField name="Soma de Valor Final" fld="3" baseField="0" baseItem="3" numFmtId="44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6267C-2E1B-4DC5-B424-FD728774981E}" name="Tabela dinâmica7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9" firstHeaderRow="1" firstDataRow="4" firstDataCol="1" rowPageCount="1" colPageCount="1"/>
  <pivotFields count="8">
    <pivotField axis="axisRow" showAll="0">
      <items count="14">
        <item x="8"/>
        <item x="0"/>
        <item x="1"/>
        <item x="9"/>
        <item x="2"/>
        <item x="3"/>
        <item x="4"/>
        <item x="5"/>
        <item x="6"/>
        <item x="12"/>
        <item x="10"/>
        <item x="11"/>
        <item x="7"/>
        <item t="default"/>
      </items>
    </pivotField>
    <pivotField showAll="0"/>
    <pivotField numFmtId="164" showAll="0"/>
    <pivotField dataField="1" numFmtId="164" showAll="0"/>
    <pivotField axis="axisPage" showAll="0">
      <items count="6">
        <item x="0"/>
        <item x="1"/>
        <item x="4"/>
        <item x="3"/>
        <item x="2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1">
    <field x="0"/>
  </rowFields>
  <rowItems count="3">
    <i>
      <x v="9"/>
    </i>
    <i>
      <x v="10"/>
    </i>
    <i t="grand">
      <x/>
    </i>
  </rowItems>
  <colFields count="3">
    <field x="7"/>
    <field x="6"/>
    <field x="5"/>
  </colFields>
  <colItems count="2">
    <i>
      <x v="5"/>
    </i>
    <i t="grand">
      <x/>
    </i>
  </colItems>
  <pageFields count="1">
    <pageField fld="4" item="2" hier="-1"/>
  </pageFields>
  <dataFields count="1">
    <dataField name="Soma de Valor Final" fld="3" baseField="0" baseItem="3" numFmtId="44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06267C-2E1B-4DC5-B424-FD728774981E}" name="Tabela dinâmica6" cacheId="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C9" firstHeaderRow="1" firstDataRow="4" firstDataCol="1" rowPageCount="1" colPageCount="1"/>
  <pivotFields count="8">
    <pivotField axis="axisRow" showAll="0">
      <items count="14">
        <item x="8"/>
        <item x="0"/>
        <item x="1"/>
        <item x="9"/>
        <item x="2"/>
        <item x="3"/>
        <item x="4"/>
        <item x="5"/>
        <item x="6"/>
        <item x="12"/>
        <item x="10"/>
        <item x="11"/>
        <item x="7"/>
        <item t="default"/>
      </items>
    </pivotField>
    <pivotField showAll="0"/>
    <pivotField numFmtId="164" showAll="0"/>
    <pivotField dataField="1" numFmtId="164" showAll="0"/>
    <pivotField axis="axisPage" showAll="0">
      <items count="6">
        <item x="0"/>
        <item x="1"/>
        <item x="4"/>
        <item x="3"/>
        <item x="2"/>
        <item t="default"/>
      </items>
    </pivotField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Col" showAll="0" defaultSubtotal="0">
      <items count="6">
        <item sd="0" x="0"/>
        <item sd="0" x="1"/>
        <item sd="0" x="2"/>
        <item sd="0" x="3"/>
        <item sd="0" x="4"/>
        <item sd="0" x="5"/>
      </items>
    </pivotField>
    <pivotField axis="axisCol" showAll="0" defaultSubtotal="0">
      <items count="7">
        <item sd="0" x="0"/>
        <item sd="0" x="1"/>
        <item sd="0" x="2"/>
        <item sd="0" x="3"/>
        <item sd="0" x="4"/>
        <item sd="0" x="5"/>
        <item sd="0" x="6"/>
      </items>
    </pivotField>
  </pivotFields>
  <rowFields count="1">
    <field x="0"/>
  </rowFields>
  <rowItems count="3">
    <i>
      <x v="10"/>
    </i>
    <i>
      <x v="11"/>
    </i>
    <i t="grand">
      <x/>
    </i>
  </rowItems>
  <colFields count="3">
    <field x="7"/>
    <field x="6"/>
    <field x="5"/>
  </colFields>
  <colItems count="2">
    <i>
      <x v="5"/>
    </i>
    <i t="grand">
      <x/>
    </i>
  </colItems>
  <pageFields count="1">
    <pageField fld="4" item="3" hier="-1"/>
  </pageFields>
  <dataFields count="1">
    <dataField name="Soma de Valor Final" fld="3" baseField="0" baseItem="3" numFmtId="44"/>
  </dataFields>
  <pivotTableStyleInfo name="PivotStyleLight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Editora" xr10:uid="{7DE24DCB-2DC9-4FAA-B025-CB9B519FAAA6}" sourceName="Editora">
  <pivotTables>
    <pivotTable tabId="12" name="Tabela dinâmica1"/>
    <pivotTable tabId="12" name="Tabela dinâmica2"/>
    <pivotTable tabId="12" name="Tabela dinâmica3"/>
    <pivotTable tabId="12" name="Tabela dinâmica4"/>
  </pivotTables>
  <data>
    <tabular pivotCacheId="121492382">
      <items count="8">
        <i x="1"/>
        <i x="5" s="1"/>
        <i x="7"/>
        <i x="3"/>
        <i x="0"/>
        <i x="4"/>
        <i x="6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1B197B91-9D8E-4621-876F-D650BCF8A880}" sourceName="Vendedor">
  <pivotTables>
    <pivotTable tabId="14" name="Tabela dinâmica5"/>
  </pivotTables>
  <data>
    <tabular pivotCacheId="1546630017">
      <items count="5">
        <i x="0" s="1"/>
        <i x="1" s="1"/>
        <i x="4" s="1"/>
        <i x="3" s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1" xr10:uid="{C96A1666-99D6-4050-9FDF-F8A01BF65A7A}" sourceName="Vendedor">
  <pivotTables>
    <pivotTable tabId="16" name="Tabela dinâmica4"/>
  </pivotTables>
  <data>
    <tabular pivotCacheId="1546630017">
      <items count="5">
        <i x="0" s="1"/>
        <i x="1" s="1"/>
        <i x="4" s="1"/>
        <i x="3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Editora" xr10:uid="{B57910AC-3EF0-465C-B255-8FF3FF247064}" cache="SegmentaçãodeDados_Editora" caption="Editora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 1" xr10:uid="{2DA5A539-19E0-4570-B92A-4CE66B9A1F36}" cache="SegmentaçãodeDados_Vendedor1" caption="Vendedor" style="SlicerStyleOther2" rowHeight="24130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Vendedor" xr10:uid="{CFB6062E-F47C-459F-99C4-F1E56030DD39}" cache="SegmentaçãodeDados_Vendedor" caption="Vendedor" rowHeight="241300"/>
</slicer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da_venda" xr10:uid="{730E41DF-A2A7-4C55-88C8-015C04D8B8F7}" sourceName="Data da venda">
  <pivotTables>
    <pivotTable tabId="14" name="Tabela dinâmica5"/>
  </pivotTables>
  <state minimalRefreshVersion="6" lastRefreshVersion="6" pivotCacheId="1546630017" filterType="unknown">
    <bounds startDate="2016-01-01T00:00:00" endDate="2021-01-01T00:00:00"/>
  </state>
</timelineCacheDefinition>
</file>

<file path=xl/timelineCaches/timelineCache2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NativeTimeline_Data_da_venda1" xr10:uid="{8BE6AB16-BE79-4899-8929-2230A6DB7459}" sourceName="Data da venda">
  <pivotTables>
    <pivotTable tabId="16" name="Tabela dinâmica4"/>
  </pivotTables>
  <state minimalRefreshVersion="6" lastRefreshVersion="6" pivotCacheId="1546630017" filterType="unknown">
    <bounds startDate="2016-01-01T00:00:00" endDate="2021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da venda 1" xr10:uid="{340CFECF-B212-4605-A7B3-F80C67103158}" cache="NativeTimeline_Data_da_venda1" caption="Data da venda" level="0" selectionLevel="0" scrollPosition="2016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da venda" xr10:uid="{4DCBE0E2-027A-4E8A-947D-3EF24A34D3EA}" cache="NativeTimeline_Data_da_venda" caption="Data da venda" level="0" selectionLevel="0" scrollPosition="2016-01-01T00:00:00"/>
</timeline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3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3" Type="http://schemas.microsoft.com/office/2007/relationships/slicer" Target="../slicers/slicer3.xml"/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14.xml"/><Relationship Id="rId4" Type="http://schemas.microsoft.com/office/2011/relationships/timeline" Target="../timelines/timeline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5.xml"/><Relationship Id="rId4" Type="http://schemas.microsoft.com/office/2011/relationships/timeline" Target="../timelines/timelin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3"/>
  <sheetViews>
    <sheetView zoomScaleNormal="100" workbookViewId="0">
      <selection activeCell="B9" sqref="B9"/>
    </sheetView>
  </sheetViews>
  <sheetFormatPr defaultRowHeight="15" x14ac:dyDescent="0.25"/>
  <cols>
    <col min="1" max="1" width="27" style="13" bestFit="1" customWidth="1"/>
    <col min="2" max="2" width="9.85546875" style="13" bestFit="1" customWidth="1"/>
    <col min="3" max="3" width="16.7109375" style="13" bestFit="1" customWidth="1"/>
    <col min="4" max="4" width="22.5703125" style="13" bestFit="1" customWidth="1"/>
    <col min="5" max="5" width="19.42578125" style="13" bestFit="1" customWidth="1"/>
    <col min="6" max="6" width="12.85546875" style="13" bestFit="1" customWidth="1"/>
  </cols>
  <sheetData>
    <row r="1" spans="1:6" ht="15.75" x14ac:dyDescent="0.25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</row>
    <row r="2" spans="1:6" ht="15.75" x14ac:dyDescent="0.25">
      <c r="A2" s="4" t="s">
        <v>19</v>
      </c>
      <c r="B2" s="4" t="s">
        <v>85</v>
      </c>
      <c r="C2" s="4" t="s">
        <v>23</v>
      </c>
      <c r="D2" s="4">
        <v>7</v>
      </c>
      <c r="E2" s="4">
        <v>2.2000000000000002</v>
      </c>
      <c r="F2" s="4">
        <f>D2*E2</f>
        <v>15.400000000000002</v>
      </c>
    </row>
    <row r="3" spans="1:6" ht="15.75" x14ac:dyDescent="0.25">
      <c r="A3" s="4" t="s">
        <v>21</v>
      </c>
      <c r="B3" s="4" t="s">
        <v>20</v>
      </c>
      <c r="C3" s="4" t="s">
        <v>20</v>
      </c>
      <c r="D3" s="4">
        <v>8</v>
      </c>
      <c r="E3" s="4">
        <v>4.9000000000000004</v>
      </c>
      <c r="F3" s="4">
        <f t="shared" ref="F3:F20" si="0">D3*E3</f>
        <v>39.200000000000003</v>
      </c>
    </row>
    <row r="4" spans="1:6" ht="15.75" x14ac:dyDescent="0.25">
      <c r="A4" s="4" t="s">
        <v>86</v>
      </c>
      <c r="B4" s="4" t="s">
        <v>22</v>
      </c>
      <c r="C4" s="4" t="s">
        <v>23</v>
      </c>
      <c r="D4" s="4">
        <v>19</v>
      </c>
      <c r="E4" s="4">
        <v>3.9</v>
      </c>
      <c r="F4" s="4">
        <f t="shared" si="0"/>
        <v>74.099999999999994</v>
      </c>
    </row>
    <row r="5" spans="1:6" ht="15.75" x14ac:dyDescent="0.25">
      <c r="A5" s="4" t="s">
        <v>24</v>
      </c>
      <c r="B5" s="4" t="s">
        <v>25</v>
      </c>
      <c r="C5" s="4" t="s">
        <v>26</v>
      </c>
      <c r="D5" s="4">
        <v>9</v>
      </c>
      <c r="E5" s="4">
        <v>6.5</v>
      </c>
      <c r="F5" s="4">
        <f t="shared" si="0"/>
        <v>58.5</v>
      </c>
    </row>
    <row r="6" spans="1:6" ht="15.75" x14ac:dyDescent="0.25">
      <c r="A6" s="4" t="s">
        <v>27</v>
      </c>
      <c r="B6" s="4" t="s">
        <v>20</v>
      </c>
      <c r="C6" s="4" t="s">
        <v>20</v>
      </c>
      <c r="D6" s="4">
        <v>6</v>
      </c>
      <c r="E6" s="4">
        <v>3.5</v>
      </c>
      <c r="F6" s="4">
        <f t="shared" si="0"/>
        <v>21</v>
      </c>
    </row>
    <row r="7" spans="1:6" ht="15.75" x14ac:dyDescent="0.25">
      <c r="A7" s="4" t="s">
        <v>28</v>
      </c>
      <c r="B7" s="4" t="s">
        <v>22</v>
      </c>
      <c r="C7" s="4" t="s">
        <v>23</v>
      </c>
      <c r="D7" s="4">
        <v>22</v>
      </c>
      <c r="E7" s="4">
        <v>4.5</v>
      </c>
      <c r="F7" s="4">
        <f t="shared" si="0"/>
        <v>99</v>
      </c>
    </row>
    <row r="8" spans="1:6" ht="15.75" x14ac:dyDescent="0.25">
      <c r="A8" s="4" t="s">
        <v>29</v>
      </c>
      <c r="B8" s="4" t="s">
        <v>20</v>
      </c>
      <c r="C8" s="4" t="s">
        <v>20</v>
      </c>
      <c r="D8" s="4">
        <v>86</v>
      </c>
      <c r="E8" s="4">
        <v>4</v>
      </c>
      <c r="F8" s="4">
        <f t="shared" si="0"/>
        <v>344</v>
      </c>
    </row>
    <row r="9" spans="1:6" ht="15.75" x14ac:dyDescent="0.25">
      <c r="A9" s="4" t="s">
        <v>30</v>
      </c>
      <c r="B9" s="4" t="s">
        <v>31</v>
      </c>
      <c r="C9" s="4" t="s">
        <v>20</v>
      </c>
      <c r="D9" s="4">
        <v>4</v>
      </c>
      <c r="E9" s="4">
        <v>4.9000000000000004</v>
      </c>
      <c r="F9" s="4">
        <f t="shared" si="0"/>
        <v>19.600000000000001</v>
      </c>
    </row>
    <row r="10" spans="1:6" ht="15.75" x14ac:dyDescent="0.25">
      <c r="A10" s="4" t="s">
        <v>32</v>
      </c>
      <c r="B10" s="4" t="s">
        <v>33</v>
      </c>
      <c r="C10" s="4" t="s">
        <v>23</v>
      </c>
      <c r="D10" s="4">
        <v>5</v>
      </c>
      <c r="E10" s="4">
        <v>3.9</v>
      </c>
      <c r="F10" s="4">
        <f t="shared" si="0"/>
        <v>19.5</v>
      </c>
    </row>
    <row r="11" spans="1:6" ht="15.75" x14ac:dyDescent="0.25">
      <c r="A11" s="4" t="s">
        <v>34</v>
      </c>
      <c r="B11" s="4" t="s">
        <v>20</v>
      </c>
      <c r="C11" s="4" t="s">
        <v>20</v>
      </c>
      <c r="D11" s="4">
        <v>12</v>
      </c>
      <c r="E11" s="4">
        <v>4.5</v>
      </c>
      <c r="F11" s="4">
        <f t="shared" si="0"/>
        <v>54</v>
      </c>
    </row>
    <row r="12" spans="1:6" ht="15.75" x14ac:dyDescent="0.25">
      <c r="A12" s="4" t="s">
        <v>35</v>
      </c>
      <c r="B12" s="4" t="s">
        <v>25</v>
      </c>
      <c r="C12" s="4" t="s">
        <v>26</v>
      </c>
      <c r="D12" s="4">
        <v>12</v>
      </c>
      <c r="E12" s="4">
        <v>4.9000000000000004</v>
      </c>
      <c r="F12" s="4">
        <f t="shared" si="0"/>
        <v>58.800000000000004</v>
      </c>
    </row>
    <row r="13" spans="1:6" ht="15.75" x14ac:dyDescent="0.25">
      <c r="A13" s="4" t="s">
        <v>36</v>
      </c>
      <c r="B13" s="4" t="s">
        <v>20</v>
      </c>
      <c r="C13" s="4" t="s">
        <v>20</v>
      </c>
      <c r="D13" s="4">
        <v>54</v>
      </c>
      <c r="E13" s="4">
        <v>4</v>
      </c>
      <c r="F13" s="4">
        <f t="shared" si="0"/>
        <v>216</v>
      </c>
    </row>
    <row r="14" spans="1:6" ht="15.75" x14ac:dyDescent="0.25">
      <c r="A14" s="4" t="s">
        <v>87</v>
      </c>
      <c r="B14" s="4" t="s">
        <v>20</v>
      </c>
      <c r="C14" s="4" t="s">
        <v>20</v>
      </c>
      <c r="D14" s="4">
        <v>17</v>
      </c>
      <c r="E14" s="4">
        <v>5.3</v>
      </c>
      <c r="F14" s="4">
        <f t="shared" si="0"/>
        <v>90.1</v>
      </c>
    </row>
    <row r="15" spans="1:6" ht="15.75" x14ac:dyDescent="0.25">
      <c r="A15" s="4" t="s">
        <v>37</v>
      </c>
      <c r="B15" s="4" t="s">
        <v>22</v>
      </c>
      <c r="C15" s="4" t="s">
        <v>23</v>
      </c>
      <c r="D15" s="4">
        <v>9</v>
      </c>
      <c r="E15" s="4">
        <v>3.9</v>
      </c>
      <c r="F15" s="4">
        <f t="shared" si="0"/>
        <v>35.1</v>
      </c>
    </row>
    <row r="16" spans="1:6" ht="15.75" x14ac:dyDescent="0.25">
      <c r="A16" s="4" t="s">
        <v>38</v>
      </c>
      <c r="B16" s="4" t="s">
        <v>20</v>
      </c>
      <c r="C16" s="4" t="s">
        <v>20</v>
      </c>
      <c r="D16" s="4">
        <v>48</v>
      </c>
      <c r="E16" s="4">
        <v>1.7</v>
      </c>
      <c r="F16" s="4">
        <f t="shared" si="0"/>
        <v>81.599999999999994</v>
      </c>
    </row>
    <row r="17" spans="1:6" ht="15.75" x14ac:dyDescent="0.25">
      <c r="A17" s="4" t="s">
        <v>39</v>
      </c>
      <c r="B17" s="4" t="s">
        <v>22</v>
      </c>
      <c r="C17" s="4" t="s">
        <v>23</v>
      </c>
      <c r="D17" s="4">
        <v>28</v>
      </c>
      <c r="E17" s="4">
        <v>1.5</v>
      </c>
      <c r="F17" s="4">
        <f t="shared" si="0"/>
        <v>42</v>
      </c>
    </row>
    <row r="18" spans="1:6" ht="15.75" x14ac:dyDescent="0.25">
      <c r="A18" s="4" t="s">
        <v>40</v>
      </c>
      <c r="B18" s="4" t="s">
        <v>20</v>
      </c>
      <c r="C18" s="4" t="s">
        <v>20</v>
      </c>
      <c r="D18" s="4">
        <v>6</v>
      </c>
      <c r="E18" s="4">
        <v>3.9</v>
      </c>
      <c r="F18" s="4">
        <f t="shared" si="0"/>
        <v>23.4</v>
      </c>
    </row>
    <row r="19" spans="1:6" ht="15.75" x14ac:dyDescent="0.25">
      <c r="A19" s="4" t="s">
        <v>41</v>
      </c>
      <c r="B19" s="4" t="s">
        <v>20</v>
      </c>
      <c r="C19" s="4" t="s">
        <v>20</v>
      </c>
      <c r="D19" s="4">
        <v>7</v>
      </c>
      <c r="E19" s="4">
        <v>2.7</v>
      </c>
      <c r="F19" s="4">
        <f t="shared" si="0"/>
        <v>18.900000000000002</v>
      </c>
    </row>
    <row r="20" spans="1:6" ht="15.75" x14ac:dyDescent="0.25">
      <c r="A20" s="4" t="s">
        <v>42</v>
      </c>
      <c r="B20" s="4" t="s">
        <v>43</v>
      </c>
      <c r="C20" s="4" t="s">
        <v>23</v>
      </c>
      <c r="D20" s="4">
        <v>3</v>
      </c>
      <c r="E20" s="4">
        <v>14.4</v>
      </c>
      <c r="F20" s="4">
        <f t="shared" si="0"/>
        <v>43.2</v>
      </c>
    </row>
    <row r="21" spans="1:6" ht="15.75" x14ac:dyDescent="0.25">
      <c r="A21" s="4" t="s">
        <v>44</v>
      </c>
      <c r="B21" s="4" t="s">
        <v>20</v>
      </c>
      <c r="C21" s="4" t="s">
        <v>20</v>
      </c>
      <c r="D21" s="4">
        <v>67</v>
      </c>
      <c r="E21" s="4">
        <v>3.5</v>
      </c>
      <c r="F21" s="4">
        <f>D21*E21</f>
        <v>234.5</v>
      </c>
    </row>
    <row r="22" spans="1:6" ht="15.75" x14ac:dyDescent="0.25">
      <c r="A22" s="4" t="s">
        <v>88</v>
      </c>
      <c r="B22" s="4" t="s">
        <v>20</v>
      </c>
      <c r="C22" s="4" t="s">
        <v>20</v>
      </c>
      <c r="D22" s="4">
        <v>15</v>
      </c>
      <c r="E22" s="4">
        <v>2.5</v>
      </c>
      <c r="F22" s="4">
        <f>D22*E22</f>
        <v>37.5</v>
      </c>
    </row>
    <row r="23" spans="1:6" ht="15.75" x14ac:dyDescent="0.25">
      <c r="A23" s="4" t="s">
        <v>89</v>
      </c>
      <c r="B23" s="4" t="s">
        <v>90</v>
      </c>
      <c r="C23" s="4" t="s">
        <v>26</v>
      </c>
      <c r="D23" s="4">
        <v>10</v>
      </c>
      <c r="E23" s="4">
        <v>14.5</v>
      </c>
      <c r="F23" s="4">
        <f>D23*E23</f>
        <v>145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66B1B-3826-4F00-91D4-B902094917F4}">
  <dimension ref="A1:C14"/>
  <sheetViews>
    <sheetView workbookViewId="0"/>
  </sheetViews>
  <sheetFormatPr defaultRowHeight="15" x14ac:dyDescent="0.25"/>
  <cols>
    <col min="1" max="1" width="21.85546875" bestFit="1" customWidth="1"/>
    <col min="2" max="2" width="19.5703125" bestFit="1" customWidth="1"/>
    <col min="3" max="3" width="13.28515625" bestFit="1" customWidth="1"/>
  </cols>
  <sheetData>
    <row r="1" spans="1:3" x14ac:dyDescent="0.25">
      <c r="A1" s="17" t="s">
        <v>2</v>
      </c>
      <c r="B1" t="s">
        <v>6</v>
      </c>
    </row>
    <row r="3" spans="1:3" x14ac:dyDescent="0.25">
      <c r="A3" s="17" t="s">
        <v>101</v>
      </c>
      <c r="B3" s="17" t="s">
        <v>102</v>
      </c>
    </row>
    <row r="4" spans="1:3" x14ac:dyDescent="0.25">
      <c r="B4" t="s">
        <v>109</v>
      </c>
      <c r="C4" t="s">
        <v>100</v>
      </c>
    </row>
    <row r="6" spans="1:3" x14ac:dyDescent="0.25">
      <c r="A6" s="17" t="s">
        <v>99</v>
      </c>
    </row>
    <row r="7" spans="1:3" x14ac:dyDescent="0.25">
      <c r="A7" s="18" t="s">
        <v>70</v>
      </c>
      <c r="B7" s="20">
        <v>275.21999999999997</v>
      </c>
      <c r="C7" s="20">
        <v>275.21999999999997</v>
      </c>
    </row>
    <row r="8" spans="1:3" x14ac:dyDescent="0.25">
      <c r="A8" s="18" t="s">
        <v>71</v>
      </c>
      <c r="B8" s="20">
        <v>64.959999999999994</v>
      </c>
      <c r="C8" s="20">
        <v>64.959999999999994</v>
      </c>
    </row>
    <row r="9" spans="1:3" x14ac:dyDescent="0.25">
      <c r="A9" s="18" t="s">
        <v>7</v>
      </c>
      <c r="B9" s="20">
        <v>4281.05</v>
      </c>
      <c r="C9" s="20">
        <v>4281.05</v>
      </c>
    </row>
    <row r="10" spans="1:3" x14ac:dyDescent="0.25">
      <c r="A10" s="18" t="s">
        <v>69</v>
      </c>
      <c r="B10" s="20">
        <v>2549.7999999999997</v>
      </c>
      <c r="C10" s="20">
        <v>2549.7999999999997</v>
      </c>
    </row>
    <row r="11" spans="1:3" x14ac:dyDescent="0.25">
      <c r="A11" s="18" t="s">
        <v>65</v>
      </c>
      <c r="B11" s="20">
        <v>228.4</v>
      </c>
      <c r="C11" s="20">
        <v>228.4</v>
      </c>
    </row>
    <row r="12" spans="1:3" x14ac:dyDescent="0.25">
      <c r="A12" s="18" t="s">
        <v>66</v>
      </c>
      <c r="B12" s="20">
        <v>1193.7</v>
      </c>
      <c r="C12" s="20">
        <v>1193.7</v>
      </c>
    </row>
    <row r="13" spans="1:3" x14ac:dyDescent="0.25">
      <c r="A13" s="18" t="s">
        <v>67</v>
      </c>
      <c r="B13" s="20">
        <v>10316.02</v>
      </c>
      <c r="C13" s="20">
        <v>10316.02</v>
      </c>
    </row>
    <row r="14" spans="1:3" x14ac:dyDescent="0.25">
      <c r="A14" s="18" t="s">
        <v>100</v>
      </c>
      <c r="B14" s="20">
        <v>18909.150000000001</v>
      </c>
      <c r="C14" s="20">
        <v>18909.150000000001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2330E-E5F9-4BB7-8951-D79191B5E28D}">
  <dimension ref="A3:H17"/>
  <sheetViews>
    <sheetView zoomScale="85" zoomScaleNormal="85" workbookViewId="0">
      <selection activeCell="G3" sqref="G3"/>
    </sheetView>
  </sheetViews>
  <sheetFormatPr defaultRowHeight="15" x14ac:dyDescent="0.25"/>
  <cols>
    <col min="1" max="1" width="18" bestFit="1" customWidth="1"/>
    <col min="2" max="2" width="18.7109375" bestFit="1" customWidth="1"/>
    <col min="3" max="3" width="12.140625" bestFit="1" customWidth="1"/>
    <col min="4" max="4" width="21.85546875" bestFit="1" customWidth="1"/>
    <col min="5" max="5" width="19.7109375" bestFit="1" customWidth="1"/>
    <col min="6" max="6" width="13.28515625" bestFit="1" customWidth="1"/>
    <col min="7" max="7" width="23.28515625" bestFit="1" customWidth="1"/>
    <col min="8" max="8" width="18.7109375" bestFit="1" customWidth="1"/>
    <col min="9" max="9" width="12.140625" bestFit="1" customWidth="1"/>
    <col min="10" max="10" width="10.5703125" bestFit="1" customWidth="1"/>
    <col min="11" max="12" width="13.28515625" bestFit="1" customWidth="1"/>
    <col min="13" max="13" width="14.28515625" bestFit="1" customWidth="1"/>
  </cols>
  <sheetData>
    <row r="3" spans="1:8" x14ac:dyDescent="0.25">
      <c r="A3" s="17" t="s">
        <v>99</v>
      </c>
      <c r="B3" t="s">
        <v>101</v>
      </c>
      <c r="D3" s="17" t="s">
        <v>99</v>
      </c>
      <c r="E3" t="s">
        <v>112</v>
      </c>
      <c r="G3" s="17" t="s">
        <v>99</v>
      </c>
      <c r="H3" t="s">
        <v>101</v>
      </c>
    </row>
    <row r="4" spans="1:8" x14ac:dyDescent="0.25">
      <c r="A4" s="18" t="s">
        <v>4</v>
      </c>
      <c r="B4" s="20">
        <v>27500.989999999998</v>
      </c>
      <c r="D4" s="18" t="s">
        <v>63</v>
      </c>
      <c r="E4" s="19">
        <v>4</v>
      </c>
      <c r="G4" s="18" t="s">
        <v>63</v>
      </c>
      <c r="H4" s="19">
        <v>239.48</v>
      </c>
    </row>
    <row r="5" spans="1:8" x14ac:dyDescent="0.25">
      <c r="A5" s="18" t="s">
        <v>5</v>
      </c>
      <c r="B5" s="20">
        <v>9951.2800000000007</v>
      </c>
      <c r="D5" s="18" t="s">
        <v>64</v>
      </c>
      <c r="E5" s="19">
        <v>2</v>
      </c>
      <c r="G5" s="18" t="s">
        <v>64</v>
      </c>
      <c r="H5" s="19">
        <v>69</v>
      </c>
    </row>
    <row r="6" spans="1:8" x14ac:dyDescent="0.25">
      <c r="A6" s="18" t="s">
        <v>95</v>
      </c>
      <c r="B6" s="20">
        <v>39300</v>
      </c>
      <c r="D6" s="18" t="s">
        <v>70</v>
      </c>
      <c r="E6" s="19">
        <v>26</v>
      </c>
      <c r="G6" s="18" t="s">
        <v>70</v>
      </c>
      <c r="H6" s="19">
        <v>1192.6199999999999</v>
      </c>
    </row>
    <row r="7" spans="1:8" x14ac:dyDescent="0.25">
      <c r="A7" s="18" t="s">
        <v>93</v>
      </c>
      <c r="B7" s="20">
        <v>20000</v>
      </c>
      <c r="D7" s="18" t="s">
        <v>71</v>
      </c>
      <c r="E7" s="19">
        <v>10</v>
      </c>
      <c r="G7" s="18" t="s">
        <v>71</v>
      </c>
      <c r="H7" s="19">
        <v>324.79999999999995</v>
      </c>
    </row>
    <row r="8" spans="1:8" x14ac:dyDescent="0.25">
      <c r="A8" s="18" t="s">
        <v>6</v>
      </c>
      <c r="B8" s="20">
        <v>18909.149999999998</v>
      </c>
      <c r="D8" s="18" t="s">
        <v>7</v>
      </c>
      <c r="E8" s="19">
        <v>24</v>
      </c>
      <c r="G8" s="18" t="s">
        <v>7</v>
      </c>
      <c r="H8" s="19">
        <v>21124.2</v>
      </c>
    </row>
    <row r="9" spans="1:8" x14ac:dyDescent="0.25">
      <c r="A9" s="18" t="s">
        <v>100</v>
      </c>
      <c r="B9" s="20">
        <v>115661.41999999998</v>
      </c>
      <c r="D9" s="18" t="s">
        <v>69</v>
      </c>
      <c r="E9" s="19">
        <v>18</v>
      </c>
      <c r="G9" s="18" t="s">
        <v>69</v>
      </c>
      <c r="H9" s="19">
        <v>4589.6399999999994</v>
      </c>
    </row>
    <row r="10" spans="1:8" x14ac:dyDescent="0.25">
      <c r="D10" s="18" t="s">
        <v>68</v>
      </c>
      <c r="E10" s="19">
        <v>13</v>
      </c>
      <c r="G10" s="18" t="s">
        <v>68</v>
      </c>
      <c r="H10" s="19">
        <v>7381.92</v>
      </c>
    </row>
    <row r="11" spans="1:8" x14ac:dyDescent="0.25">
      <c r="D11" s="18" t="s">
        <v>65</v>
      </c>
      <c r="E11" s="19">
        <v>14</v>
      </c>
      <c r="G11" s="18" t="s">
        <v>65</v>
      </c>
      <c r="H11" s="19">
        <v>639.52</v>
      </c>
    </row>
    <row r="12" spans="1:8" x14ac:dyDescent="0.25">
      <c r="D12" s="18" t="s">
        <v>66</v>
      </c>
      <c r="E12" s="19">
        <v>14</v>
      </c>
      <c r="G12" s="18" t="s">
        <v>66</v>
      </c>
      <c r="H12" s="19">
        <v>3342.3599999999997</v>
      </c>
    </row>
    <row r="13" spans="1:8" x14ac:dyDescent="0.25">
      <c r="D13" s="18" t="s">
        <v>96</v>
      </c>
      <c r="E13" s="19">
        <v>7</v>
      </c>
      <c r="G13" s="18" t="s">
        <v>96</v>
      </c>
      <c r="H13" s="19">
        <v>23100</v>
      </c>
    </row>
    <row r="14" spans="1:8" x14ac:dyDescent="0.25">
      <c r="D14" s="18" t="s">
        <v>92</v>
      </c>
      <c r="E14" s="19">
        <v>27</v>
      </c>
      <c r="G14" s="18" t="s">
        <v>92</v>
      </c>
      <c r="H14" s="19">
        <v>34200</v>
      </c>
    </row>
    <row r="15" spans="1:8" x14ac:dyDescent="0.25">
      <c r="D15" s="18" t="s">
        <v>94</v>
      </c>
      <c r="E15" s="19">
        <v>8</v>
      </c>
      <c r="G15" s="18" t="s">
        <v>94</v>
      </c>
      <c r="H15" s="19">
        <v>2000</v>
      </c>
    </row>
    <row r="16" spans="1:8" x14ac:dyDescent="0.25">
      <c r="D16" s="18" t="s">
        <v>67</v>
      </c>
      <c r="E16" s="19">
        <v>22</v>
      </c>
      <c r="G16" s="18" t="s">
        <v>67</v>
      </c>
      <c r="H16" s="19">
        <v>17457.879999999997</v>
      </c>
    </row>
    <row r="17" spans="4:8" x14ac:dyDescent="0.25">
      <c r="D17" s="18" t="s">
        <v>100</v>
      </c>
      <c r="E17" s="19">
        <v>189</v>
      </c>
      <c r="G17" s="18" t="s">
        <v>100</v>
      </c>
      <c r="H17" s="19">
        <v>115661.42000000001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1291F-C582-4A1D-A388-7BEB4DB6EF28}">
  <dimension ref="A3:E20"/>
  <sheetViews>
    <sheetView workbookViewId="0">
      <selection activeCell="N9" sqref="N9"/>
    </sheetView>
  </sheetViews>
  <sheetFormatPr defaultRowHeight="15" x14ac:dyDescent="0.25"/>
  <cols>
    <col min="1" max="1" width="21.85546875" bestFit="1" customWidth="1"/>
    <col min="2" max="2" width="19.5703125" bestFit="1" customWidth="1"/>
    <col min="3" max="3" width="9" bestFit="1" customWidth="1"/>
    <col min="4" max="4" width="6.85546875" bestFit="1" customWidth="1"/>
    <col min="5" max="6" width="10.7109375" bestFit="1" customWidth="1"/>
    <col min="7" max="7" width="9" bestFit="1" customWidth="1"/>
    <col min="8" max="8" width="6.85546875" bestFit="1" customWidth="1"/>
    <col min="9" max="9" width="10.7109375" bestFit="1" customWidth="1"/>
    <col min="10" max="10" width="9.85546875" bestFit="1" customWidth="1"/>
    <col min="11" max="11" width="7.85546875" bestFit="1" customWidth="1"/>
    <col min="12" max="12" width="10.85546875" bestFit="1" customWidth="1"/>
    <col min="13" max="13" width="9.85546875" bestFit="1" customWidth="1"/>
    <col min="14" max="26" width="10.7109375" bestFit="1" customWidth="1"/>
  </cols>
  <sheetData>
    <row r="3" spans="1:5" x14ac:dyDescent="0.25">
      <c r="A3" s="17" t="s">
        <v>101</v>
      </c>
      <c r="B3" s="17" t="s">
        <v>102</v>
      </c>
    </row>
    <row r="4" spans="1:5" x14ac:dyDescent="0.25">
      <c r="B4" t="s">
        <v>109</v>
      </c>
      <c r="C4" t="s">
        <v>110</v>
      </c>
      <c r="D4" t="s">
        <v>111</v>
      </c>
      <c r="E4" t="s">
        <v>100</v>
      </c>
    </row>
    <row r="6" spans="1:5" x14ac:dyDescent="0.25">
      <c r="A6" s="17" t="s">
        <v>99</v>
      </c>
    </row>
    <row r="7" spans="1:5" x14ac:dyDescent="0.25">
      <c r="A7" s="18" t="s">
        <v>63</v>
      </c>
      <c r="B7" s="19">
        <v>239.48</v>
      </c>
      <c r="C7" s="19"/>
      <c r="D7" s="19"/>
      <c r="E7" s="19">
        <v>239.48</v>
      </c>
    </row>
    <row r="8" spans="1:5" x14ac:dyDescent="0.25">
      <c r="A8" s="18" t="s">
        <v>64</v>
      </c>
      <c r="B8" s="19"/>
      <c r="C8" s="19">
        <v>69</v>
      </c>
      <c r="D8" s="19"/>
      <c r="E8" s="19">
        <v>69</v>
      </c>
    </row>
    <row r="9" spans="1:5" x14ac:dyDescent="0.25">
      <c r="A9" s="18" t="s">
        <v>70</v>
      </c>
      <c r="B9" s="19">
        <v>963.27</v>
      </c>
      <c r="C9" s="19">
        <v>229.35</v>
      </c>
      <c r="D9" s="19"/>
      <c r="E9" s="19">
        <v>1192.6199999999999</v>
      </c>
    </row>
    <row r="10" spans="1:5" x14ac:dyDescent="0.25">
      <c r="A10" s="18" t="s">
        <v>71</v>
      </c>
      <c r="B10" s="19">
        <v>324.79999999999995</v>
      </c>
      <c r="C10" s="19"/>
      <c r="D10" s="19"/>
      <c r="E10" s="19">
        <v>324.79999999999995</v>
      </c>
    </row>
    <row r="11" spans="1:5" x14ac:dyDescent="0.25">
      <c r="A11" s="18" t="s">
        <v>7</v>
      </c>
      <c r="B11" s="19">
        <v>10274.52</v>
      </c>
      <c r="C11" s="19">
        <v>10849.68</v>
      </c>
      <c r="D11" s="19"/>
      <c r="E11" s="19">
        <v>21124.2</v>
      </c>
    </row>
    <row r="12" spans="1:5" x14ac:dyDescent="0.25">
      <c r="A12" s="18" t="s">
        <v>69</v>
      </c>
      <c r="B12" s="19">
        <v>2549.7999999999997</v>
      </c>
      <c r="C12" s="19">
        <v>2039.84</v>
      </c>
      <c r="D12" s="19"/>
      <c r="E12" s="19">
        <v>4589.6399999999994</v>
      </c>
    </row>
    <row r="13" spans="1:5" x14ac:dyDescent="0.25">
      <c r="A13" s="18" t="s">
        <v>68</v>
      </c>
      <c r="B13" s="19"/>
      <c r="C13" s="19">
        <v>7381.92</v>
      </c>
      <c r="D13" s="19"/>
      <c r="E13" s="19">
        <v>7381.92</v>
      </c>
    </row>
    <row r="14" spans="1:5" x14ac:dyDescent="0.25">
      <c r="A14" s="18" t="s">
        <v>65</v>
      </c>
      <c r="B14" s="19">
        <v>456.8</v>
      </c>
      <c r="C14" s="19">
        <v>182.72</v>
      </c>
      <c r="D14" s="19"/>
      <c r="E14" s="19">
        <v>639.52</v>
      </c>
    </row>
    <row r="15" spans="1:5" x14ac:dyDescent="0.25">
      <c r="A15" s="18" t="s">
        <v>66</v>
      </c>
      <c r="B15" s="19">
        <v>2148.66</v>
      </c>
      <c r="C15" s="19">
        <v>1193.7</v>
      </c>
      <c r="D15" s="19"/>
      <c r="E15" s="19">
        <v>3342.3599999999997</v>
      </c>
    </row>
    <row r="16" spans="1:5" x14ac:dyDescent="0.25">
      <c r="A16" s="18" t="s">
        <v>96</v>
      </c>
      <c r="B16" s="19"/>
      <c r="C16" s="19"/>
      <c r="D16" s="19">
        <v>23100</v>
      </c>
      <c r="E16" s="19">
        <v>23100</v>
      </c>
    </row>
    <row r="17" spans="1:5" x14ac:dyDescent="0.25">
      <c r="A17" s="18" t="s">
        <v>92</v>
      </c>
      <c r="B17" s="19"/>
      <c r="C17" s="19"/>
      <c r="D17" s="19">
        <v>34200</v>
      </c>
      <c r="E17" s="19">
        <v>34200</v>
      </c>
    </row>
    <row r="18" spans="1:5" x14ac:dyDescent="0.25">
      <c r="A18" s="18" t="s">
        <v>94</v>
      </c>
      <c r="B18" s="19"/>
      <c r="C18" s="19"/>
      <c r="D18" s="19">
        <v>2000</v>
      </c>
      <c r="E18" s="19">
        <v>2000</v>
      </c>
    </row>
    <row r="19" spans="1:5" x14ac:dyDescent="0.25">
      <c r="A19" s="18" t="s">
        <v>67</v>
      </c>
      <c r="B19" s="19">
        <v>17457.879999999997</v>
      </c>
      <c r="C19" s="19"/>
      <c r="D19" s="19"/>
      <c r="E19" s="19">
        <v>17457.879999999997</v>
      </c>
    </row>
    <row r="20" spans="1:5" x14ac:dyDescent="0.25">
      <c r="A20" s="18" t="s">
        <v>100</v>
      </c>
      <c r="B20" s="19">
        <v>34415.209999999992</v>
      </c>
      <c r="C20" s="19">
        <v>21946.210000000003</v>
      </c>
      <c r="D20" s="19">
        <v>59300</v>
      </c>
      <c r="E20" s="19">
        <v>115661.42000000001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23"/>
  <sheetViews>
    <sheetView workbookViewId="0">
      <selection activeCell="C8" sqref="C8"/>
    </sheetView>
  </sheetViews>
  <sheetFormatPr defaultRowHeight="15" x14ac:dyDescent="0.25"/>
  <cols>
    <col min="1" max="1" width="16" style="13" bestFit="1" customWidth="1"/>
    <col min="2" max="2" width="16" style="15" customWidth="1"/>
    <col min="3" max="3" width="25.85546875" style="13" bestFit="1" customWidth="1"/>
    <col min="4" max="4" width="19.7109375" style="13" bestFit="1" customWidth="1"/>
    <col min="5" max="5" width="31.7109375" style="15" customWidth="1"/>
    <col min="6" max="6" width="15.5703125" style="13" bestFit="1" customWidth="1"/>
    <col min="7" max="8" width="9.140625" style="13"/>
  </cols>
  <sheetData>
    <row r="1" spans="1:6" x14ac:dyDescent="0.25">
      <c r="A1" s="9" t="s">
        <v>8</v>
      </c>
      <c r="B1" s="9" t="s">
        <v>84</v>
      </c>
      <c r="C1" s="9" t="s">
        <v>9</v>
      </c>
      <c r="D1" s="9" t="s">
        <v>45</v>
      </c>
      <c r="E1" s="10" t="s">
        <v>46</v>
      </c>
      <c r="F1" s="9" t="s">
        <v>47</v>
      </c>
    </row>
    <row r="2" spans="1:6" x14ac:dyDescent="0.25">
      <c r="A2" s="11" t="s">
        <v>78</v>
      </c>
      <c r="B2" s="12" t="s">
        <v>79</v>
      </c>
      <c r="C2" s="11" t="s">
        <v>49</v>
      </c>
      <c r="D2" s="16">
        <v>125147</v>
      </c>
      <c r="E2" s="12">
        <v>15477</v>
      </c>
      <c r="F2" s="11" t="s">
        <v>50</v>
      </c>
    </row>
    <row r="3" spans="1:6" x14ac:dyDescent="0.25">
      <c r="A3" s="11" t="s">
        <v>48</v>
      </c>
      <c r="B3" s="12" t="s">
        <v>80</v>
      </c>
      <c r="C3" s="11" t="s">
        <v>51</v>
      </c>
      <c r="D3" s="16">
        <v>145236</v>
      </c>
      <c r="E3" s="12">
        <v>2589</v>
      </c>
      <c r="F3" s="11" t="s">
        <v>52</v>
      </c>
    </row>
    <row r="4" spans="1:6" x14ac:dyDescent="0.25">
      <c r="A4" s="11" t="s">
        <v>11</v>
      </c>
      <c r="B4" s="12" t="s">
        <v>80</v>
      </c>
      <c r="C4" s="11" t="s">
        <v>49</v>
      </c>
      <c r="D4" s="16">
        <v>125412</v>
      </c>
      <c r="E4" s="12">
        <v>36563</v>
      </c>
      <c r="F4" s="11" t="s">
        <v>50</v>
      </c>
    </row>
    <row r="5" spans="1:6" x14ac:dyDescent="0.25">
      <c r="A5" s="11" t="s">
        <v>53</v>
      </c>
      <c r="B5" s="12" t="s">
        <v>76</v>
      </c>
      <c r="C5" s="11" t="s">
        <v>49</v>
      </c>
      <c r="D5" s="16">
        <v>287412</v>
      </c>
      <c r="E5" s="12">
        <v>2541</v>
      </c>
      <c r="F5" s="11" t="s">
        <v>50</v>
      </c>
    </row>
    <row r="6" spans="1:6" x14ac:dyDescent="0.25">
      <c r="A6" s="11" t="s">
        <v>12</v>
      </c>
      <c r="B6" s="12" t="s">
        <v>79</v>
      </c>
      <c r="C6" s="11" t="s">
        <v>54</v>
      </c>
      <c r="D6" s="16">
        <v>125874</v>
      </c>
      <c r="E6" s="12">
        <v>2563</v>
      </c>
      <c r="F6" s="11" t="s">
        <v>50</v>
      </c>
    </row>
    <row r="7" spans="1:6" x14ac:dyDescent="0.25">
      <c r="A7" s="11" t="s">
        <v>12</v>
      </c>
      <c r="B7" s="12" t="s">
        <v>79</v>
      </c>
      <c r="C7" s="11" t="s">
        <v>55</v>
      </c>
      <c r="D7" s="16">
        <v>1254125</v>
      </c>
      <c r="E7" s="12">
        <v>2586</v>
      </c>
      <c r="F7" s="11" t="s">
        <v>56</v>
      </c>
    </row>
    <row r="8" spans="1:6" x14ac:dyDescent="0.25">
      <c r="A8" s="11" t="s">
        <v>57</v>
      </c>
      <c r="B8" s="12" t="s">
        <v>80</v>
      </c>
      <c r="C8" s="11" t="s">
        <v>49</v>
      </c>
      <c r="D8" s="16">
        <v>125632</v>
      </c>
      <c r="E8" s="12">
        <v>2587</v>
      </c>
      <c r="F8" s="11" t="s">
        <v>50</v>
      </c>
    </row>
    <row r="9" spans="1:6" x14ac:dyDescent="0.25">
      <c r="A9" s="11" t="s">
        <v>75</v>
      </c>
      <c r="B9" s="12" t="s">
        <v>76</v>
      </c>
      <c r="C9" s="11" t="s">
        <v>55</v>
      </c>
      <c r="D9" s="16">
        <v>222547</v>
      </c>
      <c r="E9" s="12">
        <v>4158</v>
      </c>
      <c r="F9" s="11" t="s">
        <v>56</v>
      </c>
    </row>
    <row r="10" spans="1:6" x14ac:dyDescent="0.25">
      <c r="A10" s="11" t="s">
        <v>58</v>
      </c>
      <c r="B10" s="12" t="s">
        <v>81</v>
      </c>
      <c r="C10" s="11" t="s">
        <v>54</v>
      </c>
      <c r="D10" s="16">
        <v>125874</v>
      </c>
      <c r="E10" s="12">
        <v>3287</v>
      </c>
      <c r="F10" s="11" t="s">
        <v>50</v>
      </c>
    </row>
    <row r="11" spans="1:6" x14ac:dyDescent="0.25">
      <c r="A11" s="11" t="s">
        <v>58</v>
      </c>
      <c r="B11" s="12" t="s">
        <v>81</v>
      </c>
      <c r="C11" s="11" t="s">
        <v>55</v>
      </c>
      <c r="D11" s="16">
        <v>12541</v>
      </c>
      <c r="E11" s="12">
        <v>1478</v>
      </c>
      <c r="F11" s="11" t="s">
        <v>56</v>
      </c>
    </row>
    <row r="12" spans="1:6" x14ac:dyDescent="0.25">
      <c r="A12" s="11" t="s">
        <v>59</v>
      </c>
      <c r="B12" s="12" t="s">
        <v>82</v>
      </c>
      <c r="C12" s="11" t="s">
        <v>54</v>
      </c>
      <c r="D12" s="16">
        <v>1258741</v>
      </c>
      <c r="E12" s="12">
        <v>25874</v>
      </c>
      <c r="F12" s="11" t="s">
        <v>50</v>
      </c>
    </row>
    <row r="13" spans="1:6" x14ac:dyDescent="0.25">
      <c r="A13" s="11" t="s">
        <v>59</v>
      </c>
      <c r="B13" s="12" t="s">
        <v>82</v>
      </c>
      <c r="C13" s="11" t="s">
        <v>55</v>
      </c>
      <c r="D13" s="16">
        <v>12541</v>
      </c>
      <c r="E13" s="12">
        <v>36985</v>
      </c>
      <c r="F13" s="11" t="s">
        <v>56</v>
      </c>
    </row>
    <row r="14" spans="1:6" x14ac:dyDescent="0.25">
      <c r="A14" s="11" t="s">
        <v>60</v>
      </c>
      <c r="B14" s="12" t="s">
        <v>80</v>
      </c>
      <c r="C14" s="11" t="s">
        <v>51</v>
      </c>
      <c r="D14" s="16">
        <v>152425</v>
      </c>
      <c r="E14" s="12">
        <v>1478</v>
      </c>
      <c r="F14" s="11" t="s">
        <v>52</v>
      </c>
    </row>
    <row r="15" spans="1:6" x14ac:dyDescent="0.25">
      <c r="A15" s="11" t="s">
        <v>61</v>
      </c>
      <c r="B15" s="12" t="s">
        <v>80</v>
      </c>
      <c r="C15" s="11" t="s">
        <v>51</v>
      </c>
      <c r="D15" s="16">
        <v>147852</v>
      </c>
      <c r="E15" s="12">
        <v>8745</v>
      </c>
      <c r="F15" s="11" t="s">
        <v>52</v>
      </c>
    </row>
    <row r="16" spans="1:6" x14ac:dyDescent="0.25">
      <c r="A16" s="11" t="s">
        <v>77</v>
      </c>
      <c r="B16" s="12" t="s">
        <v>76</v>
      </c>
      <c r="C16" s="11" t="s">
        <v>49</v>
      </c>
      <c r="D16" s="16">
        <v>147852</v>
      </c>
      <c r="E16" s="12">
        <v>369885</v>
      </c>
      <c r="F16" s="11" t="s">
        <v>50</v>
      </c>
    </row>
    <row r="17" spans="1:6" x14ac:dyDescent="0.25">
      <c r="A17" s="11" t="s">
        <v>72</v>
      </c>
      <c r="B17" s="12" t="s">
        <v>74</v>
      </c>
      <c r="C17" s="11" t="s">
        <v>49</v>
      </c>
      <c r="D17" s="16">
        <v>587698</v>
      </c>
      <c r="E17" s="12">
        <v>2587</v>
      </c>
      <c r="F17" s="11" t="s">
        <v>50</v>
      </c>
    </row>
    <row r="18" spans="1:6" x14ac:dyDescent="0.25">
      <c r="A18" s="11" t="s">
        <v>83</v>
      </c>
      <c r="B18" s="12" t="s">
        <v>82</v>
      </c>
      <c r="C18" s="11" t="s">
        <v>54</v>
      </c>
      <c r="D18" s="16">
        <v>145874</v>
      </c>
      <c r="E18" s="12">
        <v>32145</v>
      </c>
      <c r="F18" s="11" t="s">
        <v>50</v>
      </c>
    </row>
    <row r="19" spans="1:6" x14ac:dyDescent="0.25">
      <c r="A19" s="11" t="s">
        <v>73</v>
      </c>
      <c r="B19" s="12" t="s">
        <v>74</v>
      </c>
      <c r="C19" s="11" t="s">
        <v>51</v>
      </c>
      <c r="D19" s="16">
        <v>125412</v>
      </c>
      <c r="E19" s="12">
        <v>1478</v>
      </c>
      <c r="F19" s="11" t="s">
        <v>52</v>
      </c>
    </row>
    <row r="20" spans="1:6" x14ac:dyDescent="0.25">
      <c r="A20" s="11" t="s">
        <v>10</v>
      </c>
      <c r="B20" s="12" t="s">
        <v>80</v>
      </c>
      <c r="C20" s="11" t="s">
        <v>55</v>
      </c>
      <c r="D20" s="16">
        <v>14587</v>
      </c>
      <c r="E20" s="12">
        <v>2587</v>
      </c>
      <c r="F20" s="11" t="s">
        <v>56</v>
      </c>
    </row>
    <row r="21" spans="1:6" x14ac:dyDescent="0.25">
      <c r="A21" s="11" t="s">
        <v>62</v>
      </c>
      <c r="B21" s="12" t="s">
        <v>80</v>
      </c>
      <c r="C21" s="11" t="s">
        <v>51</v>
      </c>
      <c r="D21" s="16">
        <v>415214</v>
      </c>
      <c r="E21" s="12">
        <v>3698</v>
      </c>
      <c r="F21" s="11" t="s">
        <v>52</v>
      </c>
    </row>
    <row r="22" spans="1:6" x14ac:dyDescent="0.25">
      <c r="A22" s="11" t="s">
        <v>11</v>
      </c>
      <c r="B22" s="12" t="s">
        <v>80</v>
      </c>
      <c r="C22" s="11" t="s">
        <v>55</v>
      </c>
      <c r="D22" s="16">
        <v>125412</v>
      </c>
      <c r="E22" s="12">
        <v>25588</v>
      </c>
      <c r="F22" s="11" t="s">
        <v>56</v>
      </c>
    </row>
    <row r="23" spans="1:6" x14ac:dyDescent="0.25">
      <c r="A23" s="11" t="s">
        <v>97</v>
      </c>
      <c r="B23" s="12" t="s">
        <v>98</v>
      </c>
      <c r="C23" s="11" t="s">
        <v>51</v>
      </c>
      <c r="D23" s="16">
        <v>250000</v>
      </c>
      <c r="E23" s="12">
        <v>15000</v>
      </c>
      <c r="F23" s="11" t="s">
        <v>52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FB0ED-7263-4AF0-9AE6-E20602A7354D}">
  <dimension ref="A3:K5"/>
  <sheetViews>
    <sheetView zoomScale="85" zoomScaleNormal="85" workbookViewId="0">
      <selection activeCell="D4" sqref="D4"/>
    </sheetView>
  </sheetViews>
  <sheetFormatPr defaultRowHeight="15" x14ac:dyDescent="0.25"/>
  <cols>
    <col min="1" max="1" width="18" bestFit="1" customWidth="1"/>
    <col min="2" max="2" width="18.7109375" bestFit="1" customWidth="1"/>
    <col min="3" max="3" width="2.140625" customWidth="1"/>
    <col min="4" max="4" width="18" bestFit="1" customWidth="1"/>
    <col min="5" max="5" width="18.7109375" bestFit="1" customWidth="1"/>
    <col min="6" max="6" width="2.140625" customWidth="1"/>
    <col min="7" max="7" width="18" bestFit="1" customWidth="1"/>
    <col min="8" max="8" width="27" bestFit="1" customWidth="1"/>
    <col min="9" max="9" width="2.140625" customWidth="1"/>
    <col min="10" max="10" width="20.7109375" bestFit="1" customWidth="1"/>
    <col min="11" max="11" width="18.7109375" bestFit="1" customWidth="1"/>
    <col min="12" max="12" width="19.85546875" bestFit="1" customWidth="1"/>
    <col min="13" max="13" width="5.7109375" bestFit="1" customWidth="1"/>
    <col min="14" max="14" width="11.85546875" bestFit="1" customWidth="1"/>
    <col min="15" max="15" width="18.5703125" bestFit="1" customWidth="1"/>
    <col min="16" max="16" width="6.28515625" bestFit="1" customWidth="1"/>
    <col min="17" max="17" width="15.28515625" bestFit="1" customWidth="1"/>
    <col min="18" max="18" width="10.28515625" bestFit="1" customWidth="1"/>
    <col min="19" max="19" width="9.85546875" bestFit="1" customWidth="1"/>
    <col min="20" max="20" width="5" bestFit="1" customWidth="1"/>
    <col min="21" max="21" width="9.28515625" bestFit="1" customWidth="1"/>
    <col min="22" max="22" width="9.42578125" bestFit="1" customWidth="1"/>
    <col min="23" max="23" width="7" bestFit="1" customWidth="1"/>
    <col min="24" max="24" width="10.7109375" bestFit="1" customWidth="1"/>
  </cols>
  <sheetData>
    <row r="3" spans="1:11" x14ac:dyDescent="0.25">
      <c r="A3" s="17" t="s">
        <v>99</v>
      </c>
      <c r="B3" t="s">
        <v>101</v>
      </c>
      <c r="D3" s="17" t="s">
        <v>99</v>
      </c>
      <c r="E3" t="s">
        <v>101</v>
      </c>
      <c r="G3" s="17" t="s">
        <v>99</v>
      </c>
      <c r="H3" t="s">
        <v>103</v>
      </c>
      <c r="J3" s="17" t="s">
        <v>99</v>
      </c>
      <c r="K3" t="s">
        <v>101</v>
      </c>
    </row>
    <row r="4" spans="1:11" x14ac:dyDescent="0.25">
      <c r="A4" s="18" t="s">
        <v>33</v>
      </c>
      <c r="B4" s="20">
        <v>19.5</v>
      </c>
      <c r="D4" s="18" t="s">
        <v>23</v>
      </c>
      <c r="E4" s="20">
        <v>19.5</v>
      </c>
      <c r="G4" s="18" t="s">
        <v>33</v>
      </c>
      <c r="H4" s="19">
        <v>5</v>
      </c>
      <c r="J4" s="18" t="s">
        <v>32</v>
      </c>
      <c r="K4" s="20">
        <v>19.5</v>
      </c>
    </row>
    <row r="5" spans="1:11" x14ac:dyDescent="0.25">
      <c r="A5" s="18" t="s">
        <v>100</v>
      </c>
      <c r="B5" s="20">
        <v>19.5</v>
      </c>
      <c r="D5" s="18" t="s">
        <v>100</v>
      </c>
      <c r="E5" s="20">
        <v>19.5</v>
      </c>
      <c r="G5" s="18" t="s">
        <v>100</v>
      </c>
      <c r="H5" s="19">
        <v>5</v>
      </c>
      <c r="J5" s="18" t="s">
        <v>100</v>
      </c>
      <c r="K5" s="20">
        <v>19.5</v>
      </c>
    </row>
  </sheetData>
  <pageMargins left="0.511811024" right="0.511811024" top="0.78740157499999996" bottom="0.78740157499999996" header="0.31496062000000002" footer="0.31496062000000002"/>
  <pageSetup paperSize="9" orientation="portrait" horizontalDpi="1200" verticalDpi="12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1D5B7-CA02-4646-876F-7294644FA3DA}">
  <dimension ref="A1:E7"/>
  <sheetViews>
    <sheetView workbookViewId="0">
      <selection activeCell="G22" sqref="G22"/>
    </sheetView>
  </sheetViews>
  <sheetFormatPr defaultRowHeight="15" x14ac:dyDescent="0.25"/>
  <cols>
    <col min="1" max="1" width="16.7109375" bestFit="1" customWidth="1"/>
    <col min="4" max="4" width="19" bestFit="1" customWidth="1"/>
    <col min="5" max="5" width="14.42578125" bestFit="1" customWidth="1"/>
  </cols>
  <sheetData>
    <row r="1" spans="1:5" x14ac:dyDescent="0.25">
      <c r="A1" t="s">
        <v>105</v>
      </c>
    </row>
    <row r="2" spans="1:5" x14ac:dyDescent="0.25">
      <c r="D2" t="s">
        <v>104</v>
      </c>
      <c r="E2" t="str">
        <f>'Relatório - Revistas'!A4</f>
        <v>Escala</v>
      </c>
    </row>
    <row r="4" spans="1:5" x14ac:dyDescent="0.25">
      <c r="D4" t="s">
        <v>106</v>
      </c>
      <c r="E4">
        <f>GETPIVOTDATA("Valor Final",'Relatório - Revistas'!$A$3)</f>
        <v>19.5</v>
      </c>
    </row>
    <row r="6" spans="1:5" x14ac:dyDescent="0.25">
      <c r="D6" t="s">
        <v>107</v>
      </c>
      <c r="E6" t="str">
        <f>'Relatório - Revistas'!D4</f>
        <v>Promotor Local</v>
      </c>
    </row>
    <row r="7" spans="1:5" x14ac:dyDescent="0.25">
      <c r="D7" t="s">
        <v>108</v>
      </c>
      <c r="E7" s="21">
        <f>GETPIVOTDATA("Valor Final",'Relatório - Revistas'!$D$3)</f>
        <v>19.5</v>
      </c>
    </row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6"/>
  <sheetViews>
    <sheetView zoomScale="70" zoomScaleNormal="70" workbookViewId="0">
      <selection activeCell="F1" sqref="F1"/>
    </sheetView>
  </sheetViews>
  <sheetFormatPr defaultRowHeight="15" x14ac:dyDescent="0.25"/>
  <cols>
    <col min="1" max="1" width="28.42578125" style="13" bestFit="1" customWidth="1"/>
    <col min="2" max="2" width="20.85546875" style="15" customWidth="1"/>
    <col min="3" max="3" width="15.140625" style="13" bestFit="1" customWidth="1"/>
    <col min="4" max="4" width="16.7109375" style="13" bestFit="1" customWidth="1"/>
    <col min="5" max="5" width="14.28515625" style="13" bestFit="1" customWidth="1"/>
    <col min="6" max="6" width="19.28515625" style="13" bestFit="1" customWidth="1"/>
    <col min="7" max="10" width="9.140625" style="13"/>
  </cols>
  <sheetData>
    <row r="1" spans="1:8" ht="15.75" x14ac:dyDescent="0.25">
      <c r="A1" s="1" t="s">
        <v>0</v>
      </c>
      <c r="B1" s="7" t="s">
        <v>91</v>
      </c>
      <c r="C1" s="2" t="s">
        <v>1</v>
      </c>
      <c r="D1" s="2" t="s">
        <v>18</v>
      </c>
      <c r="E1" s="1" t="s">
        <v>2</v>
      </c>
      <c r="F1" s="3" t="s">
        <v>3</v>
      </c>
    </row>
    <row r="2" spans="1:8" ht="15.75" x14ac:dyDescent="0.25">
      <c r="A2" s="4" t="s">
        <v>64</v>
      </c>
      <c r="B2" s="8">
        <v>2</v>
      </c>
      <c r="C2" s="5">
        <v>34.5</v>
      </c>
      <c r="D2" s="5">
        <f>'Tab.Dinâmica - Produtos'!$B2*'Tab.Dinâmica - Produtos'!$C2</f>
        <v>69</v>
      </c>
      <c r="E2" s="4" t="s">
        <v>4</v>
      </c>
      <c r="F2" s="6">
        <v>43075</v>
      </c>
      <c r="H2" s="14"/>
    </row>
    <row r="3" spans="1:8" ht="15.75" x14ac:dyDescent="0.25">
      <c r="A3" s="4" t="s">
        <v>70</v>
      </c>
      <c r="B3" s="8">
        <v>5</v>
      </c>
      <c r="C3" s="5">
        <v>45.87</v>
      </c>
      <c r="D3" s="5">
        <f>'Tab.Dinâmica - Produtos'!$B3*'Tab.Dinâmica - Produtos'!$C3</f>
        <v>229.35</v>
      </c>
      <c r="E3" s="4" t="s">
        <v>4</v>
      </c>
      <c r="F3" s="6">
        <v>43094</v>
      </c>
    </row>
    <row r="4" spans="1:8" ht="15.75" x14ac:dyDescent="0.25">
      <c r="A4" s="4" t="s">
        <v>7</v>
      </c>
      <c r="B4" s="8">
        <v>4</v>
      </c>
      <c r="C4" s="5">
        <v>1000</v>
      </c>
      <c r="D4" s="5">
        <f>'Tab.Dinâmica - Produtos'!$B4*'Tab.Dinâmica - Produtos'!$C4</f>
        <v>4000</v>
      </c>
      <c r="E4" s="4" t="s">
        <v>4</v>
      </c>
      <c r="F4" s="6">
        <v>43072</v>
      </c>
    </row>
    <row r="5" spans="1:8" ht="15.75" x14ac:dyDescent="0.25">
      <c r="A5" s="4" t="s">
        <v>7</v>
      </c>
      <c r="B5" s="8">
        <v>7</v>
      </c>
      <c r="C5" s="5">
        <v>856.21</v>
      </c>
      <c r="D5" s="5">
        <f>'Tab.Dinâmica - Produtos'!$B5*'Tab.Dinâmica - Produtos'!$C5</f>
        <v>5993.47</v>
      </c>
      <c r="E5" s="4" t="s">
        <v>4</v>
      </c>
      <c r="F5" s="6">
        <v>43100</v>
      </c>
    </row>
    <row r="6" spans="1:8" ht="15.75" x14ac:dyDescent="0.25">
      <c r="A6" s="4" t="s">
        <v>7</v>
      </c>
      <c r="B6" s="8">
        <v>1</v>
      </c>
      <c r="C6" s="5">
        <v>856.21</v>
      </c>
      <c r="D6" s="5">
        <f>'Tab.Dinâmica - Produtos'!$B6*'Tab.Dinâmica - Produtos'!$C6</f>
        <v>856.21</v>
      </c>
      <c r="E6" s="4" t="s">
        <v>4</v>
      </c>
      <c r="F6" s="6">
        <v>43069</v>
      </c>
    </row>
    <row r="7" spans="1:8" ht="15.75" x14ac:dyDescent="0.25">
      <c r="A7" s="4" t="s">
        <v>69</v>
      </c>
      <c r="B7" s="8">
        <v>2</v>
      </c>
      <c r="C7" s="5">
        <v>254.98</v>
      </c>
      <c r="D7" s="5">
        <f>'Tab.Dinâmica - Produtos'!$B7*'Tab.Dinâmica - Produtos'!$C7</f>
        <v>509.96</v>
      </c>
      <c r="E7" s="4" t="s">
        <v>4</v>
      </c>
      <c r="F7" s="6">
        <v>43045</v>
      </c>
    </row>
    <row r="8" spans="1:8" ht="15.75" x14ac:dyDescent="0.25">
      <c r="A8" s="4" t="s">
        <v>69</v>
      </c>
      <c r="B8" s="8">
        <v>6</v>
      </c>
      <c r="C8" s="5">
        <v>254.98</v>
      </c>
      <c r="D8" s="5">
        <f>'Tab.Dinâmica - Produtos'!$B8*'Tab.Dinâmica - Produtos'!$C8</f>
        <v>1529.8799999999999</v>
      </c>
      <c r="E8" s="4" t="s">
        <v>4</v>
      </c>
      <c r="F8" s="6">
        <v>43058</v>
      </c>
    </row>
    <row r="9" spans="1:8" ht="15.75" x14ac:dyDescent="0.25">
      <c r="A9" s="4" t="s">
        <v>68</v>
      </c>
      <c r="B9" s="8">
        <v>5</v>
      </c>
      <c r="C9" s="5">
        <v>567.84</v>
      </c>
      <c r="D9" s="5">
        <f>'Tab.Dinâmica - Produtos'!$B9*'Tab.Dinâmica - Produtos'!$C9</f>
        <v>2839.2000000000003</v>
      </c>
      <c r="E9" s="4" t="s">
        <v>4</v>
      </c>
      <c r="F9" s="6">
        <v>43045</v>
      </c>
    </row>
    <row r="10" spans="1:8" ht="15.75" x14ac:dyDescent="0.25">
      <c r="A10" s="4" t="s">
        <v>68</v>
      </c>
      <c r="B10" s="8">
        <v>8</v>
      </c>
      <c r="C10" s="5">
        <v>567.84</v>
      </c>
      <c r="D10" s="5">
        <f>'Tab.Dinâmica - Produtos'!$B10*'Tab.Dinâmica - Produtos'!$C10</f>
        <v>4542.72</v>
      </c>
      <c r="E10" s="4" t="s">
        <v>4</v>
      </c>
      <c r="F10" s="6">
        <v>43088</v>
      </c>
    </row>
    <row r="11" spans="1:8" ht="15.75" x14ac:dyDescent="0.25">
      <c r="A11" s="4" t="s">
        <v>65</v>
      </c>
      <c r="B11" s="8">
        <v>4</v>
      </c>
      <c r="C11" s="5">
        <v>45.68</v>
      </c>
      <c r="D11" s="5">
        <f>'Tab.Dinâmica - Produtos'!$B11*'Tab.Dinâmica - Produtos'!$C11</f>
        <v>182.72</v>
      </c>
      <c r="E11" s="4" t="s">
        <v>4</v>
      </c>
      <c r="F11" s="6">
        <v>43085</v>
      </c>
    </row>
    <row r="12" spans="1:8" ht="15.75" x14ac:dyDescent="0.25">
      <c r="A12" s="4" t="s">
        <v>66</v>
      </c>
      <c r="B12" s="8">
        <v>5</v>
      </c>
      <c r="C12" s="5">
        <v>238.74</v>
      </c>
      <c r="D12" s="5">
        <f>'Tab.Dinâmica - Produtos'!$B12*'Tab.Dinâmica - Produtos'!$C12</f>
        <v>1193.7</v>
      </c>
      <c r="E12" s="4" t="s">
        <v>4</v>
      </c>
      <c r="F12" s="6">
        <v>43085</v>
      </c>
    </row>
    <row r="13" spans="1:8" ht="15.75" x14ac:dyDescent="0.25">
      <c r="A13" s="4" t="s">
        <v>67</v>
      </c>
      <c r="B13" s="8">
        <v>7</v>
      </c>
      <c r="C13" s="5">
        <v>793.54</v>
      </c>
      <c r="D13" s="5">
        <f>'Tab.Dinâmica - Produtos'!$B13*'Tab.Dinâmica - Produtos'!$C13</f>
        <v>5554.78</v>
      </c>
      <c r="E13" s="4" t="s">
        <v>4</v>
      </c>
      <c r="F13" s="6">
        <v>42388</v>
      </c>
    </row>
    <row r="14" spans="1:8" ht="15.75" x14ac:dyDescent="0.25">
      <c r="A14" s="4" t="s">
        <v>63</v>
      </c>
      <c r="B14" s="8">
        <v>4</v>
      </c>
      <c r="C14" s="5">
        <v>59.87</v>
      </c>
      <c r="D14" s="5">
        <f>'Tab.Dinâmica - Produtos'!$B14*'Tab.Dinâmica - Produtos'!$C14</f>
        <v>239.48</v>
      </c>
      <c r="E14" s="4" t="s">
        <v>5</v>
      </c>
      <c r="F14" s="6">
        <v>42403</v>
      </c>
    </row>
    <row r="15" spans="1:8" ht="15.75" x14ac:dyDescent="0.25">
      <c r="A15" s="4" t="s">
        <v>70</v>
      </c>
      <c r="B15" s="8">
        <v>6</v>
      </c>
      <c r="C15" s="5">
        <v>45.87</v>
      </c>
      <c r="D15" s="5">
        <f>'Tab.Dinâmica - Produtos'!$B15*'Tab.Dinâmica - Produtos'!$C15</f>
        <v>275.21999999999997</v>
      </c>
      <c r="E15" s="4" t="s">
        <v>5</v>
      </c>
      <c r="F15" s="6">
        <v>42416</v>
      </c>
    </row>
    <row r="16" spans="1:8" ht="15.75" x14ac:dyDescent="0.25">
      <c r="A16" s="4" t="s">
        <v>70</v>
      </c>
      <c r="B16" s="8">
        <v>9</v>
      </c>
      <c r="C16" s="5">
        <v>45.87</v>
      </c>
      <c r="D16" s="5">
        <f>'Tab.Dinâmica - Produtos'!$B16*'Tab.Dinâmica - Produtos'!$C16</f>
        <v>412.83</v>
      </c>
      <c r="E16" s="4" t="s">
        <v>5</v>
      </c>
      <c r="F16" s="6">
        <v>42419</v>
      </c>
    </row>
    <row r="17" spans="1:6" ht="15.75" x14ac:dyDescent="0.25">
      <c r="A17" s="4" t="s">
        <v>71</v>
      </c>
      <c r="B17" s="8">
        <v>8</v>
      </c>
      <c r="C17" s="5">
        <v>32.479999999999997</v>
      </c>
      <c r="D17" s="5">
        <f>'Tab.Dinâmica - Produtos'!$B17*'Tab.Dinâmica - Produtos'!$C17</f>
        <v>259.83999999999997</v>
      </c>
      <c r="E17" s="4" t="s">
        <v>5</v>
      </c>
      <c r="F17" s="6">
        <v>42403</v>
      </c>
    </row>
    <row r="18" spans="1:6" ht="15.75" x14ac:dyDescent="0.25">
      <c r="A18" s="4" t="s">
        <v>7</v>
      </c>
      <c r="B18" s="8">
        <v>5</v>
      </c>
      <c r="C18" s="5">
        <v>856.21</v>
      </c>
      <c r="D18" s="5">
        <f>'Tab.Dinâmica - Produtos'!$B18*'Tab.Dinâmica - Produtos'!$C18</f>
        <v>4281.05</v>
      </c>
      <c r="E18" s="4" t="s">
        <v>5</v>
      </c>
      <c r="F18" s="6">
        <v>42414</v>
      </c>
    </row>
    <row r="19" spans="1:6" ht="15.75" x14ac:dyDescent="0.25">
      <c r="A19" s="4" t="s">
        <v>7</v>
      </c>
      <c r="B19" s="8">
        <v>2</v>
      </c>
      <c r="C19" s="5">
        <v>856.21</v>
      </c>
      <c r="D19" s="5">
        <f>'Tab.Dinâmica - Produtos'!$B19*'Tab.Dinâmica - Produtos'!$C19</f>
        <v>1712.42</v>
      </c>
      <c r="E19" s="4" t="s">
        <v>5</v>
      </c>
      <c r="F19" s="6">
        <v>42429</v>
      </c>
    </row>
    <row r="20" spans="1:6" ht="15.75" x14ac:dyDescent="0.25">
      <c r="A20" s="4" t="s">
        <v>65</v>
      </c>
      <c r="B20" s="8">
        <v>5</v>
      </c>
      <c r="C20" s="5">
        <v>45.68</v>
      </c>
      <c r="D20" s="5">
        <f>'Tab.Dinâmica - Produtos'!$B20*'Tab.Dinâmica - Produtos'!$C20</f>
        <v>228.4</v>
      </c>
      <c r="E20" s="4" t="s">
        <v>5</v>
      </c>
      <c r="F20" s="6">
        <v>42419</v>
      </c>
    </row>
    <row r="21" spans="1:6" ht="15.75" x14ac:dyDescent="0.25">
      <c r="A21" s="4" t="s">
        <v>66</v>
      </c>
      <c r="B21" s="8">
        <v>4</v>
      </c>
      <c r="C21" s="5">
        <v>238.74</v>
      </c>
      <c r="D21" s="5">
        <f>'Tab.Dinâmica - Produtos'!$B21*'Tab.Dinâmica - Produtos'!$C21</f>
        <v>954.96</v>
      </c>
      <c r="E21" s="4" t="s">
        <v>5</v>
      </c>
      <c r="F21" s="6">
        <v>42410</v>
      </c>
    </row>
    <row r="22" spans="1:6" ht="15.75" x14ac:dyDescent="0.25">
      <c r="A22" s="4" t="s">
        <v>67</v>
      </c>
      <c r="B22" s="8">
        <v>2</v>
      </c>
      <c r="C22" s="5">
        <v>793.54</v>
      </c>
      <c r="D22" s="5">
        <f>'Tab.Dinâmica - Produtos'!$B22*'Tab.Dinâmica - Produtos'!$C22</f>
        <v>1587.08</v>
      </c>
      <c r="E22" s="4" t="s">
        <v>5</v>
      </c>
      <c r="F22" s="6">
        <v>42448</v>
      </c>
    </row>
    <row r="23" spans="1:6" ht="15.75" x14ac:dyDescent="0.25">
      <c r="A23" s="4" t="s">
        <v>70</v>
      </c>
      <c r="B23" s="8">
        <v>6</v>
      </c>
      <c r="C23" s="5">
        <v>45.87</v>
      </c>
      <c r="D23" s="5">
        <f>'Tab.Dinâmica - Produtos'!$B23*'Tab.Dinâmica - Produtos'!$C23</f>
        <v>275.21999999999997</v>
      </c>
      <c r="E23" s="4" t="s">
        <v>6</v>
      </c>
      <c r="F23" s="6">
        <v>42432</v>
      </c>
    </row>
    <row r="24" spans="1:6" ht="15.75" x14ac:dyDescent="0.25">
      <c r="A24" s="4" t="s">
        <v>71</v>
      </c>
      <c r="B24" s="8">
        <v>2</v>
      </c>
      <c r="C24" s="5">
        <v>32.479999999999997</v>
      </c>
      <c r="D24" s="5">
        <f>'Tab.Dinâmica - Produtos'!$B24*'Tab.Dinâmica - Produtos'!$C24</f>
        <v>64.959999999999994</v>
      </c>
      <c r="E24" s="4" t="s">
        <v>6</v>
      </c>
      <c r="F24" s="6">
        <v>42442</v>
      </c>
    </row>
    <row r="25" spans="1:6" ht="15.75" x14ac:dyDescent="0.25">
      <c r="A25" s="4" t="s">
        <v>7</v>
      </c>
      <c r="B25" s="8">
        <v>5</v>
      </c>
      <c r="C25" s="5">
        <v>856.21</v>
      </c>
      <c r="D25" s="5">
        <f>'Tab.Dinâmica - Produtos'!$B25*'Tab.Dinâmica - Produtos'!$C25</f>
        <v>4281.05</v>
      </c>
      <c r="E25" s="4" t="s">
        <v>6</v>
      </c>
      <c r="F25" s="6">
        <v>42454</v>
      </c>
    </row>
    <row r="26" spans="1:6" ht="15.75" x14ac:dyDescent="0.25">
      <c r="A26" s="4" t="s">
        <v>69</v>
      </c>
      <c r="B26" s="8">
        <v>5</v>
      </c>
      <c r="C26" s="5">
        <v>254.98</v>
      </c>
      <c r="D26" s="5">
        <f>'Tab.Dinâmica - Produtos'!$B26*'Tab.Dinâmica - Produtos'!$C26</f>
        <v>1274.8999999999999</v>
      </c>
      <c r="E26" s="4" t="s">
        <v>6</v>
      </c>
      <c r="F26" s="6">
        <v>42454</v>
      </c>
    </row>
    <row r="27" spans="1:6" ht="15.75" x14ac:dyDescent="0.25">
      <c r="A27" s="4" t="s">
        <v>69</v>
      </c>
      <c r="B27" s="8">
        <v>5</v>
      </c>
      <c r="C27" s="5">
        <v>254.98</v>
      </c>
      <c r="D27" s="5">
        <f>'Tab.Dinâmica - Produtos'!$B27*'Tab.Dinâmica - Produtos'!$C27</f>
        <v>1274.8999999999999</v>
      </c>
      <c r="E27" s="4" t="s">
        <v>6</v>
      </c>
      <c r="F27" s="6">
        <v>42454</v>
      </c>
    </row>
    <row r="28" spans="1:6" ht="15.75" x14ac:dyDescent="0.25">
      <c r="A28" s="4" t="s">
        <v>65</v>
      </c>
      <c r="B28" s="8">
        <v>5</v>
      </c>
      <c r="C28" s="5">
        <v>45.68</v>
      </c>
      <c r="D28" s="5">
        <f>'Tab.Dinâmica - Produtos'!$B28*'Tab.Dinâmica - Produtos'!$C28</f>
        <v>228.4</v>
      </c>
      <c r="E28" s="4" t="s">
        <v>6</v>
      </c>
      <c r="F28" s="6">
        <v>42435</v>
      </c>
    </row>
    <row r="29" spans="1:6" ht="15.75" x14ac:dyDescent="0.25">
      <c r="A29" s="4" t="s">
        <v>66</v>
      </c>
      <c r="B29" s="8">
        <v>5</v>
      </c>
      <c r="C29" s="5">
        <v>238.74</v>
      </c>
      <c r="D29" s="5">
        <f>'Tab.Dinâmica - Produtos'!$B29*'Tab.Dinâmica - Produtos'!$C29</f>
        <v>1193.7</v>
      </c>
      <c r="E29" s="4" t="s">
        <v>6</v>
      </c>
      <c r="F29" s="6">
        <v>42444</v>
      </c>
    </row>
    <row r="30" spans="1:6" ht="15.75" x14ac:dyDescent="0.25">
      <c r="A30" s="4" t="s">
        <v>67</v>
      </c>
      <c r="B30" s="8">
        <v>5</v>
      </c>
      <c r="C30" s="5">
        <v>793.54</v>
      </c>
      <c r="D30" s="5">
        <f>'Tab.Dinâmica - Produtos'!$B30*'Tab.Dinâmica - Produtos'!$C30</f>
        <v>3967.7</v>
      </c>
      <c r="E30" s="4" t="s">
        <v>6</v>
      </c>
      <c r="F30" s="6">
        <v>42442</v>
      </c>
    </row>
    <row r="31" spans="1:6" ht="15.75" x14ac:dyDescent="0.25">
      <c r="A31" s="4" t="s">
        <v>67</v>
      </c>
      <c r="B31" s="8">
        <v>5</v>
      </c>
      <c r="C31" s="5">
        <v>793.54</v>
      </c>
      <c r="D31" s="5">
        <f>'Tab.Dinâmica - Produtos'!$B31*'Tab.Dinâmica - Produtos'!$C31</f>
        <v>3967.7</v>
      </c>
      <c r="E31" s="4" t="s">
        <v>6</v>
      </c>
      <c r="F31" s="6">
        <v>42442</v>
      </c>
    </row>
    <row r="32" spans="1:6" ht="15.75" x14ac:dyDescent="0.25">
      <c r="A32" s="4" t="s">
        <v>67</v>
      </c>
      <c r="B32" s="8">
        <v>3</v>
      </c>
      <c r="C32" s="5">
        <v>793.54</v>
      </c>
      <c r="D32" s="5">
        <f>'Tab.Dinâmica - Produtos'!$B32*'Tab.Dinâmica - Produtos'!$C32</f>
        <v>2380.62</v>
      </c>
      <c r="E32" s="4" t="s">
        <v>6</v>
      </c>
      <c r="F32" s="6">
        <v>42459</v>
      </c>
    </row>
    <row r="33" spans="1:6" ht="15.75" x14ac:dyDescent="0.25">
      <c r="A33" s="4" t="s">
        <v>92</v>
      </c>
      <c r="B33" s="8">
        <v>15</v>
      </c>
      <c r="C33" s="5">
        <v>1200</v>
      </c>
      <c r="D33" s="5">
        <f>'Tab.Dinâmica - Produtos'!$B33*'Tab.Dinâmica - Produtos'!$C33</f>
        <v>18000</v>
      </c>
      <c r="E33" s="4" t="s">
        <v>93</v>
      </c>
      <c r="F33" s="6">
        <v>44154</v>
      </c>
    </row>
    <row r="34" spans="1:6" ht="15.75" x14ac:dyDescent="0.25">
      <c r="A34" s="4" t="s">
        <v>94</v>
      </c>
      <c r="B34" s="8">
        <v>8</v>
      </c>
      <c r="C34" s="5">
        <v>250</v>
      </c>
      <c r="D34" s="5">
        <f>'Tab.Dinâmica - Produtos'!$B34*'Tab.Dinâmica - Produtos'!$C34</f>
        <v>2000</v>
      </c>
      <c r="E34" s="4" t="s">
        <v>93</v>
      </c>
      <c r="F34" s="6">
        <v>44154</v>
      </c>
    </row>
    <row r="35" spans="1:6" ht="15.75" x14ac:dyDescent="0.25">
      <c r="A35" s="4" t="s">
        <v>92</v>
      </c>
      <c r="B35" s="8">
        <v>12</v>
      </c>
      <c r="C35" s="5">
        <v>1350</v>
      </c>
      <c r="D35" s="5">
        <f>'Tab.Dinâmica - Produtos'!$B35*'Tab.Dinâmica - Produtos'!$C35</f>
        <v>16200</v>
      </c>
      <c r="E35" s="4" t="s">
        <v>95</v>
      </c>
      <c r="F35" s="6">
        <v>44154</v>
      </c>
    </row>
    <row r="36" spans="1:6" ht="15.75" x14ac:dyDescent="0.25">
      <c r="A36" s="4" t="s">
        <v>96</v>
      </c>
      <c r="B36" s="8">
        <v>7</v>
      </c>
      <c r="C36" s="5">
        <v>3300</v>
      </c>
      <c r="D36" s="5">
        <f>'Tab.Dinâmica - Produtos'!$B36*'Tab.Dinâmica - Produtos'!$C36</f>
        <v>23100</v>
      </c>
      <c r="E36" s="4" t="s">
        <v>95</v>
      </c>
      <c r="F36" s="6">
        <v>44154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49609-4500-43EE-9001-7267C773F0BF}">
  <dimension ref="A1:E20"/>
  <sheetViews>
    <sheetView tabSelected="1" workbookViewId="0"/>
  </sheetViews>
  <sheetFormatPr defaultRowHeight="15" x14ac:dyDescent="0.25"/>
  <cols>
    <col min="1" max="1" width="21.85546875" bestFit="1" customWidth="1"/>
    <col min="2" max="2" width="19.5703125" bestFit="1" customWidth="1"/>
    <col min="3" max="4" width="13.28515625" bestFit="1" customWidth="1"/>
    <col min="5" max="5" width="14.28515625" bestFit="1" customWidth="1"/>
    <col min="6" max="6" width="9" bestFit="1" customWidth="1"/>
    <col min="7" max="7" width="7.85546875" bestFit="1" customWidth="1"/>
    <col min="8" max="8" width="10.7109375" bestFit="1" customWidth="1"/>
  </cols>
  <sheetData>
    <row r="1" spans="1:5" x14ac:dyDescent="0.25">
      <c r="A1" s="17" t="s">
        <v>2</v>
      </c>
      <c r="B1" t="s">
        <v>113</v>
      </c>
    </row>
    <row r="3" spans="1:5" x14ac:dyDescent="0.25">
      <c r="A3" s="17" t="s">
        <v>101</v>
      </c>
      <c r="B3" s="17" t="s">
        <v>102</v>
      </c>
    </row>
    <row r="4" spans="1:5" x14ac:dyDescent="0.25">
      <c r="B4" t="s">
        <v>109</v>
      </c>
      <c r="C4" t="s">
        <v>110</v>
      </c>
      <c r="D4" t="s">
        <v>111</v>
      </c>
      <c r="E4" t="s">
        <v>100</v>
      </c>
    </row>
    <row r="6" spans="1:5" x14ac:dyDescent="0.25">
      <c r="A6" s="17" t="s">
        <v>99</v>
      </c>
    </row>
    <row r="7" spans="1:5" x14ac:dyDescent="0.25">
      <c r="A7" s="18" t="s">
        <v>63</v>
      </c>
      <c r="B7" s="20">
        <v>239.48</v>
      </c>
      <c r="C7" s="20"/>
      <c r="D7" s="20"/>
      <c r="E7" s="20">
        <v>239.48</v>
      </c>
    </row>
    <row r="8" spans="1:5" x14ac:dyDescent="0.25">
      <c r="A8" s="18" t="s">
        <v>64</v>
      </c>
      <c r="B8" s="20"/>
      <c r="C8" s="20">
        <v>69</v>
      </c>
      <c r="D8" s="20"/>
      <c r="E8" s="20">
        <v>69</v>
      </c>
    </row>
    <row r="9" spans="1:5" x14ac:dyDescent="0.25">
      <c r="A9" s="18" t="s">
        <v>70</v>
      </c>
      <c r="B9" s="20">
        <v>963.27</v>
      </c>
      <c r="C9" s="20">
        <v>229.35</v>
      </c>
      <c r="D9" s="20"/>
      <c r="E9" s="20">
        <v>1192.6199999999999</v>
      </c>
    </row>
    <row r="10" spans="1:5" x14ac:dyDescent="0.25">
      <c r="A10" s="18" t="s">
        <v>71</v>
      </c>
      <c r="B10" s="20">
        <v>324.79999999999995</v>
      </c>
      <c r="C10" s="20"/>
      <c r="D10" s="20"/>
      <c r="E10" s="20">
        <v>324.79999999999995</v>
      </c>
    </row>
    <row r="11" spans="1:5" x14ac:dyDescent="0.25">
      <c r="A11" s="18" t="s">
        <v>7</v>
      </c>
      <c r="B11" s="20">
        <v>10274.52</v>
      </c>
      <c r="C11" s="20">
        <v>10849.68</v>
      </c>
      <c r="D11" s="20"/>
      <c r="E11" s="20">
        <v>21124.2</v>
      </c>
    </row>
    <row r="12" spans="1:5" x14ac:dyDescent="0.25">
      <c r="A12" s="18" t="s">
        <v>69</v>
      </c>
      <c r="B12" s="20">
        <v>2549.7999999999997</v>
      </c>
      <c r="C12" s="20">
        <v>2039.84</v>
      </c>
      <c r="D12" s="20"/>
      <c r="E12" s="20">
        <v>4589.6399999999994</v>
      </c>
    </row>
    <row r="13" spans="1:5" x14ac:dyDescent="0.25">
      <c r="A13" s="18" t="s">
        <v>68</v>
      </c>
      <c r="B13" s="20"/>
      <c r="C13" s="20">
        <v>7381.92</v>
      </c>
      <c r="D13" s="20"/>
      <c r="E13" s="20">
        <v>7381.92</v>
      </c>
    </row>
    <row r="14" spans="1:5" x14ac:dyDescent="0.25">
      <c r="A14" s="18" t="s">
        <v>65</v>
      </c>
      <c r="B14" s="20">
        <v>456.8</v>
      </c>
      <c r="C14" s="20">
        <v>182.72</v>
      </c>
      <c r="D14" s="20"/>
      <c r="E14" s="20">
        <v>639.52</v>
      </c>
    </row>
    <row r="15" spans="1:5" x14ac:dyDescent="0.25">
      <c r="A15" s="18" t="s">
        <v>66</v>
      </c>
      <c r="B15" s="20">
        <v>2148.66</v>
      </c>
      <c r="C15" s="20">
        <v>1193.7</v>
      </c>
      <c r="D15" s="20"/>
      <c r="E15" s="20">
        <v>3342.3599999999997</v>
      </c>
    </row>
    <row r="16" spans="1:5" x14ac:dyDescent="0.25">
      <c r="A16" s="18" t="s">
        <v>96</v>
      </c>
      <c r="B16" s="20"/>
      <c r="C16" s="20"/>
      <c r="D16" s="20">
        <v>23100</v>
      </c>
      <c r="E16" s="20">
        <v>23100</v>
      </c>
    </row>
    <row r="17" spans="1:5" x14ac:dyDescent="0.25">
      <c r="A17" s="18" t="s">
        <v>92</v>
      </c>
      <c r="B17" s="20"/>
      <c r="C17" s="20"/>
      <c r="D17" s="20">
        <v>34200</v>
      </c>
      <c r="E17" s="20">
        <v>34200</v>
      </c>
    </row>
    <row r="18" spans="1:5" x14ac:dyDescent="0.25">
      <c r="A18" s="18" t="s">
        <v>94</v>
      </c>
      <c r="B18" s="20"/>
      <c r="C18" s="20"/>
      <c r="D18" s="20">
        <v>2000</v>
      </c>
      <c r="E18" s="20">
        <v>2000</v>
      </c>
    </row>
    <row r="19" spans="1:5" x14ac:dyDescent="0.25">
      <c r="A19" s="18" t="s">
        <v>67</v>
      </c>
      <c r="B19" s="20">
        <v>17457.879999999997</v>
      </c>
      <c r="C19" s="20"/>
      <c r="D19" s="20"/>
      <c r="E19" s="20">
        <v>17457.879999999997</v>
      </c>
    </row>
    <row r="20" spans="1:5" x14ac:dyDescent="0.25">
      <c r="A20" s="18" t="s">
        <v>100</v>
      </c>
      <c r="B20" s="20">
        <v>34415.209999999992</v>
      </c>
      <c r="C20" s="20">
        <v>21946.210000000003</v>
      </c>
      <c r="D20" s="20">
        <v>59300</v>
      </c>
      <c r="E20" s="20">
        <v>115661.42000000001</v>
      </c>
    </row>
  </sheetData>
  <pageMargins left="0.511811024" right="0.511811024" top="0.78740157499999996" bottom="0.78740157499999996" header="0.31496062000000002" footer="0.31496062000000002"/>
  <drawing r:id="rId2"/>
  <extLst>
    <ext xmlns:x14="http://schemas.microsoft.com/office/spreadsheetml/2009/9/main" uri="{A8765BA9-456A-4dab-B4F3-ACF838C121DE}">
      <x14:slicerList>
        <x14:slicer r:id="rId3"/>
      </x14:slicerList>
    </ext>
    <ext xmlns:x15="http://schemas.microsoft.com/office/spreadsheetml/2010/11/main" uri="{7E03D99C-DC04-49d9-9315-930204A7B6E9}">
      <x15:timelineRefs>
        <x15:timelineRef r:id="rId4"/>
      </x15:timeline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E43BE-32D7-41C7-946B-225E27A3A008}">
  <dimension ref="A1:D15"/>
  <sheetViews>
    <sheetView zoomScale="85" zoomScaleNormal="85" workbookViewId="0"/>
  </sheetViews>
  <sheetFormatPr defaultRowHeight="15" x14ac:dyDescent="0.25"/>
  <cols>
    <col min="1" max="1" width="20.7109375" bestFit="1" customWidth="1"/>
    <col min="2" max="2" width="19.5703125" bestFit="1" customWidth="1"/>
    <col min="3" max="4" width="13.28515625" bestFit="1" customWidth="1"/>
  </cols>
  <sheetData>
    <row r="1" spans="1:4" x14ac:dyDescent="0.25">
      <c r="A1" s="17" t="s">
        <v>2</v>
      </c>
      <c r="B1" t="s">
        <v>4</v>
      </c>
    </row>
    <row r="3" spans="1:4" x14ac:dyDescent="0.25">
      <c r="A3" s="17" t="s">
        <v>101</v>
      </c>
      <c r="B3" s="17" t="s">
        <v>102</v>
      </c>
    </row>
    <row r="4" spans="1:4" x14ac:dyDescent="0.25">
      <c r="B4" t="s">
        <v>109</v>
      </c>
      <c r="C4" t="s">
        <v>110</v>
      </c>
      <c r="D4" t="s">
        <v>100</v>
      </c>
    </row>
    <row r="6" spans="1:4" x14ac:dyDescent="0.25">
      <c r="A6" s="17" t="s">
        <v>99</v>
      </c>
    </row>
    <row r="7" spans="1:4" x14ac:dyDescent="0.25">
      <c r="A7" s="18" t="s">
        <v>64</v>
      </c>
      <c r="B7" s="20"/>
      <c r="C7" s="20">
        <v>69</v>
      </c>
      <c r="D7" s="20">
        <v>69</v>
      </c>
    </row>
    <row r="8" spans="1:4" x14ac:dyDescent="0.25">
      <c r="A8" s="18" t="s">
        <v>70</v>
      </c>
      <c r="B8" s="20"/>
      <c r="C8" s="20">
        <v>229.35</v>
      </c>
      <c r="D8" s="20">
        <v>229.35</v>
      </c>
    </row>
    <row r="9" spans="1:4" x14ac:dyDescent="0.25">
      <c r="A9" s="18" t="s">
        <v>7</v>
      </c>
      <c r="B9" s="20"/>
      <c r="C9" s="20">
        <v>10849.68</v>
      </c>
      <c r="D9" s="20">
        <v>10849.68</v>
      </c>
    </row>
    <row r="10" spans="1:4" x14ac:dyDescent="0.25">
      <c r="A10" s="18" t="s">
        <v>69</v>
      </c>
      <c r="B10" s="20"/>
      <c r="C10" s="20">
        <v>2039.84</v>
      </c>
      <c r="D10" s="20">
        <v>2039.84</v>
      </c>
    </row>
    <row r="11" spans="1:4" x14ac:dyDescent="0.25">
      <c r="A11" s="18" t="s">
        <v>68</v>
      </c>
      <c r="B11" s="20"/>
      <c r="C11" s="20">
        <v>7381.92</v>
      </c>
      <c r="D11" s="20">
        <v>7381.92</v>
      </c>
    </row>
    <row r="12" spans="1:4" x14ac:dyDescent="0.25">
      <c r="A12" s="18" t="s">
        <v>65</v>
      </c>
      <c r="B12" s="20"/>
      <c r="C12" s="20">
        <v>182.72</v>
      </c>
      <c r="D12" s="20">
        <v>182.72</v>
      </c>
    </row>
    <row r="13" spans="1:4" x14ac:dyDescent="0.25">
      <c r="A13" s="18" t="s">
        <v>66</v>
      </c>
      <c r="B13" s="20"/>
      <c r="C13" s="20">
        <v>1193.7</v>
      </c>
      <c r="D13" s="20">
        <v>1193.7</v>
      </c>
    </row>
    <row r="14" spans="1:4" x14ac:dyDescent="0.25">
      <c r="A14" s="18" t="s">
        <v>67</v>
      </c>
      <c r="B14" s="20">
        <v>5554.78</v>
      </c>
      <c r="C14" s="20"/>
      <c r="D14" s="20">
        <v>5554.78</v>
      </c>
    </row>
    <row r="15" spans="1:4" x14ac:dyDescent="0.25">
      <c r="A15" s="18" t="s">
        <v>100</v>
      </c>
      <c r="B15" s="20">
        <v>5554.78</v>
      </c>
      <c r="C15" s="20">
        <v>21946.210000000003</v>
      </c>
      <c r="D15" s="20">
        <v>27500.99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97B81-4C54-4FA7-B32F-083EB529ACA2}">
  <dimension ref="A1:C14"/>
  <sheetViews>
    <sheetView workbookViewId="0"/>
  </sheetViews>
  <sheetFormatPr defaultRowHeight="15" x14ac:dyDescent="0.25"/>
  <cols>
    <col min="1" max="1" width="21.85546875" bestFit="1" customWidth="1"/>
    <col min="2" max="2" width="19.5703125" bestFit="1" customWidth="1"/>
    <col min="3" max="3" width="12.140625" bestFit="1" customWidth="1"/>
  </cols>
  <sheetData>
    <row r="1" spans="1:3" x14ac:dyDescent="0.25">
      <c r="A1" s="17" t="s">
        <v>2</v>
      </c>
      <c r="B1" t="s">
        <v>5</v>
      </c>
    </row>
    <row r="3" spans="1:3" x14ac:dyDescent="0.25">
      <c r="A3" s="17" t="s">
        <v>101</v>
      </c>
      <c r="B3" s="17" t="s">
        <v>102</v>
      </c>
    </row>
    <row r="4" spans="1:3" x14ac:dyDescent="0.25">
      <c r="B4" t="s">
        <v>109</v>
      </c>
      <c r="C4" t="s">
        <v>100</v>
      </c>
    </row>
    <row r="6" spans="1:3" x14ac:dyDescent="0.25">
      <c r="A6" s="17" t="s">
        <v>99</v>
      </c>
    </row>
    <row r="7" spans="1:3" x14ac:dyDescent="0.25">
      <c r="A7" s="18" t="s">
        <v>63</v>
      </c>
      <c r="B7" s="20">
        <v>239.48</v>
      </c>
      <c r="C7" s="20">
        <v>239.48</v>
      </c>
    </row>
    <row r="8" spans="1:3" x14ac:dyDescent="0.25">
      <c r="A8" s="18" t="s">
        <v>70</v>
      </c>
      <c r="B8" s="20">
        <v>688.05</v>
      </c>
      <c r="C8" s="20">
        <v>688.05</v>
      </c>
    </row>
    <row r="9" spans="1:3" x14ac:dyDescent="0.25">
      <c r="A9" s="18" t="s">
        <v>71</v>
      </c>
      <c r="B9" s="20">
        <v>259.83999999999997</v>
      </c>
      <c r="C9" s="20">
        <v>259.83999999999997</v>
      </c>
    </row>
    <row r="10" spans="1:3" x14ac:dyDescent="0.25">
      <c r="A10" s="18" t="s">
        <v>7</v>
      </c>
      <c r="B10" s="20">
        <v>5993.47</v>
      </c>
      <c r="C10" s="20">
        <v>5993.47</v>
      </c>
    </row>
    <row r="11" spans="1:3" x14ac:dyDescent="0.25">
      <c r="A11" s="18" t="s">
        <v>65</v>
      </c>
      <c r="B11" s="20">
        <v>228.4</v>
      </c>
      <c r="C11" s="20">
        <v>228.4</v>
      </c>
    </row>
    <row r="12" spans="1:3" x14ac:dyDescent="0.25">
      <c r="A12" s="18" t="s">
        <v>66</v>
      </c>
      <c r="B12" s="20">
        <v>954.96</v>
      </c>
      <c r="C12" s="20">
        <v>954.96</v>
      </c>
    </row>
    <row r="13" spans="1:3" x14ac:dyDescent="0.25">
      <c r="A13" s="18" t="s">
        <v>67</v>
      </c>
      <c r="B13" s="20">
        <v>1587.08</v>
      </c>
      <c r="C13" s="20">
        <v>1587.08</v>
      </c>
    </row>
    <row r="14" spans="1:3" x14ac:dyDescent="0.25">
      <c r="A14" s="18" t="s">
        <v>100</v>
      </c>
      <c r="B14" s="20">
        <v>9951.2800000000007</v>
      </c>
      <c r="C14" s="20">
        <v>9951.2800000000007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834F1-1E4D-4938-AC2E-7BCC8DF5758B}">
  <dimension ref="A1:C9"/>
  <sheetViews>
    <sheetView workbookViewId="0"/>
  </sheetViews>
  <sheetFormatPr defaultRowHeight="15" x14ac:dyDescent="0.25"/>
  <cols>
    <col min="1" max="1" width="18.7109375" bestFit="1" customWidth="1"/>
    <col min="2" max="2" width="19.5703125" bestFit="1" customWidth="1"/>
    <col min="3" max="3" width="13.28515625" bestFit="1" customWidth="1"/>
  </cols>
  <sheetData>
    <row r="1" spans="1:3" x14ac:dyDescent="0.25">
      <c r="A1" s="17" t="s">
        <v>2</v>
      </c>
      <c r="B1" t="s">
        <v>95</v>
      </c>
    </row>
    <row r="3" spans="1:3" x14ac:dyDescent="0.25">
      <c r="A3" s="17" t="s">
        <v>101</v>
      </c>
      <c r="B3" s="17" t="s">
        <v>102</v>
      </c>
    </row>
    <row r="4" spans="1:3" x14ac:dyDescent="0.25">
      <c r="B4" t="s">
        <v>111</v>
      </c>
      <c r="C4" t="s">
        <v>100</v>
      </c>
    </row>
    <row r="6" spans="1:3" x14ac:dyDescent="0.25">
      <c r="A6" s="17" t="s">
        <v>99</v>
      </c>
    </row>
    <row r="7" spans="1:3" x14ac:dyDescent="0.25">
      <c r="A7" s="18" t="s">
        <v>96</v>
      </c>
      <c r="B7" s="20">
        <v>23100</v>
      </c>
      <c r="C7" s="20">
        <v>23100</v>
      </c>
    </row>
    <row r="8" spans="1:3" x14ac:dyDescent="0.25">
      <c r="A8" s="18" t="s">
        <v>92</v>
      </c>
      <c r="B8" s="20">
        <v>16200</v>
      </c>
      <c r="C8" s="20">
        <v>16200</v>
      </c>
    </row>
    <row r="9" spans="1:3" x14ac:dyDescent="0.25">
      <c r="A9" s="18" t="s">
        <v>100</v>
      </c>
      <c r="B9" s="20">
        <v>39300</v>
      </c>
      <c r="C9" s="20">
        <v>39300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6640A-1420-437C-9F2A-D3EEE9262885}">
  <dimension ref="A1:C9"/>
  <sheetViews>
    <sheetView workbookViewId="0"/>
  </sheetViews>
  <sheetFormatPr defaultRowHeight="15" x14ac:dyDescent="0.25"/>
  <cols>
    <col min="1" max="1" width="18.7109375" bestFit="1" customWidth="1"/>
    <col min="2" max="2" width="19.5703125" bestFit="1" customWidth="1"/>
    <col min="3" max="3" width="13.28515625" bestFit="1" customWidth="1"/>
  </cols>
  <sheetData>
    <row r="1" spans="1:3" x14ac:dyDescent="0.25">
      <c r="A1" s="17" t="s">
        <v>2</v>
      </c>
      <c r="B1" t="s">
        <v>93</v>
      </c>
    </row>
    <row r="3" spans="1:3" x14ac:dyDescent="0.25">
      <c r="A3" s="17" t="s">
        <v>101</v>
      </c>
      <c r="B3" s="17" t="s">
        <v>102</v>
      </c>
    </row>
    <row r="4" spans="1:3" x14ac:dyDescent="0.25">
      <c r="B4" t="s">
        <v>111</v>
      </c>
      <c r="C4" t="s">
        <v>100</v>
      </c>
    </row>
    <row r="6" spans="1:3" x14ac:dyDescent="0.25">
      <c r="A6" s="17" t="s">
        <v>99</v>
      </c>
    </row>
    <row r="7" spans="1:3" x14ac:dyDescent="0.25">
      <c r="A7" s="18" t="s">
        <v>92</v>
      </c>
      <c r="B7" s="20">
        <v>18000</v>
      </c>
      <c r="C7" s="20">
        <v>18000</v>
      </c>
    </row>
    <row r="8" spans="1:3" x14ac:dyDescent="0.25">
      <c r="A8" s="18" t="s">
        <v>94</v>
      </c>
      <c r="B8" s="20">
        <v>2000</v>
      </c>
      <c r="C8" s="20">
        <v>2000</v>
      </c>
    </row>
    <row r="9" spans="1:3" x14ac:dyDescent="0.25">
      <c r="A9" s="18" t="s">
        <v>100</v>
      </c>
      <c r="B9" s="20">
        <v>20000</v>
      </c>
      <c r="C9" s="20">
        <v>20000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Tab.Dinâmica - Revistas</vt:lpstr>
      <vt:lpstr>Relatório - Revistas</vt:lpstr>
      <vt:lpstr>Referência.Revistas</vt:lpstr>
      <vt:lpstr>Tab.Dinâmica - Produtos</vt:lpstr>
      <vt:lpstr>TAB.PRODUTOS 3</vt:lpstr>
      <vt:lpstr>Afonso</vt:lpstr>
      <vt:lpstr>Alfredo</vt:lpstr>
      <vt:lpstr>Edson</vt:lpstr>
      <vt:lpstr>Paulo</vt:lpstr>
      <vt:lpstr>Vieira</vt:lpstr>
      <vt:lpstr>Relatório-Produto 2</vt:lpstr>
      <vt:lpstr>Relatório.Produtos</vt:lpstr>
      <vt:lpstr>Tab.Dinâmica - Lojas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ALVARENGA</dc:creator>
  <cp:lastModifiedBy>GUSTAVO SILVA DE OLIVEIRA</cp:lastModifiedBy>
  <dcterms:created xsi:type="dcterms:W3CDTF">2012-05-01T20:45:41Z</dcterms:created>
  <dcterms:modified xsi:type="dcterms:W3CDTF">2022-04-27T22:29:39Z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f8afaf75-8881-49c8-bf62-5e77c02a11d0</vt:lpwstr>
  </property>
</Properties>
</file>