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nacspedu-my.sharepoint.com/personal/gustavo_soliveira53_senacsp_edu_br/Documents/Excell Avançado/Capítulo15/"/>
    </mc:Choice>
  </mc:AlternateContent>
  <xr:revisionPtr revIDLastSave="0" documentId="10_ncr:8000_{7D29ECC3-65C8-4850-A293-A84A1205997E}" xr6:coauthVersionLast="47" xr6:coauthVersionMax="47" xr10:uidLastSave="{00000000-0000-0000-0000-000000000000}"/>
  <bookViews>
    <workbookView xWindow="-120" yWindow="-120" windowWidth="24240" windowHeight="13140" activeTab="1" xr2:uid="{2D622068-9F4C-43B1-860E-F4FCA0F0403B}"/>
  </bookViews>
  <sheets>
    <sheet name="Cursos" sheetId="1" r:id="rId1"/>
    <sheet name="Cálcul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5" i="2" s="1"/>
  <c r="B4" i="2"/>
  <c r="D4" i="2" s="1"/>
  <c r="B3" i="2"/>
  <c r="D3" i="2" s="1"/>
  <c r="E5" i="1" l="1"/>
  <c r="F3" i="1"/>
  <c r="C4" i="2" s="1"/>
  <c r="E4" i="2" s="1"/>
  <c r="F4" i="1"/>
  <c r="C5" i="2" s="1"/>
  <c r="E5" i="2" s="1"/>
  <c r="F2" i="1"/>
  <c r="C3" i="2" s="1"/>
  <c r="E3" i="2" s="1"/>
  <c r="D5" i="1"/>
  <c r="G2" i="1" l="1"/>
  <c r="H2" i="1"/>
  <c r="G4" i="1"/>
  <c r="H4" i="1"/>
  <c r="G3" i="1"/>
  <c r="H3" i="1"/>
  <c r="I3" i="1" s="1"/>
  <c r="J3" i="1" s="1"/>
  <c r="F5" i="1"/>
  <c r="G5" i="1"/>
  <c r="I2" i="1" l="1"/>
  <c r="J2" i="1" s="1"/>
  <c r="I4" i="1"/>
  <c r="J4" i="1" s="1"/>
  <c r="H5" i="1"/>
  <c r="I5" i="1" l="1"/>
</calcChain>
</file>

<file path=xl/sharedStrings.xml><?xml version="1.0" encoding="utf-8"?>
<sst xmlns="http://schemas.openxmlformats.org/spreadsheetml/2006/main" count="21" uniqueCount="20">
  <si>
    <t>Receita</t>
  </si>
  <si>
    <t>Despesa</t>
  </si>
  <si>
    <t>Excel Básico</t>
  </si>
  <si>
    <t>Excel Avançado</t>
  </si>
  <si>
    <t>Excel com VBA</t>
  </si>
  <si>
    <t>Inscritos</t>
  </si>
  <si>
    <t>Carga Horária</t>
  </si>
  <si>
    <t>Turmas</t>
  </si>
  <si>
    <t>Custo EB</t>
  </si>
  <si>
    <t>Custo EA</t>
  </si>
  <si>
    <t>Custo EVBA</t>
  </si>
  <si>
    <t>Percentual</t>
  </si>
  <si>
    <t>Alunos por turma</t>
  </si>
  <si>
    <t>Valor hora docente</t>
  </si>
  <si>
    <t>Material didático</t>
  </si>
  <si>
    <t>Imposto</t>
  </si>
  <si>
    <t>Custo docente</t>
  </si>
  <si>
    <t>Cursos</t>
  </si>
  <si>
    <t>Preço unitário</t>
  </si>
  <si>
    <t>Resultado líquido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</si>
</sst>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theme="9" tint="0.79998168889431442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4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43" fontId="3" fillId="0" borderId="0" xfId="1" applyNumberFormat="1" applyFont="1" applyBorder="1"/>
    <xf numFmtId="1" fontId="3" fillId="3" borderId="1" xfId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3" fontId="3" fillId="3" borderId="1" xfId="0" applyNumberFormat="1" applyFont="1" applyFill="1" applyBorder="1"/>
    <xf numFmtId="43" fontId="3" fillId="3" borderId="1" xfId="1" applyNumberFormat="1" applyFont="1" applyFill="1" applyBorder="1"/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wrapText="1"/>
    </xf>
    <xf numFmtId="0" fontId="4" fillId="0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/>
    </xf>
    <xf numFmtId="43" fontId="2" fillId="4" borderId="1" xfId="0" applyNumberFormat="1" applyFont="1" applyFill="1" applyBorder="1"/>
    <xf numFmtId="43" fontId="2" fillId="4" borderId="1" xfId="1" applyNumberFormat="1" applyFont="1" applyFill="1" applyBorder="1"/>
    <xf numFmtId="43" fontId="2" fillId="5" borderId="1" xfId="0" applyNumberFormat="1" applyFont="1" applyFill="1" applyBorder="1"/>
    <xf numFmtId="43" fontId="2" fillId="5" borderId="1" xfId="1" applyFont="1" applyFill="1" applyBorder="1"/>
    <xf numFmtId="0" fontId="2" fillId="0" borderId="1" xfId="0" applyFont="1" applyFill="1" applyBorder="1" applyAlignment="1">
      <alignment horizontal="center"/>
    </xf>
    <xf numFmtId="9" fontId="3" fillId="5" borderId="0" xfId="2" applyFont="1" applyFill="1" applyAlignment="1">
      <alignment horizontal="center"/>
    </xf>
    <xf numFmtId="0" fontId="3" fillId="0" borderId="1" xfId="0" applyFont="1" applyFill="1" applyBorder="1"/>
    <xf numFmtId="0" fontId="4" fillId="2" borderId="4" xfId="0" applyFont="1" applyFill="1" applyBorder="1" applyAlignment="1">
      <alignment vertical="center"/>
    </xf>
    <xf numFmtId="43" fontId="2" fillId="0" borderId="1" xfId="1" applyNumberFormat="1" applyFont="1" applyFill="1" applyBorder="1" applyProtection="1">
      <protection locked="0"/>
    </xf>
    <xf numFmtId="1" fontId="2" fillId="0" borderId="1" xfId="1" applyNumberFormat="1" applyFont="1" applyFill="1" applyBorder="1" applyAlignment="1" applyProtection="1">
      <alignment horizontal="center"/>
      <protection locked="0"/>
    </xf>
    <xf numFmtId="43" fontId="2" fillId="0" borderId="1" xfId="1" applyFont="1" applyBorder="1" applyAlignment="1" applyProtection="1">
      <alignment horizontal="center"/>
      <protection locked="0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5022B-666A-4FED-A237-06943FE08584}">
  <dimension ref="A1:J8"/>
  <sheetViews>
    <sheetView zoomScale="80" zoomScaleNormal="80" workbookViewId="0">
      <selection activeCell="D3" sqref="D3"/>
    </sheetView>
  </sheetViews>
  <sheetFormatPr defaultRowHeight="15" x14ac:dyDescent="0.25"/>
  <cols>
    <col min="1" max="1" width="19.85546875" customWidth="1"/>
    <col min="2" max="2" width="16" customWidth="1"/>
    <col min="3" max="3" width="13" customWidth="1"/>
    <col min="4" max="4" width="13" bestFit="1" customWidth="1"/>
    <col min="5" max="5" width="18" customWidth="1"/>
    <col min="6" max="6" width="13.28515625" bestFit="1" customWidth="1"/>
    <col min="7" max="7" width="16" bestFit="1" customWidth="1"/>
    <col min="8" max="8" width="15.7109375" customWidth="1"/>
    <col min="9" max="9" width="16.85546875" customWidth="1"/>
    <col min="10" max="10" width="13.7109375" bestFit="1" customWidth="1"/>
  </cols>
  <sheetData>
    <row r="1" spans="1:10" ht="37.5" x14ac:dyDescent="0.25">
      <c r="A1" s="23" t="s">
        <v>17</v>
      </c>
      <c r="B1" s="1" t="s">
        <v>6</v>
      </c>
      <c r="C1" s="2" t="s">
        <v>18</v>
      </c>
      <c r="D1" s="3" t="s">
        <v>7</v>
      </c>
      <c r="E1" s="2" t="s">
        <v>12</v>
      </c>
      <c r="F1" s="3" t="s">
        <v>5</v>
      </c>
      <c r="G1" s="3" t="s">
        <v>0</v>
      </c>
      <c r="H1" s="3" t="s">
        <v>1</v>
      </c>
      <c r="I1" s="4" t="s">
        <v>19</v>
      </c>
      <c r="J1" s="12" t="s">
        <v>11</v>
      </c>
    </row>
    <row r="2" spans="1:10" ht="18.75" x14ac:dyDescent="0.3">
      <c r="A2" s="22" t="s">
        <v>2</v>
      </c>
      <c r="B2" s="20">
        <v>20</v>
      </c>
      <c r="C2" s="24">
        <v>300</v>
      </c>
      <c r="D2" s="25">
        <v>10</v>
      </c>
      <c r="E2" s="25">
        <v>15</v>
      </c>
      <c r="F2" s="15">
        <f>D2*E2</f>
        <v>150</v>
      </c>
      <c r="G2" s="16">
        <f>C2*F2</f>
        <v>45000</v>
      </c>
      <c r="H2" s="17">
        <f>Cálculos!E3</f>
        <v>16750</v>
      </c>
      <c r="I2" s="16">
        <f>G2-H2</f>
        <v>28250</v>
      </c>
      <c r="J2" s="21">
        <f>I2/G2</f>
        <v>0.62777777777777777</v>
      </c>
    </row>
    <row r="3" spans="1:10" ht="18.75" x14ac:dyDescent="0.3">
      <c r="A3" s="22" t="s">
        <v>3</v>
      </c>
      <c r="B3" s="20">
        <v>20</v>
      </c>
      <c r="C3" s="24">
        <v>330</v>
      </c>
      <c r="D3" s="25">
        <v>6</v>
      </c>
      <c r="E3" s="25">
        <v>10</v>
      </c>
      <c r="F3" s="15">
        <f t="shared" ref="F3:F4" si="0">D3*E3</f>
        <v>60</v>
      </c>
      <c r="G3" s="18">
        <f t="shared" ref="G3:G4" si="1">C3*F3</f>
        <v>19800</v>
      </c>
      <c r="H3" s="17">
        <f>Cálculos!E4</f>
        <v>9750</v>
      </c>
      <c r="I3" s="18">
        <f t="shared" ref="I3:I4" si="2">G3-H3</f>
        <v>10050</v>
      </c>
      <c r="J3" s="21">
        <f t="shared" ref="J3:J4" si="3">I3/G3</f>
        <v>0.50757575757575757</v>
      </c>
    </row>
    <row r="4" spans="1:10" ht="18.75" x14ac:dyDescent="0.3">
      <c r="A4" s="22" t="s">
        <v>4</v>
      </c>
      <c r="B4" s="20">
        <v>30</v>
      </c>
      <c r="C4" s="24">
        <v>400</v>
      </c>
      <c r="D4" s="25">
        <v>2</v>
      </c>
      <c r="E4" s="25">
        <v>4</v>
      </c>
      <c r="F4" s="15">
        <f t="shared" si="0"/>
        <v>8</v>
      </c>
      <c r="G4" s="16">
        <f t="shared" si="1"/>
        <v>3200</v>
      </c>
      <c r="H4" s="17">
        <f>Cálculos!E5</f>
        <v>4405</v>
      </c>
      <c r="I4" s="16">
        <f t="shared" si="2"/>
        <v>-1205</v>
      </c>
      <c r="J4" s="21">
        <f t="shared" si="3"/>
        <v>-0.37656250000000002</v>
      </c>
    </row>
    <row r="5" spans="1:10" ht="18.75" x14ac:dyDescent="0.3">
      <c r="A5" s="5"/>
      <c r="B5" s="6"/>
      <c r="C5" s="7"/>
      <c r="D5" s="8">
        <f>SUBTOTAL(109,Cursos!$D$2:$D$4)</f>
        <v>18</v>
      </c>
      <c r="E5" s="8">
        <f>SUM(E2:E4)</f>
        <v>29</v>
      </c>
      <c r="F5" s="9">
        <f>SUBTOTAL(109,Cursos!$F$2:$F$4)</f>
        <v>218</v>
      </c>
      <c r="G5" s="10">
        <f>SUBTOTAL(109,Cursos!$G$2:$G$4)</f>
        <v>68000</v>
      </c>
      <c r="H5" s="11">
        <f>SUBTOTAL(109,Cursos!$H$2:$H$4)</f>
        <v>30905</v>
      </c>
      <c r="I5" s="10">
        <f>SUBTOTAL(109,Cursos!$I$2:$I$4)</f>
        <v>37095</v>
      </c>
    </row>
    <row r="8" spans="1:10" ht="45" customHeight="1" x14ac:dyDescent="0.25"/>
  </sheetData>
  <sheetProtection selectLockedCell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8A9D4-552F-4B07-BD9C-CF045CC518D9}">
  <dimension ref="A1:E5"/>
  <sheetViews>
    <sheetView tabSelected="1" zoomScale="90" zoomScaleNormal="90" workbookViewId="0">
      <selection activeCell="G10" sqref="G10"/>
    </sheetView>
  </sheetViews>
  <sheetFormatPr defaultRowHeight="15" x14ac:dyDescent="0.25"/>
  <cols>
    <col min="1" max="1" width="23.28515625" bestFit="1" customWidth="1"/>
    <col min="2" max="2" width="17.85546875" bestFit="1" customWidth="1"/>
    <col min="3" max="3" width="21.140625" bestFit="1" customWidth="1"/>
    <col min="4" max="4" width="13" bestFit="1" customWidth="1"/>
    <col min="5" max="5" width="14.5703125" bestFit="1" customWidth="1"/>
  </cols>
  <sheetData>
    <row r="1" spans="1:5" ht="18.75" x14ac:dyDescent="0.3">
      <c r="A1" s="13" t="s">
        <v>13</v>
      </c>
      <c r="B1" s="26">
        <v>55</v>
      </c>
    </row>
    <row r="2" spans="1:5" ht="18.75" x14ac:dyDescent="0.25">
      <c r="A2" s="14"/>
      <c r="B2" s="2" t="s">
        <v>16</v>
      </c>
      <c r="C2" s="2" t="s">
        <v>14</v>
      </c>
      <c r="D2" s="3" t="s">
        <v>15</v>
      </c>
      <c r="E2" s="3" t="s">
        <v>1</v>
      </c>
    </row>
    <row r="3" spans="1:5" ht="18.75" x14ac:dyDescent="0.3">
      <c r="A3" s="1" t="s">
        <v>8</v>
      </c>
      <c r="B3" s="19">
        <f>($B$1*Cursos!B2)*Cursos!D2</f>
        <v>11000</v>
      </c>
      <c r="C3" s="19">
        <f>20*Cursos!F2</f>
        <v>3000</v>
      </c>
      <c r="D3" s="19">
        <f>B3*25%</f>
        <v>2750</v>
      </c>
      <c r="E3" s="19">
        <f>SUM(B3:D3)</f>
        <v>16750</v>
      </c>
    </row>
    <row r="4" spans="1:5" ht="18.75" x14ac:dyDescent="0.3">
      <c r="A4" s="1" t="s">
        <v>9</v>
      </c>
      <c r="B4" s="19">
        <f>($B$1*Cursos!B3)*Cursos!D3</f>
        <v>6600</v>
      </c>
      <c r="C4" s="19">
        <f>25*Cursos!F3</f>
        <v>1500</v>
      </c>
      <c r="D4" s="19">
        <f>B4*25%</f>
        <v>1650</v>
      </c>
      <c r="E4" s="19">
        <f>SUM(B4:D4)</f>
        <v>9750</v>
      </c>
    </row>
    <row r="5" spans="1:5" ht="18.75" x14ac:dyDescent="0.3">
      <c r="A5" s="1" t="s">
        <v>10</v>
      </c>
      <c r="B5" s="19">
        <f>($B$1*Cursos!B4)*Cursos!D4</f>
        <v>3300</v>
      </c>
      <c r="C5" s="19">
        <f>35*Cursos!F4</f>
        <v>280</v>
      </c>
      <c r="D5" s="19">
        <f>B5*25%</f>
        <v>825</v>
      </c>
      <c r="E5" s="19">
        <f>SUM(B5:D5)</f>
        <v>4405</v>
      </c>
    </row>
  </sheetData>
  <sheetProtection selectLockedCells="1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6E0C52B1075DA4EAF3C2E60742B21FF" ma:contentTypeVersion="0" ma:contentTypeDescription="Crie um novo documento." ma:contentTypeScope="" ma:versionID="67ce9c59fdadf50b4f67ab21d8fe80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99135A-DA0A-42AA-BDD9-E61B080292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178BB3-4A6C-4411-81E2-55E6BECA0DE4}">
  <ds:schemaRefs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33E0A2E-A086-4F20-945F-38381B5020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Cursos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Mendonça</dc:creator>
  <cp:lastModifiedBy>GUSTAVO SILVA DE OLIVEIRA</cp:lastModifiedBy>
  <dcterms:created xsi:type="dcterms:W3CDTF">2019-02-16T19:11:17Z</dcterms:created>
  <dcterms:modified xsi:type="dcterms:W3CDTF">2022-04-11T23:10:18Z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0x01010086E0C52B1075DA4EAF3C2E60742B21FF</vt:lpwstr>
  </property>
</Properties>
</file>