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2/"/>
    </mc:Choice>
  </mc:AlternateContent>
  <xr:revisionPtr revIDLastSave="287" documentId="13_ncr:1_{C8EB9C4E-C15C-48C9-8DD5-267AA48BEC45}" xr6:coauthVersionLast="47" xr6:coauthVersionMax="47" xr10:uidLastSave="{18FEC338-577E-4C08-81A4-924A7B65380E}"/>
  <bookViews>
    <workbookView xWindow="-120" yWindow="-120" windowWidth="24240" windowHeight="13140" xr2:uid="{00000000-000D-0000-FFFF-FFFF00000000}"/>
  </bookViews>
  <sheets>
    <sheet name="VENDAS" sheetId="4" r:id="rId1"/>
    <sheet name="RELATÓRIO" sheetId="5" r:id="rId2"/>
    <sheet name="FUNÇÃO =SE EXPLICAÇÃO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6" i="4"/>
  <c r="F5" i="4"/>
  <c r="F4" i="4"/>
  <c r="F3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6" i="4"/>
  <c r="E5" i="4"/>
  <c r="E4" i="4"/>
  <c r="E3" i="4"/>
  <c r="B8" i="6" a="1"/>
  <c r="B8" i="6" s="1"/>
  <c r="B7" i="6"/>
  <c r="B4" i="6"/>
  <c r="B3" i="6"/>
  <c r="B5" i="6" s="1"/>
  <c r="E16" i="5"/>
  <c r="E2" i="5"/>
  <c r="E8" i="5"/>
  <c r="E14" i="5"/>
  <c r="E17" i="5"/>
  <c r="E11" i="5"/>
  <c r="E5" i="5"/>
  <c r="E10" i="5"/>
  <c r="E4" i="5"/>
  <c r="E15" i="5"/>
  <c r="E9" i="5"/>
  <c r="E3" i="5"/>
  <c r="B10" i="5"/>
  <c r="B9" i="5"/>
  <c r="B8" i="5"/>
  <c r="B7" i="5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B4" i="5"/>
  <c r="B3" i="5"/>
  <c r="B2" i="5"/>
  <c r="C7" i="6"/>
  <c r="C4" i="6"/>
  <c r="C5" i="6"/>
  <c r="F8" i="5"/>
  <c r="F14" i="5"/>
  <c r="F2" i="5"/>
  <c r="F9" i="5"/>
  <c r="F17" i="5"/>
  <c r="C9" i="5"/>
  <c r="F4" i="5"/>
  <c r="F16" i="5"/>
  <c r="F11" i="5"/>
  <c r="C2" i="5"/>
  <c r="F10" i="5"/>
  <c r="C3" i="6"/>
  <c r="C10" i="5"/>
  <c r="C8" i="5"/>
  <c r="C7" i="5"/>
  <c r="C3" i="5"/>
  <c r="F5" i="5"/>
  <c r="F15" i="5"/>
  <c r="C4" i="5"/>
  <c r="C8" i="6"/>
  <c r="F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<sst xmlns="http://schemas.openxmlformats.org/spreadsheetml/2006/main" count="79" uniqueCount="51">
  <si>
    <t>VENDEDOR</t>
  </si>
  <si>
    <t>VALOR DA VENDA (R$)</t>
  </si>
  <si>
    <t>VALOR DO PRÊMIO</t>
  </si>
  <si>
    <t>COLOCAÇÃO</t>
  </si>
  <si>
    <t xml:space="preserve">Valor do Prêmio </t>
  </si>
  <si>
    <t>DEPARTAMENTO</t>
  </si>
  <si>
    <t>NÚMERO DE VENDEDORES</t>
  </si>
  <si>
    <t>Total</t>
  </si>
  <si>
    <t>Não efetuaram vendas</t>
  </si>
  <si>
    <t>Efetuaram vendas</t>
  </si>
  <si>
    <t>Ganhadores do prêmio</t>
  </si>
  <si>
    <t>VENDAS</t>
  </si>
  <si>
    <t>Maior</t>
  </si>
  <si>
    <t xml:space="preserve">Menor </t>
  </si>
  <si>
    <t>Média</t>
  </si>
  <si>
    <t>Total Vendedores</t>
  </si>
  <si>
    <t>Ganhadores</t>
  </si>
  <si>
    <t>Média de Vendas Total</t>
  </si>
  <si>
    <t>Média de Vendas dos Não Ganhadores</t>
  </si>
  <si>
    <t>Meta:</t>
  </si>
  <si>
    <t>PRÊMIO EXTRA</t>
  </si>
  <si>
    <t>CONCEITO</t>
  </si>
  <si>
    <t>USADOS</t>
  </si>
  <si>
    <t>ZERO KM</t>
  </si>
  <si>
    <t>ISENÇÕES</t>
  </si>
  <si>
    <t>Máximo Queiroz</t>
  </si>
  <si>
    <t>Maria Amélia Gouveia</t>
  </si>
  <si>
    <t>Fernando Augusto Martinez</t>
  </si>
  <si>
    <t>Solange Farias</t>
  </si>
  <si>
    <t>Luciana Meirelles</t>
  </si>
  <si>
    <t>Stella Cruz e Souza</t>
  </si>
  <si>
    <t>Marineide Novais</t>
  </si>
  <si>
    <t>Geraldo Maximiliano</t>
  </si>
  <si>
    <t>Gilda Soares</t>
  </si>
  <si>
    <t>Hector Mangiolii</t>
  </si>
  <si>
    <t xml:space="preserve">Marli Vieira </t>
  </si>
  <si>
    <t>Homero Gamberin</t>
  </si>
  <si>
    <t>Miriam Hashimoto</t>
  </si>
  <si>
    <t>Luci Pereira</t>
  </si>
  <si>
    <t>Marcela Gianotti</t>
  </si>
  <si>
    <t>Arlete Farias</t>
  </si>
  <si>
    <t>Beatriz Domingues</t>
  </si>
  <si>
    <t>Camila Gonçalves</t>
  </si>
  <si>
    <t>Rogério Hanibal Junior</t>
  </si>
  <si>
    <t>Katia Domenica Lira</t>
  </si>
  <si>
    <t>Informe o Valor:</t>
  </si>
  <si>
    <t>O valor é maior que 10?</t>
  </si>
  <si>
    <t>O valor é menor que 10?</t>
  </si>
  <si>
    <t>O valor é igual a 10?</t>
  </si>
  <si>
    <t>O valor é:</t>
  </si>
  <si>
    <t>Função SE em cadeado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</si>
</sst>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&quot;R$&quot;\ #,##0.00"/>
  </numFmts>
  <fonts count="9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/>
    <xf numFmtId="164" fontId="3" fillId="0" borderId="1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64" fontId="3" fillId="0" borderId="0" xfId="1" applyFont="1"/>
    <xf numFmtId="0" fontId="6" fillId="0" borderId="0" xfId="0" applyFont="1"/>
    <xf numFmtId="0" fontId="6" fillId="0" borderId="1" xfId="0" applyFont="1" applyBorder="1"/>
    <xf numFmtId="164" fontId="6" fillId="0" borderId="1" xfId="1" applyFont="1" applyBorder="1"/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164" fontId="8" fillId="0" borderId="0" xfId="1" applyFont="1"/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/>
    <xf numFmtId="0" fontId="4" fillId="4" borderId="0" xfId="0" applyFont="1" applyFill="1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G18" sqref="G18"/>
    </sheetView>
  </sheetViews>
  <sheetFormatPr defaultRowHeight="12.75" x14ac:dyDescent="0.2"/>
  <cols>
    <col min="1" max="1" width="55.42578125" style="4" customWidth="1"/>
    <col min="2" max="2" width="19" style="4" customWidth="1"/>
    <col min="3" max="3" width="19.42578125" style="4" customWidth="1"/>
    <col min="4" max="4" width="19.140625" style="3" customWidth="1"/>
    <col min="5" max="5" width="14.42578125" style="4" customWidth="1"/>
    <col min="6" max="6" width="16.28515625" style="4" bestFit="1" customWidth="1"/>
    <col min="7" max="7" width="17.42578125" style="23" bestFit="1" customWidth="1"/>
    <col min="8" max="16384" width="9.140625" style="4"/>
  </cols>
  <sheetData>
    <row r="1" spans="1:7" ht="23.25" x14ac:dyDescent="0.35">
      <c r="A1" s="15" t="s">
        <v>4</v>
      </c>
      <c r="B1" s="16">
        <v>50000</v>
      </c>
      <c r="C1" s="15" t="s">
        <v>19</v>
      </c>
      <c r="D1" s="16">
        <v>130000</v>
      </c>
    </row>
    <row r="2" spans="1:7" s="22" customFormat="1" ht="30" x14ac:dyDescent="0.2">
      <c r="A2" s="17" t="s">
        <v>0</v>
      </c>
      <c r="B2" s="17" t="s">
        <v>5</v>
      </c>
      <c r="C2" s="17" t="s">
        <v>1</v>
      </c>
      <c r="D2" s="17" t="s">
        <v>3</v>
      </c>
      <c r="E2" s="17" t="s">
        <v>2</v>
      </c>
      <c r="F2" s="17" t="s">
        <v>21</v>
      </c>
      <c r="G2" s="17" t="s">
        <v>20</v>
      </c>
    </row>
    <row r="3" spans="1:7" ht="15" x14ac:dyDescent="0.25">
      <c r="A3" s="1" t="s">
        <v>25</v>
      </c>
      <c r="B3" s="12" t="s">
        <v>22</v>
      </c>
      <c r="C3" s="13">
        <v>100000</v>
      </c>
      <c r="D3" s="14">
        <f>_xlfn.RANK.EQ(C3,$C$3:$C$22,0)</f>
        <v>12</v>
      </c>
      <c r="E3" s="2">
        <f>IF(D3=1,$B$1/RELATÓRIO!$B$10,0)</f>
        <v>0</v>
      </c>
      <c r="F3" s="1" t="str">
        <f>IF(D3=1,"EXCELENTE",IF(C3&gt;$D$1,"ÓTIMO",IF(C3=$D$1,"BOM","PODE MELHORAR")))</f>
        <v>PODE MELHORAR</v>
      </c>
      <c r="G3" s="14" t="str">
        <f>IF(F3="ÓTIMO","RN",IF(AND(C3&lt;=$D$1,C3&gt;=100000),"COMPUTADOR","N/D"))</f>
        <v>COMPUTADOR</v>
      </c>
    </row>
    <row r="4" spans="1:7" ht="15" x14ac:dyDescent="0.25">
      <c r="A4" s="1" t="s">
        <v>26</v>
      </c>
      <c r="B4" s="12" t="s">
        <v>23</v>
      </c>
      <c r="C4" s="13">
        <v>134600</v>
      </c>
      <c r="D4" s="14">
        <f t="shared" ref="D4:D22" si="0">_xlfn.RANK.EQ(C4,$C$3:$C$22,0)</f>
        <v>6</v>
      </c>
      <c r="E4" s="2">
        <f>IF(D4=1,$B$1/RELATÓRIO!$B$10,0)</f>
        <v>0</v>
      </c>
      <c r="F4" s="1" t="str">
        <f>IF(D4=1,"EXCELENTE",IF(C4&gt;$D$1,"ÓTIMO",IF(C4=$D$1,"BOM","PODE MELHORAR")))</f>
        <v>ÓTIMO</v>
      </c>
      <c r="G4" s="14" t="str">
        <f>IF(F4="ÓTIMO","RN",IF(AND(C4&lt;=$D$1,C4&gt;=100000),"COMPUTADOR","N/D"))</f>
        <v>RN</v>
      </c>
    </row>
    <row r="5" spans="1:7" ht="15" x14ac:dyDescent="0.25">
      <c r="A5" s="1" t="s">
        <v>27</v>
      </c>
      <c r="B5" s="12" t="s">
        <v>24</v>
      </c>
      <c r="C5" s="13">
        <v>50000</v>
      </c>
      <c r="D5" s="14">
        <f t="shared" si="0"/>
        <v>17</v>
      </c>
      <c r="E5" s="2">
        <f>IF(D5=1,$B$1/RELATÓRIO!$B$10,0)</f>
        <v>0</v>
      </c>
      <c r="F5" s="1" t="str">
        <f>IF(D5=1,"EXCELENTE",IF(C5&gt;$D$1,"ÓTIMO",IF(C5=$D$1,"BOM","PODE MELHORAR")))</f>
        <v>PODE MELHORAR</v>
      </c>
      <c r="G5" s="14" t="str">
        <f>IF(F5="ÓTIMO","RN",IF(AND(C5&lt;=$D$1,C5&gt;=100000),"COMPUTADOR","N/D"))</f>
        <v>N/D</v>
      </c>
    </row>
    <row r="6" spans="1:7" ht="15" x14ac:dyDescent="0.25">
      <c r="A6" s="1" t="s">
        <v>28</v>
      </c>
      <c r="B6" s="12" t="s">
        <v>23</v>
      </c>
      <c r="C6" s="13">
        <v>130000</v>
      </c>
      <c r="D6" s="14">
        <f t="shared" si="0"/>
        <v>8</v>
      </c>
      <c r="E6" s="2">
        <f>IF(D6=1,$B$1/RELATÓRIO!$B$10,0)</f>
        <v>0</v>
      </c>
      <c r="F6" s="1" t="str">
        <f>IF(D6=1,"EXCELENTE",IF(C6&gt;$D$1,"ÓTIMO",IF(C6=$D$1,"BOM","PODE MELHORAR")))</f>
        <v>BOM</v>
      </c>
      <c r="G6" s="14" t="str">
        <f t="shared" ref="G6:G22" si="1">IF(F6="ÓTIMO","RN",IF(AND(C6&lt;=$D$1,C6&gt;=100000),"COMPUTADOR","N/D"))</f>
        <v>COMPUTADOR</v>
      </c>
    </row>
    <row r="7" spans="1:7" ht="15" x14ac:dyDescent="0.25">
      <c r="A7" s="1" t="s">
        <v>29</v>
      </c>
      <c r="B7" s="12" t="s">
        <v>23</v>
      </c>
      <c r="C7" s="13">
        <v>90870</v>
      </c>
      <c r="D7" s="14">
        <f t="shared" si="0"/>
        <v>13</v>
      </c>
      <c r="E7" s="2">
        <f>IF(D7=1,$B$1/RELATÓRIO!$B$10,0)</f>
        <v>0</v>
      </c>
      <c r="F7" s="1" t="str">
        <f t="shared" ref="F7:F22" si="2">IF(D7=1,"EXCELENTE",IF(C7&gt;$D$1,"ÓTIMO",IF(C7=$D$1,"BOM","PODE MELHORAR")))</f>
        <v>PODE MELHORAR</v>
      </c>
      <c r="G7" s="14" t="str">
        <f t="shared" si="1"/>
        <v>N/D</v>
      </c>
    </row>
    <row r="8" spans="1:7" ht="15" x14ac:dyDescent="0.25">
      <c r="A8" s="1" t="s">
        <v>32</v>
      </c>
      <c r="B8" s="12" t="s">
        <v>22</v>
      </c>
      <c r="C8" s="13">
        <v>67800</v>
      </c>
      <c r="D8" s="14">
        <f t="shared" si="0"/>
        <v>16</v>
      </c>
      <c r="E8" s="2">
        <f>IF(D8=1,$B$1/RELATÓRIO!$B$10,0)</f>
        <v>0</v>
      </c>
      <c r="F8" s="1" t="str">
        <f t="shared" si="2"/>
        <v>PODE MELHORAR</v>
      </c>
      <c r="G8" s="14" t="str">
        <f t="shared" si="1"/>
        <v>N/D</v>
      </c>
    </row>
    <row r="9" spans="1:7" ht="15" x14ac:dyDescent="0.25">
      <c r="A9" s="1" t="s">
        <v>30</v>
      </c>
      <c r="B9" s="12" t="s">
        <v>22</v>
      </c>
      <c r="C9" s="13">
        <v>45000</v>
      </c>
      <c r="D9" s="14">
        <f t="shared" si="0"/>
        <v>18</v>
      </c>
      <c r="E9" s="2">
        <f>IF(D9=1,$B$1/RELATÓRIO!$B$10,0)</f>
        <v>0</v>
      </c>
      <c r="F9" s="1" t="str">
        <f t="shared" si="2"/>
        <v>PODE MELHORAR</v>
      </c>
      <c r="G9" s="14" t="str">
        <f t="shared" si="1"/>
        <v>N/D</v>
      </c>
    </row>
    <row r="10" spans="1:7" ht="15" x14ac:dyDescent="0.25">
      <c r="A10" s="1" t="s">
        <v>31</v>
      </c>
      <c r="B10" s="12" t="s">
        <v>22</v>
      </c>
      <c r="C10" s="13">
        <v>137000</v>
      </c>
      <c r="D10" s="14">
        <f t="shared" si="0"/>
        <v>5</v>
      </c>
      <c r="E10" s="2">
        <f>IF(D10=1,$B$1/RELATÓRIO!$B$10,0)</f>
        <v>0</v>
      </c>
      <c r="F10" s="1" t="str">
        <f t="shared" si="2"/>
        <v>ÓTIMO</v>
      </c>
      <c r="G10" s="14" t="str">
        <f t="shared" si="1"/>
        <v>RN</v>
      </c>
    </row>
    <row r="11" spans="1:7" ht="15" x14ac:dyDescent="0.25">
      <c r="A11" s="1" t="s">
        <v>33</v>
      </c>
      <c r="B11" s="12" t="s">
        <v>24</v>
      </c>
      <c r="C11" s="13">
        <v>23000</v>
      </c>
      <c r="D11" s="14">
        <f t="shared" si="0"/>
        <v>19</v>
      </c>
      <c r="E11" s="2">
        <f>IF(D11=1,$B$1/RELATÓRIO!$B$10,0)</f>
        <v>0</v>
      </c>
      <c r="F11" s="1" t="str">
        <f t="shared" si="2"/>
        <v>PODE MELHORAR</v>
      </c>
      <c r="G11" s="14" t="str">
        <f t="shared" si="1"/>
        <v>N/D</v>
      </c>
    </row>
    <row r="12" spans="1:7" ht="15" x14ac:dyDescent="0.25">
      <c r="A12" s="1" t="s">
        <v>34</v>
      </c>
      <c r="B12" s="12" t="s">
        <v>23</v>
      </c>
      <c r="C12" s="13">
        <v>149000</v>
      </c>
      <c r="D12" s="14">
        <f t="shared" si="0"/>
        <v>3</v>
      </c>
      <c r="E12" s="2">
        <f>IF(D12=1,$B$1/RELATÓRIO!$B$10,0)</f>
        <v>0</v>
      </c>
      <c r="F12" s="1" t="str">
        <f t="shared" si="2"/>
        <v>ÓTIMO</v>
      </c>
      <c r="G12" s="14" t="str">
        <f t="shared" si="1"/>
        <v>RN</v>
      </c>
    </row>
    <row r="13" spans="1:7" ht="15" x14ac:dyDescent="0.25">
      <c r="A13" s="1" t="s">
        <v>35</v>
      </c>
      <c r="B13" s="12" t="s">
        <v>24</v>
      </c>
      <c r="C13" s="13">
        <v>134000</v>
      </c>
      <c r="D13" s="14">
        <f t="shared" si="0"/>
        <v>7</v>
      </c>
      <c r="E13" s="2">
        <f>IF(D13=1,$B$1/RELATÓRIO!$B$10,0)</f>
        <v>0</v>
      </c>
      <c r="F13" s="1" t="str">
        <f t="shared" si="2"/>
        <v>ÓTIMO</v>
      </c>
      <c r="G13" s="14" t="str">
        <f t="shared" si="1"/>
        <v>RN</v>
      </c>
    </row>
    <row r="14" spans="1:7" ht="15" x14ac:dyDescent="0.25">
      <c r="A14" s="1" t="s">
        <v>36</v>
      </c>
      <c r="B14" s="12" t="s">
        <v>22</v>
      </c>
      <c r="C14" s="13">
        <v>123000</v>
      </c>
      <c r="D14" s="14">
        <f t="shared" si="0"/>
        <v>9</v>
      </c>
      <c r="E14" s="2">
        <f>IF(D14=1,$B$1/RELATÓRIO!$B$10,0)</f>
        <v>0</v>
      </c>
      <c r="F14" s="1" t="str">
        <f t="shared" si="2"/>
        <v>PODE MELHORAR</v>
      </c>
      <c r="G14" s="14" t="str">
        <f t="shared" si="1"/>
        <v>COMPUTADOR</v>
      </c>
    </row>
    <row r="15" spans="1:7" ht="15" x14ac:dyDescent="0.25">
      <c r="A15" s="1" t="s">
        <v>37</v>
      </c>
      <c r="B15" s="12" t="s">
        <v>23</v>
      </c>
      <c r="C15" s="13">
        <v>150000</v>
      </c>
      <c r="D15" s="14">
        <f t="shared" si="0"/>
        <v>1</v>
      </c>
      <c r="E15" s="2">
        <f>IF(D15=1,$B$1/RELATÓRIO!$B$10,0)</f>
        <v>25000</v>
      </c>
      <c r="F15" s="1" t="str">
        <f t="shared" si="2"/>
        <v>EXCELENTE</v>
      </c>
      <c r="G15" s="14" t="str">
        <f t="shared" si="1"/>
        <v>N/D</v>
      </c>
    </row>
    <row r="16" spans="1:7" ht="15" x14ac:dyDescent="0.25">
      <c r="A16" s="1" t="s">
        <v>38</v>
      </c>
      <c r="B16" s="12" t="s">
        <v>24</v>
      </c>
      <c r="C16" s="13">
        <v>150000</v>
      </c>
      <c r="D16" s="14">
        <f t="shared" si="0"/>
        <v>1</v>
      </c>
      <c r="E16" s="2">
        <f>IF(D16=1,$B$1/RELATÓRIO!$B$10,0)</f>
        <v>25000</v>
      </c>
      <c r="F16" s="1" t="str">
        <f t="shared" si="2"/>
        <v>EXCELENTE</v>
      </c>
      <c r="G16" s="14" t="str">
        <f t="shared" si="1"/>
        <v>N/D</v>
      </c>
    </row>
    <row r="17" spans="1:7" ht="15" x14ac:dyDescent="0.25">
      <c r="A17" s="1" t="s">
        <v>39</v>
      </c>
      <c r="B17" s="12" t="s">
        <v>24</v>
      </c>
      <c r="C17" s="13"/>
      <c r="D17" s="14" t="e">
        <f t="shared" si="0"/>
        <v>#N/A</v>
      </c>
      <c r="E17" s="2" t="e">
        <f>IF(D17=1,$B$1/RELATÓRIO!$B$10,0)</f>
        <v>#N/A</v>
      </c>
      <c r="F17" s="1" t="e">
        <f t="shared" si="2"/>
        <v>#N/A</v>
      </c>
      <c r="G17" s="14" t="e">
        <f t="shared" si="1"/>
        <v>#N/A</v>
      </c>
    </row>
    <row r="18" spans="1:7" ht="15" x14ac:dyDescent="0.25">
      <c r="A18" s="1" t="s">
        <v>40</v>
      </c>
      <c r="B18" s="12" t="s">
        <v>22</v>
      </c>
      <c r="C18" s="13">
        <v>120000</v>
      </c>
      <c r="D18" s="14">
        <f t="shared" si="0"/>
        <v>11</v>
      </c>
      <c r="E18" s="2">
        <f>IF(D18=1,$B$1/RELATÓRIO!$B$10,0)</f>
        <v>0</v>
      </c>
      <c r="F18" s="1" t="str">
        <f t="shared" si="2"/>
        <v>PODE MELHORAR</v>
      </c>
      <c r="G18" s="14" t="str">
        <f t="shared" si="1"/>
        <v>COMPUTADOR</v>
      </c>
    </row>
    <row r="19" spans="1:7" ht="15" x14ac:dyDescent="0.25">
      <c r="A19" s="1" t="s">
        <v>41</v>
      </c>
      <c r="B19" s="12" t="s">
        <v>23</v>
      </c>
      <c r="C19" s="13">
        <v>87900</v>
      </c>
      <c r="D19" s="14">
        <f t="shared" si="0"/>
        <v>14</v>
      </c>
      <c r="E19" s="2">
        <f>IF(D19=1,$B$1/RELATÓRIO!$B$10,0)</f>
        <v>0</v>
      </c>
      <c r="F19" s="1" t="str">
        <f t="shared" si="2"/>
        <v>PODE MELHORAR</v>
      </c>
      <c r="G19" s="14" t="str">
        <f t="shared" si="1"/>
        <v>N/D</v>
      </c>
    </row>
    <row r="20" spans="1:7" ht="15" x14ac:dyDescent="0.25">
      <c r="A20" s="1" t="s">
        <v>42</v>
      </c>
      <c r="B20" s="12" t="s">
        <v>23</v>
      </c>
      <c r="C20" s="13">
        <v>123000</v>
      </c>
      <c r="D20" s="14">
        <f t="shared" si="0"/>
        <v>9</v>
      </c>
      <c r="E20" s="2">
        <f>IF(D20=1,$B$1/RELATÓRIO!$B$10,0)</f>
        <v>0</v>
      </c>
      <c r="F20" s="1" t="str">
        <f t="shared" si="2"/>
        <v>PODE MELHORAR</v>
      </c>
      <c r="G20" s="14" t="str">
        <f t="shared" si="1"/>
        <v>COMPUTADOR</v>
      </c>
    </row>
    <row r="21" spans="1:7" ht="15" x14ac:dyDescent="0.25">
      <c r="A21" s="1" t="s">
        <v>43</v>
      </c>
      <c r="B21" s="12" t="s">
        <v>22</v>
      </c>
      <c r="C21" s="13">
        <v>76900</v>
      </c>
      <c r="D21" s="14">
        <f t="shared" si="0"/>
        <v>15</v>
      </c>
      <c r="E21" s="2">
        <f>IF(D21=1,$B$1/RELATÓRIO!$B$10,0)</f>
        <v>0</v>
      </c>
      <c r="F21" s="1" t="str">
        <f t="shared" si="2"/>
        <v>PODE MELHORAR</v>
      </c>
      <c r="G21" s="14" t="str">
        <f t="shared" si="1"/>
        <v>N/D</v>
      </c>
    </row>
    <row r="22" spans="1:7" ht="15" x14ac:dyDescent="0.25">
      <c r="A22" s="1" t="s">
        <v>44</v>
      </c>
      <c r="B22" s="12" t="s">
        <v>22</v>
      </c>
      <c r="C22" s="13">
        <v>143000</v>
      </c>
      <c r="D22" s="14">
        <f t="shared" si="0"/>
        <v>4</v>
      </c>
      <c r="E22" s="2">
        <f>IF(D22=1,$B$1/RELATÓRIO!$B$10,0)</f>
        <v>0</v>
      </c>
      <c r="F22" s="1" t="str">
        <f t="shared" si="2"/>
        <v>ÓTIMO</v>
      </c>
      <c r="G22" s="14" t="str">
        <f t="shared" si="1"/>
        <v>RN</v>
      </c>
    </row>
    <row r="24" spans="1:7" ht="15" x14ac:dyDescent="0.25">
      <c r="A24" s="5"/>
    </row>
    <row r="25" spans="1:7" ht="15" x14ac:dyDescent="0.25">
      <c r="A25" s="5"/>
    </row>
    <row r="26" spans="1:7" ht="15" x14ac:dyDescent="0.25">
      <c r="A26" s="5"/>
    </row>
    <row r="27" spans="1:7" ht="15" x14ac:dyDescent="0.25">
      <c r="A27" s="5"/>
    </row>
    <row r="28" spans="1:7" ht="15" x14ac:dyDescent="0.25">
      <c r="A28" s="5"/>
      <c r="B28" s="5"/>
    </row>
    <row r="29" spans="1:7" ht="15" x14ac:dyDescent="0.25">
      <c r="A29" s="5"/>
      <c r="B29" s="5"/>
    </row>
    <row r="30" spans="1:7" ht="15" x14ac:dyDescent="0.25">
      <c r="A30" s="5"/>
      <c r="B30" s="5"/>
    </row>
    <row r="31" spans="1:7" ht="15" x14ac:dyDescent="0.25">
      <c r="A31" s="5"/>
      <c r="B31" s="5"/>
    </row>
    <row r="32" spans="1:7" ht="15" x14ac:dyDescent="0.25">
      <c r="A32" s="5"/>
      <c r="B32" s="5"/>
    </row>
    <row r="33" spans="1:5" ht="15" x14ac:dyDescent="0.25">
      <c r="A33" s="5"/>
      <c r="B33" s="5"/>
    </row>
    <row r="34" spans="1:5" ht="15" x14ac:dyDescent="0.25">
      <c r="A34" s="5"/>
      <c r="B34" s="7"/>
      <c r="C34" s="5"/>
      <c r="D34" s="6"/>
      <c r="E34" s="5"/>
    </row>
    <row r="35" spans="1:5" ht="15" x14ac:dyDescent="0.25">
      <c r="A35" s="5"/>
      <c r="B35" s="7"/>
      <c r="C35" s="5"/>
      <c r="D35" s="6"/>
      <c r="E35" s="5"/>
    </row>
    <row r="36" spans="1:5" ht="15" x14ac:dyDescent="0.25">
      <c r="A36" s="5"/>
      <c r="B36" s="7"/>
      <c r="C36" s="5"/>
      <c r="D36" s="6"/>
      <c r="E36" s="5"/>
    </row>
    <row r="37" spans="1:5" ht="15" x14ac:dyDescent="0.25">
      <c r="A37" s="5"/>
      <c r="B37" s="8"/>
      <c r="C37" s="5"/>
      <c r="D37" s="6"/>
      <c r="E37" s="5"/>
    </row>
    <row r="38" spans="1:5" ht="15" x14ac:dyDescent="0.25">
      <c r="A38" s="5"/>
      <c r="B38" s="8"/>
      <c r="C38" s="5"/>
      <c r="D38" s="6"/>
      <c r="E38" s="5"/>
    </row>
    <row r="39" spans="1:5" ht="15" x14ac:dyDescent="0.25">
      <c r="C39" s="5"/>
      <c r="D39" s="6"/>
      <c r="E39" s="5"/>
    </row>
    <row r="40" spans="1:5" ht="15" x14ac:dyDescent="0.25">
      <c r="C40" s="5"/>
      <c r="D40" s="6"/>
      <c r="E40" s="5"/>
    </row>
    <row r="41" spans="1:5" ht="15" x14ac:dyDescent="0.25">
      <c r="C41" s="5"/>
      <c r="D41" s="6"/>
      <c r="E41" s="5"/>
    </row>
    <row r="42" spans="1:5" ht="15" x14ac:dyDescent="0.25">
      <c r="C42" s="5"/>
      <c r="D42" s="6"/>
      <c r="E42" s="5"/>
    </row>
    <row r="43" spans="1:5" ht="15" x14ac:dyDescent="0.25">
      <c r="C43" s="5"/>
      <c r="D43" s="6"/>
      <c r="E43" s="5"/>
    </row>
    <row r="44" spans="1:5" ht="15" x14ac:dyDescent="0.25">
      <c r="C44" s="5"/>
      <c r="D44" s="6"/>
      <c r="E44" s="5"/>
    </row>
    <row r="45" spans="1:5" ht="15" x14ac:dyDescent="0.25">
      <c r="A45" s="5"/>
      <c r="B45" s="5"/>
      <c r="C45" s="5"/>
      <c r="D45" s="6"/>
      <c r="E45" s="5"/>
    </row>
    <row r="46" spans="1:5" ht="15" x14ac:dyDescent="0.25">
      <c r="A46" s="5"/>
      <c r="B46" s="5"/>
      <c r="C46" s="5"/>
      <c r="D46" s="6"/>
      <c r="E46" s="5"/>
    </row>
    <row r="47" spans="1:5" ht="15" x14ac:dyDescent="0.25">
      <c r="A47" s="5"/>
      <c r="B47" s="5"/>
      <c r="C47" s="5"/>
      <c r="D47" s="6"/>
      <c r="E47" s="5"/>
    </row>
    <row r="48" spans="1:5" ht="15" x14ac:dyDescent="0.25">
      <c r="A48" s="5"/>
      <c r="B48" s="5"/>
      <c r="C48" s="5"/>
      <c r="D48" s="6"/>
      <c r="E48" s="5"/>
    </row>
    <row r="49" spans="1:5" ht="15" x14ac:dyDescent="0.25">
      <c r="A49" s="5"/>
      <c r="B49" s="5"/>
      <c r="C49" s="5"/>
      <c r="D49" s="6"/>
      <c r="E49" s="5"/>
    </row>
    <row r="50" spans="1:5" ht="15" x14ac:dyDescent="0.25">
      <c r="A50" s="5"/>
      <c r="B50" s="5"/>
      <c r="C50" s="5"/>
      <c r="D50" s="6"/>
      <c r="E50" s="5"/>
    </row>
    <row r="51" spans="1:5" ht="15" x14ac:dyDescent="0.25">
      <c r="A51" s="5"/>
      <c r="B51" s="5"/>
      <c r="C51" s="5"/>
      <c r="D51" s="6"/>
      <c r="E51" s="5"/>
    </row>
    <row r="52" spans="1:5" ht="15" x14ac:dyDescent="0.25">
      <c r="A52" s="5"/>
      <c r="B52" s="5"/>
      <c r="C52" s="5"/>
      <c r="D52" s="6"/>
      <c r="E52" s="5"/>
    </row>
    <row r="53" spans="1:5" ht="15" x14ac:dyDescent="0.25">
      <c r="A53" s="5"/>
      <c r="B53" s="5"/>
      <c r="C53" s="5"/>
      <c r="D53" s="6"/>
      <c r="E53" s="5"/>
    </row>
    <row r="54" spans="1:5" ht="15" x14ac:dyDescent="0.25">
      <c r="A54" s="5"/>
      <c r="B54" s="5"/>
      <c r="C54" s="5"/>
      <c r="D54" s="6"/>
      <c r="E54" s="5"/>
    </row>
    <row r="55" spans="1:5" ht="15" x14ac:dyDescent="0.25">
      <c r="A55" s="5"/>
      <c r="B55" s="5"/>
      <c r="C55" s="5"/>
      <c r="D55" s="6"/>
      <c r="E55" s="5"/>
    </row>
    <row r="56" spans="1:5" ht="15" x14ac:dyDescent="0.25">
      <c r="A56" s="5"/>
      <c r="B56" s="5"/>
      <c r="C56" s="5"/>
      <c r="D56" s="6"/>
      <c r="E56" s="5"/>
    </row>
    <row r="57" spans="1:5" ht="15" x14ac:dyDescent="0.25">
      <c r="A57" s="5"/>
      <c r="B57" s="5"/>
      <c r="C57" s="5"/>
      <c r="D57" s="6"/>
      <c r="E57" s="5"/>
    </row>
    <row r="58" spans="1:5" ht="15" x14ac:dyDescent="0.25">
      <c r="A58" s="5"/>
      <c r="B58" s="5"/>
      <c r="C58" s="5"/>
      <c r="D58" s="6"/>
      <c r="E58" s="5"/>
    </row>
    <row r="59" spans="1:5" ht="15" x14ac:dyDescent="0.25">
      <c r="A59" s="5"/>
      <c r="B59" s="5"/>
      <c r="C59" s="5"/>
      <c r="D59" s="6"/>
      <c r="E59" s="5"/>
    </row>
    <row r="60" spans="1:5" ht="15" x14ac:dyDescent="0.25">
      <c r="A60" s="5"/>
      <c r="B60" s="5"/>
      <c r="C60" s="5"/>
      <c r="D60" s="6"/>
      <c r="E60" s="5"/>
    </row>
    <row r="61" spans="1:5" ht="15" x14ac:dyDescent="0.25">
      <c r="A61" s="5"/>
      <c r="B61" s="5"/>
      <c r="C61" s="5"/>
      <c r="D61" s="6"/>
      <c r="E61" s="5"/>
    </row>
    <row r="62" spans="1:5" ht="15" x14ac:dyDescent="0.25">
      <c r="A62" s="5"/>
      <c r="B62" s="5"/>
      <c r="C62" s="5"/>
      <c r="D62" s="6"/>
      <c r="E62" s="5"/>
    </row>
    <row r="63" spans="1:5" ht="15" x14ac:dyDescent="0.25">
      <c r="A63" s="5"/>
      <c r="B63" s="5"/>
      <c r="C63" s="5"/>
      <c r="D63" s="6"/>
      <c r="E63" s="5"/>
    </row>
    <row r="64" spans="1:5" ht="15" x14ac:dyDescent="0.25">
      <c r="A64" s="5"/>
      <c r="B64" s="5"/>
      <c r="C64" s="5"/>
      <c r="D64" s="6"/>
      <c r="E64" s="5"/>
    </row>
    <row r="65" spans="1:5" ht="15" x14ac:dyDescent="0.25">
      <c r="A65" s="5"/>
      <c r="B65" s="5"/>
      <c r="C65" s="5"/>
      <c r="D65" s="6"/>
      <c r="E65" s="5"/>
    </row>
    <row r="66" spans="1:5" ht="15" x14ac:dyDescent="0.25">
      <c r="A66" s="5"/>
      <c r="B66" s="5"/>
      <c r="C66" s="5"/>
      <c r="D66" s="6"/>
      <c r="E66" s="5"/>
    </row>
    <row r="67" spans="1:5" ht="15" x14ac:dyDescent="0.25">
      <c r="A67" s="5"/>
      <c r="B67" s="5"/>
      <c r="C67" s="5"/>
      <c r="D67" s="6"/>
      <c r="E67" s="5"/>
    </row>
    <row r="68" spans="1:5" ht="15" x14ac:dyDescent="0.25">
      <c r="A68" s="5"/>
      <c r="B68" s="5"/>
      <c r="C68" s="5"/>
      <c r="D68" s="6"/>
      <c r="E68" s="5"/>
    </row>
    <row r="69" spans="1:5" ht="15" x14ac:dyDescent="0.25">
      <c r="A69" s="5"/>
      <c r="B69" s="5"/>
      <c r="C69" s="5"/>
      <c r="D69" s="6"/>
      <c r="E69" s="5"/>
    </row>
    <row r="70" spans="1:5" ht="15" x14ac:dyDescent="0.25">
      <c r="A70" s="5"/>
      <c r="B70" s="5"/>
      <c r="C70" s="5"/>
      <c r="D70" s="6"/>
      <c r="E70" s="5"/>
    </row>
    <row r="71" spans="1:5" ht="15" x14ac:dyDescent="0.25">
      <c r="A71" s="5"/>
      <c r="B71" s="5"/>
      <c r="C71" s="5"/>
      <c r="D71" s="6"/>
      <c r="E71" s="5"/>
    </row>
    <row r="72" spans="1:5" ht="15" x14ac:dyDescent="0.25">
      <c r="A72" s="5"/>
      <c r="B72" s="5"/>
      <c r="C72" s="5"/>
      <c r="D72" s="6"/>
      <c r="E72" s="5"/>
    </row>
    <row r="73" spans="1:5" ht="15" x14ac:dyDescent="0.25">
      <c r="A73" s="5"/>
      <c r="B73" s="5"/>
      <c r="C73" s="5"/>
      <c r="D73" s="6"/>
      <c r="E73" s="5"/>
    </row>
    <row r="74" spans="1:5" ht="15" x14ac:dyDescent="0.25">
      <c r="A74" s="5"/>
      <c r="B74" s="5"/>
      <c r="C74" s="5"/>
      <c r="D74" s="6"/>
      <c r="E74" s="5"/>
    </row>
    <row r="75" spans="1:5" ht="15" x14ac:dyDescent="0.25">
      <c r="A75" s="5"/>
      <c r="B75" s="5"/>
      <c r="C75" s="5"/>
      <c r="D75" s="6"/>
      <c r="E75" s="5"/>
    </row>
    <row r="76" spans="1:5" ht="15" x14ac:dyDescent="0.25">
      <c r="A76" s="5"/>
      <c r="B76" s="5"/>
      <c r="C76" s="5"/>
      <c r="D76" s="6"/>
      <c r="E76" s="5"/>
    </row>
    <row r="77" spans="1:5" ht="15" x14ac:dyDescent="0.25">
      <c r="A77" s="5"/>
      <c r="B77" s="5"/>
      <c r="C77" s="5"/>
      <c r="D77" s="6"/>
      <c r="E77" s="5"/>
    </row>
    <row r="78" spans="1:5" ht="15" x14ac:dyDescent="0.25">
      <c r="A78" s="5"/>
      <c r="B78" s="5"/>
      <c r="C78" s="5"/>
      <c r="D78" s="6"/>
      <c r="E78" s="5"/>
    </row>
    <row r="79" spans="1:5" ht="15" x14ac:dyDescent="0.25">
      <c r="A79" s="5"/>
      <c r="B79" s="5"/>
      <c r="C79" s="5"/>
      <c r="D79" s="6"/>
      <c r="E79" s="5"/>
    </row>
    <row r="80" spans="1:5" ht="15" x14ac:dyDescent="0.25">
      <c r="A80" s="5"/>
      <c r="B80" s="5"/>
      <c r="C80" s="5"/>
      <c r="D80" s="6"/>
      <c r="E80" s="5"/>
    </row>
    <row r="81" spans="1:5" ht="15" x14ac:dyDescent="0.25">
      <c r="A81" s="5"/>
      <c r="B81" s="5"/>
      <c r="C81" s="5"/>
      <c r="D81" s="6"/>
      <c r="E81" s="5"/>
    </row>
    <row r="82" spans="1:5" ht="15" x14ac:dyDescent="0.25">
      <c r="A82" s="5"/>
      <c r="B82" s="5"/>
      <c r="C82" s="5"/>
      <c r="D82" s="6"/>
      <c r="E82" s="5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>
      <selection activeCell="D18" sqref="D18"/>
    </sheetView>
  </sheetViews>
  <sheetFormatPr defaultRowHeight="15" x14ac:dyDescent="0.25"/>
  <cols>
    <col min="1" max="1" width="20.7109375" style="9" customWidth="1"/>
    <col min="2" max="2" width="13.85546875" style="9" customWidth="1"/>
    <col min="3" max="3" width="31.85546875" style="9" bestFit="1" customWidth="1"/>
    <col min="4" max="4" width="35.7109375" style="9" bestFit="1" customWidth="1"/>
    <col min="5" max="5" width="13.85546875" style="20" bestFit="1" customWidth="1"/>
    <col min="6" max="6" width="74.42578125" style="9" bestFit="1" customWidth="1"/>
    <col min="7" max="7" width="34.28515625" style="9" bestFit="1" customWidth="1"/>
    <col min="8" max="16384" width="9.140625" style="9"/>
  </cols>
  <sheetData>
    <row r="1" spans="1:6" x14ac:dyDescent="0.25">
      <c r="A1" s="24" t="s">
        <v>11</v>
      </c>
      <c r="B1" s="24"/>
      <c r="D1" s="24" t="s">
        <v>22</v>
      </c>
      <c r="E1" s="24"/>
    </row>
    <row r="2" spans="1:6" x14ac:dyDescent="0.25">
      <c r="A2" s="10" t="s">
        <v>12</v>
      </c>
      <c r="B2" s="11">
        <f>MAX(VENDAS!C3:C22)</f>
        <v>150000</v>
      </c>
      <c r="C2" s="9" t="str">
        <f ca="1">_xlfn.FORMULATEXT(B2)</f>
        <v>=MÁXIMO(VENDAS!C3:C22)</v>
      </c>
      <c r="D2" s="10" t="s">
        <v>15</v>
      </c>
      <c r="E2" s="18">
        <f>COUNTIF(VENDAS!B3:B22,VENDAS!B3)</f>
        <v>8</v>
      </c>
      <c r="F2" s="9" t="str">
        <f ca="1">_xlfn.FORMULATEXT(E2)</f>
        <v>=CONT.SE(VENDAS!B3:B22;VENDAS!B3)</v>
      </c>
    </row>
    <row r="3" spans="1:6" x14ac:dyDescent="0.25">
      <c r="A3" s="10" t="s">
        <v>13</v>
      </c>
      <c r="B3" s="11">
        <f>MIN(VENDAS!C3:C22)</f>
        <v>23000</v>
      </c>
      <c r="C3" s="9" t="str">
        <f t="shared" ref="C3:C10" ca="1" si="0">_xlfn.FORMULATEXT(B3)</f>
        <v>=MÍNIMO(VENDAS!C3:C22)</v>
      </c>
      <c r="D3" s="10" t="s">
        <v>16</v>
      </c>
      <c r="E3" s="18">
        <f>COUNTIFS(VENDAS!B3:B22,VENDAS!B3,VENDAS!D3:D22,VENDAS!D15)</f>
        <v>0</v>
      </c>
      <c r="F3" s="9" t="str">
        <f ca="1">_xlfn.FORMULATEXT(E3)</f>
        <v>=CONT.SES(VENDAS!B3:B22;VENDAS!B3;VENDAS!D3:D22;VENDAS!D15)</v>
      </c>
    </row>
    <row r="4" spans="1:6" x14ac:dyDescent="0.25">
      <c r="A4" s="10" t="s">
        <v>14</v>
      </c>
      <c r="B4" s="11">
        <f>AVERAGE(VENDAS!C3:C22)</f>
        <v>107108.94736842105</v>
      </c>
      <c r="C4" s="9" t="str">
        <f t="shared" ca="1" si="0"/>
        <v>=MÉDIA(VENDAS!C3:C22)</v>
      </c>
      <c r="D4" s="10" t="s">
        <v>17</v>
      </c>
      <c r="E4" s="19">
        <f>AVERAGEIF(VENDAS!B3:B22,VENDAS!B8,VENDAS!C3:C22)</f>
        <v>101587.5</v>
      </c>
      <c r="F4" s="9" t="str">
        <f ca="1">_xlfn.FORMULATEXT(E4)</f>
        <v>=MÉDIASE(VENDAS!B3:B22;VENDAS!B8;VENDAS!C3:C22)</v>
      </c>
    </row>
    <row r="5" spans="1:6" x14ac:dyDescent="0.25">
      <c r="D5" s="10" t="s">
        <v>18</v>
      </c>
      <c r="E5" s="19">
        <f>AVERAGEIFS(VENDAS!C3:C22,VENDAS!B3:B22,VENDAS!B3,VENDAS!D3:D22,"&lt;&gt;1")</f>
        <v>101587.5</v>
      </c>
      <c r="F5" s="9" t="str">
        <f ca="1">_xlfn.FORMULATEXT(E5)</f>
        <v>=MÉDIASES(VENDAS!C3:C22;VENDAS!B3:B22;VENDAS!B3;VENDAS!D3:D22;"&lt;&gt;1")</v>
      </c>
    </row>
    <row r="6" spans="1:6" x14ac:dyDescent="0.25">
      <c r="A6" s="24" t="s">
        <v>6</v>
      </c>
      <c r="B6" s="24"/>
    </row>
    <row r="7" spans="1:6" x14ac:dyDescent="0.25">
      <c r="A7" s="10" t="s">
        <v>7</v>
      </c>
      <c r="B7" s="10">
        <f>COUNTA(VENDAS!A3:A22)</f>
        <v>20</v>
      </c>
      <c r="C7" s="9" t="str">
        <f t="shared" ca="1" si="0"/>
        <v>=CONT.VALORES(VENDAS!A3:A22)</v>
      </c>
      <c r="D7" s="24" t="s">
        <v>23</v>
      </c>
      <c r="E7" s="24"/>
    </row>
    <row r="8" spans="1:6" x14ac:dyDescent="0.25">
      <c r="A8" s="10" t="s">
        <v>8</v>
      </c>
      <c r="B8" s="10">
        <f>COUNTBLANK(VENDAS!C3:C22)</f>
        <v>1</v>
      </c>
      <c r="C8" s="9" t="str">
        <f t="shared" ca="1" si="0"/>
        <v>=CONTAR.VAZIO(VENDAS!C3:C22)</v>
      </c>
      <c r="D8" s="10" t="s">
        <v>15</v>
      </c>
      <c r="E8" s="18">
        <f>COUNTIF(VENDAS!B3:B22,VENDAS!B6)</f>
        <v>7</v>
      </c>
      <c r="F8" s="9" t="str">
        <f t="shared" ref="F8:F17" ca="1" si="1">_xlfn.FORMULATEXT(E8)</f>
        <v>=CONT.SE(VENDAS!B3:B22;VENDAS!B6)</v>
      </c>
    </row>
    <row r="9" spans="1:6" x14ac:dyDescent="0.25">
      <c r="A9" s="10" t="s">
        <v>9</v>
      </c>
      <c r="B9" s="10">
        <f>COUNT(VENDAS!C3:C22)</f>
        <v>19</v>
      </c>
      <c r="C9" s="9" t="str">
        <f t="shared" ca="1" si="0"/>
        <v>=CONT.NÚM(VENDAS!C3:C22)</v>
      </c>
      <c r="D9" s="10" t="s">
        <v>16</v>
      </c>
      <c r="E9" s="18">
        <f>COUNTIFS(VENDAS!B3:B22,VENDAS!B12,VENDAS!D3:D22,VENDAS!D15)</f>
        <v>1</v>
      </c>
      <c r="F9" s="9" t="str">
        <f t="shared" ca="1" si="1"/>
        <v>=CONT.SES(VENDAS!B3:B22;VENDAS!B12;VENDAS!D3:D22;VENDAS!D15)</v>
      </c>
    </row>
    <row r="10" spans="1:6" x14ac:dyDescent="0.25">
      <c r="A10" s="10" t="s">
        <v>10</v>
      </c>
      <c r="B10" s="10">
        <f>COUNTIF(VENDAS!D3:D22,1)</f>
        <v>2</v>
      </c>
      <c r="C10" s="9" t="str">
        <f t="shared" ca="1" si="0"/>
        <v>=CONT.SE(VENDAS!D3:D22;1)</v>
      </c>
      <c r="D10" s="10" t="s">
        <v>17</v>
      </c>
      <c r="E10" s="19">
        <f>AVERAGEIF(VENDAS!B3:B22,VENDAS!B6,VENDAS!C3:C22)</f>
        <v>123624.28571428571</v>
      </c>
      <c r="F10" s="9" t="str">
        <f t="shared" ca="1" si="1"/>
        <v>=MÉDIASE(VENDAS!B3:B22;VENDAS!B6;VENDAS!C3:C22)</v>
      </c>
    </row>
    <row r="11" spans="1:6" x14ac:dyDescent="0.25">
      <c r="D11" s="10" t="s">
        <v>18</v>
      </c>
      <c r="E11" s="19">
        <f>AVERAGEIFS(VENDAS!C3:C22,VENDAS!B3:B22,VENDAS!B6,VENDAS!D3:D22,"&lt;&gt;1")</f>
        <v>119228.33333333333</v>
      </c>
      <c r="F11" s="9" t="str">
        <f t="shared" ca="1" si="1"/>
        <v>=MÉDIASES(VENDAS!C3:C22;VENDAS!B3:B22;VENDAS!B6;VENDAS!D3:D22;"&lt;&gt;1")</v>
      </c>
    </row>
    <row r="13" spans="1:6" x14ac:dyDescent="0.25">
      <c r="D13" s="24" t="s">
        <v>24</v>
      </c>
      <c r="E13" s="24"/>
    </row>
    <row r="14" spans="1:6" x14ac:dyDescent="0.25">
      <c r="D14" s="10" t="s">
        <v>15</v>
      </c>
      <c r="E14" s="18">
        <f>COUNTIF(VENDAS!B3:B22,VENDAS!B11)</f>
        <v>5</v>
      </c>
      <c r="F14" s="9" t="str">
        <f t="shared" ca="1" si="1"/>
        <v>=CONT.SE(VENDAS!B3:B22;VENDAS!B11)</v>
      </c>
    </row>
    <row r="15" spans="1:6" x14ac:dyDescent="0.25">
      <c r="D15" s="10" t="s">
        <v>16</v>
      </c>
      <c r="E15" s="18">
        <f>COUNTIFS(VENDAS!B6:B22,VENDAS!B16,VENDAS!D6:D22,VENDAS!D15)</f>
        <v>1</v>
      </c>
      <c r="F15" s="9" t="str">
        <f t="shared" ca="1" si="1"/>
        <v>=CONT.SES(VENDAS!B6:B22;VENDAS!B16;VENDAS!D6:D22;VENDAS!D15)</v>
      </c>
    </row>
    <row r="16" spans="1:6" x14ac:dyDescent="0.25">
      <c r="D16" s="10" t="s">
        <v>17</v>
      </c>
      <c r="E16" s="19">
        <f>AVERAGEIF(VENDAS!B3:B22,VENDAS!B17,VENDAS!C3:C22)</f>
        <v>89250</v>
      </c>
      <c r="F16" s="9" t="str">
        <f t="shared" ca="1" si="1"/>
        <v>=MÉDIASE(VENDAS!B3:B22;VENDAS!B17;VENDAS!C3:C22)</v>
      </c>
    </row>
    <row r="17" spans="4:6" x14ac:dyDescent="0.25">
      <c r="D17" s="10" t="s">
        <v>18</v>
      </c>
      <c r="E17" s="19">
        <f>AVERAGEIFS(VENDAS!C3:C22,VENDAS!B3:B22,VENDAS!B16,VENDAS!D3:D22,"&lt;&gt;1")</f>
        <v>69000</v>
      </c>
      <c r="F17" s="9" t="str">
        <f t="shared" ca="1" si="1"/>
        <v>=MÉDIASES(VENDAS!C3:C22;VENDAS!B3:B22;VENDAS!B16;VENDAS!D3:D22;"&lt;&gt;1")</v>
      </c>
    </row>
  </sheetData>
  <mergeCells count="5">
    <mergeCell ref="A6:B6"/>
    <mergeCell ref="A1:B1"/>
    <mergeCell ref="D1:E1"/>
    <mergeCell ref="D7:E7"/>
    <mergeCell ref="D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099F-66DA-46B6-AEE5-A988C6C827B5}">
  <dimension ref="A1:C9"/>
  <sheetViews>
    <sheetView workbookViewId="0">
      <selection activeCell="C10" sqref="C10"/>
    </sheetView>
  </sheetViews>
  <sheetFormatPr defaultRowHeight="12.75" x14ac:dyDescent="0.2"/>
  <cols>
    <col min="1" max="1" width="21.5703125" bestFit="1" customWidth="1"/>
    <col min="2" max="2" width="15.7109375" customWidth="1"/>
    <col min="3" max="3" width="31.85546875" bestFit="1" customWidth="1"/>
  </cols>
  <sheetData>
    <row r="1" spans="1:3" x14ac:dyDescent="0.2">
      <c r="A1" t="s">
        <v>45</v>
      </c>
      <c r="B1" s="21">
        <v>10</v>
      </c>
    </row>
    <row r="3" spans="1:3" x14ac:dyDescent="0.2">
      <c r="A3" t="s">
        <v>46</v>
      </c>
      <c r="B3" t="str">
        <f>IF(B1&gt;10,"Maior","Menor")</f>
        <v>Menor</v>
      </c>
      <c r="C3" t="str">
        <f ca="1">_xlfn.FORMULATEXT(B3)</f>
        <v>=SE(B1&gt;10;"Maior";"Menor")</v>
      </c>
    </row>
    <row r="4" spans="1:3" x14ac:dyDescent="0.2">
      <c r="A4" t="s">
        <v>47</v>
      </c>
      <c r="B4" t="str">
        <f t="shared" ref="B4" si="0">IF(B2&gt;10,"Maior","Menor")</f>
        <v>Menor</v>
      </c>
      <c r="C4" t="str">
        <f ca="1">_xlfn.FORMULATEXT(B4)</f>
        <v>=SE(B2&gt;10;"Maior";"Menor")</v>
      </c>
    </row>
    <row r="5" spans="1:3" x14ac:dyDescent="0.2">
      <c r="A5" t="s">
        <v>48</v>
      </c>
      <c r="B5" t="str">
        <f>IF(B3=10,"Igual","Não é igual")</f>
        <v>Não é igual</v>
      </c>
      <c r="C5" t="str">
        <f ca="1">_xlfn.FORMULATEXT(B5)</f>
        <v>=SE(B3=10;"Igual";"Não é igual")</v>
      </c>
    </row>
    <row r="7" spans="1:3" x14ac:dyDescent="0.2">
      <c r="A7" t="s">
        <v>49</v>
      </c>
      <c r="B7" t="str">
        <f>IFERROR(IF(B1&gt;10,"Maior que 10",IF(B1&lt;10,"Valor é Menor",IF(B1=10,"Valor Igual a 10"))),"ERRO NA FÓRMULA")</f>
        <v>Valor Igual a 10</v>
      </c>
      <c r="C7" t="str">
        <f t="shared" ref="C7:C8" ca="1" si="1">_xlfn.FORMULATEXT(B7)</f>
        <v>=SEERRO(SE(B1&gt;10;"Maior que 10";SE(B1&lt;10;"Valor é Menor";SE(B1=10;"Valor Igual a 10")));"ERRO NA FÓRMULA")</v>
      </c>
    </row>
    <row r="8" spans="1:3" x14ac:dyDescent="0.2">
      <c r="B8" t="str" cm="1">
        <f t="array" ref="B8">IFERROR(_xlfn.IFS(B1&gt;10,"Maior que 10",B1&lt;10,"Menor que dez",B1=10,"Igual a 10"),"ERRO NA FÓRMULA")</f>
        <v>Igual a 10</v>
      </c>
      <c r="C8" t="str">
        <f t="shared" ca="1" si="1"/>
        <v>=SEERRO(SES(B1&gt;10;"Maior que 10";B1&lt;10;"Menor que dez";B1=10;"Igual a 10");"ERRO NA FÓRMULA")</v>
      </c>
    </row>
    <row r="9" spans="1:3" x14ac:dyDescent="0.2">
      <c r="C9" t="s">
        <v>50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25F5E2-A8B8-4428-9948-61A07E061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F0192F-D5D6-400C-BB45-EA90933E03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A32834-38B8-4BD2-B95A-815DC3CC8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RELATÓRIO</vt:lpstr>
      <vt:lpstr>FUNÇÃO =SE 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GUSTAVO SILVA DE OLIVEIRA</cp:lastModifiedBy>
  <cp:lastPrinted>2000-07-27T13:34:20Z</cp:lastPrinted>
  <dcterms:created xsi:type="dcterms:W3CDTF">2000-04-04T21:09:06Z</dcterms:created>
  <dcterms:modified xsi:type="dcterms:W3CDTF">2022-03-21T22:03:48Z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