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4/"/>
    </mc:Choice>
  </mc:AlternateContent>
  <xr:revisionPtr revIDLastSave="65" documentId="11_52D0083A5D6E8FB1606A40E223CB0B9E6EC90E01" xr6:coauthVersionLast="47" xr6:coauthVersionMax="47" xr10:uidLastSave="{48DCE7CB-6AA7-4A65-A536-E8CEE80602A9}"/>
  <bookViews>
    <workbookView xWindow="-120" yWindow="-120" windowWidth="24240" windowHeight="13140" xr2:uid="{00000000-000D-0000-FFFF-FFFF00000000}"/>
  </bookViews>
  <sheets>
    <sheet name="RODÍZIO" sheetId="4" r:id="rId1"/>
    <sheet name="Plan1" sheetId="1" r:id="rId2"/>
    <sheet name="Plan2" sheetId="2" r:id="rId3"/>
    <sheet name="Plan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C2" i="4" s="1"/>
  <c r="I5" i="4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5" i="4"/>
  <c r="K12" i="4"/>
  <c r="K11" i="4"/>
  <c r="K10" i="4"/>
  <c r="K9" i="4"/>
  <c r="K8" i="4"/>
  <c r="K7" i="4"/>
  <c r="I15" i="4" l="1"/>
  <c r="I12" i="4"/>
  <c r="I13" i="4"/>
  <c r="I10" i="4"/>
  <c r="I21" i="4"/>
  <c r="I20" i="4"/>
  <c r="I19" i="4"/>
  <c r="I11" i="4"/>
  <c r="I18" i="4"/>
  <c r="I17" i="4"/>
  <c r="I9" i="4"/>
  <c r="I16" i="4"/>
  <c r="I8" i="4"/>
  <c r="I7" i="4"/>
  <c r="I22" i="4"/>
  <c r="I14" i="4"/>
  <c r="I6" i="4"/>
</calcChain>
</file>

<file path=xl/sharedStrings.xml><?xml version="1.0" encoding="utf-8"?>
<sst xmlns="http://schemas.openxmlformats.org/spreadsheetml/2006/main" count="66" uniqueCount="58">
  <si>
    <t>Rodízio</t>
  </si>
  <si>
    <t>Dia da semana</t>
  </si>
  <si>
    <t>Data de Hoje:</t>
  </si>
  <si>
    <t>Final</t>
  </si>
  <si>
    <t>Número</t>
  </si>
  <si>
    <t>sexta-feira</t>
  </si>
  <si>
    <t>segunda-feira</t>
  </si>
  <si>
    <t>terça-feira</t>
  </si>
  <si>
    <t>quarta-feira</t>
  </si>
  <si>
    <t>quinta-feira</t>
  </si>
  <si>
    <t>sábado</t>
  </si>
  <si>
    <t>domingo</t>
  </si>
  <si>
    <t>PLACA</t>
  </si>
  <si>
    <t>LETRAS</t>
  </si>
  <si>
    <t>NÚMEROS</t>
  </si>
  <si>
    <t>DUAS ÚLTIMAS LETRAS</t>
  </si>
  <si>
    <t>FINAL DA PLACA</t>
  </si>
  <si>
    <t>DIA DO RODÍZIO</t>
  </si>
  <si>
    <t>MENSAGEM</t>
  </si>
  <si>
    <t>EME1458</t>
  </si>
  <si>
    <t>EBA1105</t>
  </si>
  <si>
    <t>EMC5361</t>
  </si>
  <si>
    <t>DRF1787</t>
  </si>
  <si>
    <t>EJK2350</t>
  </si>
  <si>
    <t>DDI7875</t>
  </si>
  <si>
    <t>HYJ3399</t>
  </si>
  <si>
    <t>FRG6766</t>
  </si>
  <si>
    <t>DER1322</t>
  </si>
  <si>
    <t>EST7653</t>
  </si>
  <si>
    <t>DRE6798</t>
  </si>
  <si>
    <t>HIJ7609</t>
  </si>
  <si>
    <t>DFR8740</t>
  </si>
  <si>
    <t>EFT4358</t>
  </si>
  <si>
    <t>ESX1327</t>
  </si>
  <si>
    <t>FRJ7744</t>
  </si>
  <si>
    <t>HIK5690</t>
  </si>
  <si>
    <t>MORADOR</t>
  </si>
  <si>
    <t>APTO.</t>
  </si>
  <si>
    <t>RODÍZIO - CONDOMÍNIO ORQUÍDEAS</t>
  </si>
  <si>
    <t>João Alves</t>
  </si>
  <si>
    <t>Maria Cilene Souza</t>
  </si>
  <si>
    <t>Joaquim Nabuco</t>
  </si>
  <si>
    <t>ESL5533</t>
  </si>
  <si>
    <t>Fernando Alencar</t>
  </si>
  <si>
    <t>Roseli Hernandes</t>
  </si>
  <si>
    <t>Maraluce Gomes</t>
  </si>
  <si>
    <t>Marcos Assunção</t>
  </si>
  <si>
    <t>Henrique Girardi</t>
  </si>
  <si>
    <t>Manoel Guimarães</t>
  </si>
  <si>
    <t>Noeli Fernandes</t>
  </si>
  <si>
    <t>Nelson Cavaleiro</t>
  </si>
  <si>
    <t>Jurandir Ricce</t>
  </si>
  <si>
    <t>Maria Inês Fagundes</t>
  </si>
  <si>
    <t>Rosa Maria Garibaldo</t>
  </si>
  <si>
    <t>Alan Golden</t>
  </si>
  <si>
    <t>Fabiana Soares</t>
  </si>
  <si>
    <t>Ricardo Araras</t>
  </si>
  <si>
    <t>Katrina Feijó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</si>
</sst>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3" fillId="3" borderId="2" xfId="0" applyFont="1" applyFill="1" applyBorder="1"/>
    <xf numFmtId="0" fontId="0" fillId="3" borderId="0" xfId="0" applyFill="1"/>
    <xf numFmtId="14" fontId="3" fillId="3" borderId="0" xfId="0" applyNumberFormat="1" applyFont="1" applyFill="1" applyBorder="1" applyAlignment="1"/>
    <xf numFmtId="0" fontId="3" fillId="3" borderId="0" xfId="0" applyFont="1" applyFill="1" applyBorder="1"/>
    <xf numFmtId="0" fontId="0" fillId="3" borderId="3" xfId="0" applyFill="1" applyBorder="1"/>
    <xf numFmtId="0" fontId="0" fillId="3" borderId="6" xfId="0" applyFill="1" applyBorder="1"/>
    <xf numFmtId="0" fontId="2" fillId="3" borderId="0" xfId="0" applyFont="1" applyFill="1" applyBorder="1"/>
    <xf numFmtId="0" fontId="2" fillId="3" borderId="3" xfId="0" applyFont="1" applyFill="1" applyBorder="1"/>
    <xf numFmtId="14" fontId="0" fillId="3" borderId="0" xfId="0" applyNumberFormat="1" applyFill="1"/>
    <xf numFmtId="0" fontId="0" fillId="3" borderId="0" xfId="0" applyFill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theme="3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I5" sqref="I5"/>
    </sheetView>
  </sheetViews>
  <sheetFormatPr defaultRowHeight="15" x14ac:dyDescent="0.25"/>
  <cols>
    <col min="1" max="1" width="18.85546875" bestFit="1" customWidth="1"/>
    <col min="2" max="2" width="10.7109375" bestFit="1" customWidth="1"/>
    <col min="3" max="3" width="16.7109375" bestFit="1" customWidth="1"/>
    <col min="4" max="4" width="11.28515625" customWidth="1"/>
    <col min="5" max="5" width="9" bestFit="1" customWidth="1"/>
    <col min="6" max="6" width="13.140625" customWidth="1"/>
    <col min="7" max="7" width="12.28515625" customWidth="1"/>
    <col min="8" max="8" width="13.140625" customWidth="1"/>
    <col min="9" max="9" width="19.28515625" customWidth="1"/>
    <col min="12" max="12" width="12.140625" bestFit="1" customWidth="1"/>
    <col min="14" max="14" width="8.7109375" customWidth="1"/>
    <col min="15" max="15" width="13.85546875" bestFit="1" customWidth="1"/>
    <col min="18" max="18" width="13.85546875" bestFit="1" customWidth="1"/>
  </cols>
  <sheetData>
    <row r="1" spans="1:13" ht="26.25" x14ac:dyDescent="0.4">
      <c r="A1" s="22" t="s">
        <v>38</v>
      </c>
      <c r="B1" s="23"/>
      <c r="C1" s="23"/>
      <c r="D1" s="23"/>
      <c r="E1" s="23"/>
      <c r="F1" s="23"/>
      <c r="G1" s="23"/>
      <c r="H1" s="23"/>
      <c r="I1" s="24"/>
      <c r="J1" s="1"/>
      <c r="K1" s="1"/>
      <c r="L1" s="1"/>
    </row>
    <row r="2" spans="1:13" ht="18.75" x14ac:dyDescent="0.3">
      <c r="A2" s="10" t="s">
        <v>2</v>
      </c>
      <c r="B2" s="18">
        <f ca="1">TODAY()</f>
        <v>44645</v>
      </c>
      <c r="C2" s="19" t="str">
        <f ca="1">VLOOKUP(WEEKDAY(B2,2),K16:L22,2,0)</f>
        <v>sexta-feira</v>
      </c>
      <c r="D2" s="12"/>
      <c r="E2" s="12"/>
      <c r="F2" s="13"/>
      <c r="G2" s="11"/>
      <c r="H2" s="11"/>
      <c r="I2" s="14"/>
    </row>
    <row r="3" spans="1:13" ht="18.75" x14ac:dyDescent="0.3">
      <c r="A3" s="15"/>
      <c r="B3" s="15"/>
      <c r="C3" s="16"/>
      <c r="D3" s="16"/>
      <c r="E3" s="16"/>
      <c r="F3" s="16"/>
      <c r="G3" s="16"/>
      <c r="H3" s="16"/>
      <c r="I3" s="17"/>
    </row>
    <row r="4" spans="1:13" ht="25.5" x14ac:dyDescent="0.25">
      <c r="A4" s="2" t="s">
        <v>36</v>
      </c>
      <c r="B4" s="8" t="s">
        <v>37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</row>
    <row r="5" spans="1:13" x14ac:dyDescent="0.25">
      <c r="A5" s="3" t="s">
        <v>39</v>
      </c>
      <c r="B5" s="7">
        <v>11</v>
      </c>
      <c r="C5" s="7" t="s">
        <v>19</v>
      </c>
      <c r="D5" s="7" t="str">
        <f>LEFT(C5,3)</f>
        <v>EME</v>
      </c>
      <c r="E5" s="7" t="str">
        <f>RIGHT(C5,4)</f>
        <v>1458</v>
      </c>
      <c r="F5" s="7" t="str">
        <f>MID(C5,2,2)</f>
        <v>ME</v>
      </c>
      <c r="G5" s="7" t="str">
        <f>RIGHT(E5,1)</f>
        <v>8</v>
      </c>
      <c r="H5" s="3" t="str">
        <f>VLOOKUP(G5,$K$7:$L$12,2,1)</f>
        <v>quinta-feira</v>
      </c>
      <c r="I5" s="3" t="str">
        <f ca="1">IF(H5=$C$2,"Veículo em rodizio","Livre para circular")</f>
        <v>Livre para circular</v>
      </c>
      <c r="K5" s="20" t="s">
        <v>0</v>
      </c>
      <c r="L5" s="21"/>
      <c r="M5" s="4"/>
    </row>
    <row r="6" spans="1:13" x14ac:dyDescent="0.25">
      <c r="A6" s="3" t="s">
        <v>40</v>
      </c>
      <c r="B6" s="7">
        <v>21</v>
      </c>
      <c r="C6" s="7" t="s">
        <v>20</v>
      </c>
      <c r="D6" s="7" t="str">
        <f t="shared" ref="D6:D22" si="0">LEFT(C6,3)</f>
        <v>EBA</v>
      </c>
      <c r="E6" s="7" t="str">
        <f t="shared" ref="E6:E22" si="1">RIGHT(C6,4)</f>
        <v>1105</v>
      </c>
      <c r="F6" s="7" t="str">
        <f t="shared" ref="F6:F13" si="2">MID(C6,2,2)</f>
        <v>BA</v>
      </c>
      <c r="G6" s="7" t="str">
        <f t="shared" ref="G6:G22" si="3">RIGHT(E6,1)</f>
        <v>5</v>
      </c>
      <c r="H6" s="3" t="str">
        <f t="shared" ref="H6:H22" si="4">VLOOKUP(G6,$K$7:$L$12,2,1)</f>
        <v>quarta-feira</v>
      </c>
      <c r="I6" s="3" t="str">
        <f t="shared" ref="I6:I22" ca="1" si="5">IF(H6=$C$2,"Veículo em rodizio","Livre para circular")</f>
        <v>Livre para circular</v>
      </c>
      <c r="K6" s="5" t="s">
        <v>3</v>
      </c>
      <c r="L6" s="5" t="s">
        <v>1</v>
      </c>
      <c r="M6" s="4"/>
    </row>
    <row r="7" spans="1:13" x14ac:dyDescent="0.25">
      <c r="A7" s="3" t="s">
        <v>41</v>
      </c>
      <c r="B7" s="7">
        <v>31</v>
      </c>
      <c r="C7" s="7" t="s">
        <v>21</v>
      </c>
      <c r="D7" s="7" t="str">
        <f t="shared" si="0"/>
        <v>EMC</v>
      </c>
      <c r="E7" s="7" t="str">
        <f t="shared" si="1"/>
        <v>5361</v>
      </c>
      <c r="F7" s="7" t="str">
        <f t="shared" si="2"/>
        <v>MC</v>
      </c>
      <c r="G7" s="7" t="str">
        <f t="shared" si="3"/>
        <v>1</v>
      </c>
      <c r="H7" s="3" t="str">
        <f t="shared" si="4"/>
        <v>segunda-feira</v>
      </c>
      <c r="I7" s="3" t="str">
        <f t="shared" ca="1" si="5"/>
        <v>Livre para circular</v>
      </c>
      <c r="K7" s="6" t="str">
        <f>"0"</f>
        <v>0</v>
      </c>
      <c r="L7" s="3" t="s">
        <v>5</v>
      </c>
      <c r="M7" s="4"/>
    </row>
    <row r="8" spans="1:13" x14ac:dyDescent="0.25">
      <c r="A8" s="3" t="s">
        <v>43</v>
      </c>
      <c r="B8" s="7">
        <v>41</v>
      </c>
      <c r="C8" s="7" t="s">
        <v>22</v>
      </c>
      <c r="D8" s="7" t="str">
        <f t="shared" si="0"/>
        <v>DRF</v>
      </c>
      <c r="E8" s="7" t="str">
        <f t="shared" si="1"/>
        <v>1787</v>
      </c>
      <c r="F8" s="7" t="str">
        <f t="shared" si="2"/>
        <v>RF</v>
      </c>
      <c r="G8" s="7" t="str">
        <f t="shared" si="3"/>
        <v>7</v>
      </c>
      <c r="H8" s="3" t="str">
        <f t="shared" si="4"/>
        <v>quinta-feira</v>
      </c>
      <c r="I8" s="3" t="str">
        <f t="shared" ca="1" si="5"/>
        <v>Livre para circular</v>
      </c>
      <c r="K8" s="6" t="str">
        <f>"1"</f>
        <v>1</v>
      </c>
      <c r="L8" s="3" t="s">
        <v>6</v>
      </c>
      <c r="M8" s="4"/>
    </row>
    <row r="9" spans="1:13" x14ac:dyDescent="0.25">
      <c r="A9" s="3" t="s">
        <v>44</v>
      </c>
      <c r="B9" s="7">
        <v>51</v>
      </c>
      <c r="C9" s="7" t="s">
        <v>23</v>
      </c>
      <c r="D9" s="7" t="str">
        <f t="shared" si="0"/>
        <v>EJK</v>
      </c>
      <c r="E9" s="7" t="str">
        <f t="shared" si="1"/>
        <v>2350</v>
      </c>
      <c r="F9" s="7" t="str">
        <f t="shared" si="2"/>
        <v>JK</v>
      </c>
      <c r="G9" s="7" t="str">
        <f t="shared" si="3"/>
        <v>0</v>
      </c>
      <c r="H9" s="3" t="str">
        <f t="shared" si="4"/>
        <v>sexta-feira</v>
      </c>
      <c r="I9" s="3" t="str">
        <f t="shared" ca="1" si="5"/>
        <v>Veículo em rodizio</v>
      </c>
      <c r="K9" s="6" t="str">
        <f>"3"</f>
        <v>3</v>
      </c>
      <c r="L9" s="3" t="s">
        <v>7</v>
      </c>
      <c r="M9" s="4"/>
    </row>
    <row r="10" spans="1:13" x14ac:dyDescent="0.25">
      <c r="A10" s="3" t="s">
        <v>45</v>
      </c>
      <c r="B10" s="7">
        <v>61</v>
      </c>
      <c r="C10" s="7" t="s">
        <v>24</v>
      </c>
      <c r="D10" s="7" t="str">
        <f t="shared" si="0"/>
        <v>DDI</v>
      </c>
      <c r="E10" s="7" t="str">
        <f t="shared" si="1"/>
        <v>7875</v>
      </c>
      <c r="F10" s="7" t="str">
        <f t="shared" si="2"/>
        <v>DI</v>
      </c>
      <c r="G10" s="7" t="str">
        <f t="shared" si="3"/>
        <v>5</v>
      </c>
      <c r="H10" s="3" t="str">
        <f t="shared" si="4"/>
        <v>quarta-feira</v>
      </c>
      <c r="I10" s="3" t="str">
        <f t="shared" ca="1" si="5"/>
        <v>Livre para circular</v>
      </c>
      <c r="K10" s="6" t="str">
        <f>"5"</f>
        <v>5</v>
      </c>
      <c r="L10" s="3" t="s">
        <v>8</v>
      </c>
      <c r="M10" s="4"/>
    </row>
    <row r="11" spans="1:13" x14ac:dyDescent="0.25">
      <c r="A11" s="3" t="s">
        <v>46</v>
      </c>
      <c r="B11" s="7">
        <v>71</v>
      </c>
      <c r="C11" s="7" t="s">
        <v>25</v>
      </c>
      <c r="D11" s="7" t="str">
        <f t="shared" si="0"/>
        <v>HYJ</v>
      </c>
      <c r="E11" s="7" t="str">
        <f t="shared" si="1"/>
        <v>3399</v>
      </c>
      <c r="F11" s="7" t="str">
        <f t="shared" si="2"/>
        <v>YJ</v>
      </c>
      <c r="G11" s="7" t="str">
        <f t="shared" si="3"/>
        <v>9</v>
      </c>
      <c r="H11" s="3" t="str">
        <f t="shared" si="4"/>
        <v>sexta-feira</v>
      </c>
      <c r="I11" s="3" t="str">
        <f t="shared" ca="1" si="5"/>
        <v>Veículo em rodizio</v>
      </c>
      <c r="K11" s="6" t="str">
        <f>"7"</f>
        <v>7</v>
      </c>
      <c r="L11" s="3" t="s">
        <v>9</v>
      </c>
      <c r="M11" s="4"/>
    </row>
    <row r="12" spans="1:13" x14ac:dyDescent="0.25">
      <c r="A12" s="3" t="s">
        <v>47</v>
      </c>
      <c r="B12" s="7">
        <v>81</v>
      </c>
      <c r="C12" s="7" t="s">
        <v>26</v>
      </c>
      <c r="D12" s="7" t="str">
        <f t="shared" si="0"/>
        <v>FRG</v>
      </c>
      <c r="E12" s="7" t="str">
        <f t="shared" si="1"/>
        <v>6766</v>
      </c>
      <c r="F12" s="7" t="str">
        <f t="shared" si="2"/>
        <v>RG</v>
      </c>
      <c r="G12" s="7" t="str">
        <f t="shared" si="3"/>
        <v>6</v>
      </c>
      <c r="H12" s="3" t="str">
        <f t="shared" si="4"/>
        <v>quarta-feira</v>
      </c>
      <c r="I12" s="3" t="str">
        <f t="shared" ca="1" si="5"/>
        <v>Livre para circular</v>
      </c>
      <c r="K12" s="6" t="str">
        <f>"9"</f>
        <v>9</v>
      </c>
      <c r="L12" s="3" t="s">
        <v>5</v>
      </c>
      <c r="M12" s="4"/>
    </row>
    <row r="13" spans="1:13" x14ac:dyDescent="0.25">
      <c r="A13" s="3" t="s">
        <v>48</v>
      </c>
      <c r="B13" s="7">
        <v>91</v>
      </c>
      <c r="C13" s="7" t="s">
        <v>27</v>
      </c>
      <c r="D13" s="7" t="str">
        <f t="shared" si="0"/>
        <v>DER</v>
      </c>
      <c r="E13" s="7" t="str">
        <f t="shared" si="1"/>
        <v>1322</v>
      </c>
      <c r="F13" s="7" t="str">
        <f t="shared" si="2"/>
        <v>ER</v>
      </c>
      <c r="G13" s="7" t="str">
        <f t="shared" si="3"/>
        <v>2</v>
      </c>
      <c r="H13" s="3" t="str">
        <f t="shared" si="4"/>
        <v>segunda-feira</v>
      </c>
      <c r="I13" s="3" t="str">
        <f t="shared" ca="1" si="5"/>
        <v>Livre para circular</v>
      </c>
      <c r="K13" s="4"/>
      <c r="L13" s="4"/>
      <c r="M13" s="4"/>
    </row>
    <row r="14" spans="1:13" x14ac:dyDescent="0.25">
      <c r="A14" s="3" t="s">
        <v>49</v>
      </c>
      <c r="B14" s="7">
        <v>101</v>
      </c>
      <c r="C14" s="7" t="s">
        <v>28</v>
      </c>
      <c r="D14" s="7" t="str">
        <f t="shared" si="0"/>
        <v>EST</v>
      </c>
      <c r="E14" s="7" t="str">
        <f t="shared" si="1"/>
        <v>7653</v>
      </c>
      <c r="F14" s="7" t="str">
        <f t="shared" ref="F14:F22" si="6">RIGHT(D14,2)</f>
        <v>ST</v>
      </c>
      <c r="G14" s="7" t="str">
        <f t="shared" si="3"/>
        <v>3</v>
      </c>
      <c r="H14" s="3" t="str">
        <f t="shared" si="4"/>
        <v>terça-feira</v>
      </c>
      <c r="I14" s="3" t="str">
        <f t="shared" ca="1" si="5"/>
        <v>Livre para circular</v>
      </c>
      <c r="K14" s="20" t="s">
        <v>1</v>
      </c>
      <c r="L14" s="21"/>
    </row>
    <row r="15" spans="1:13" x14ac:dyDescent="0.25">
      <c r="A15" s="3" t="s">
        <v>50</v>
      </c>
      <c r="B15" s="7">
        <v>111</v>
      </c>
      <c r="C15" s="7" t="s">
        <v>29</v>
      </c>
      <c r="D15" s="7" t="str">
        <f t="shared" si="0"/>
        <v>DRE</v>
      </c>
      <c r="E15" s="7" t="str">
        <f t="shared" si="1"/>
        <v>6798</v>
      </c>
      <c r="F15" s="7" t="str">
        <f t="shared" si="6"/>
        <v>RE</v>
      </c>
      <c r="G15" s="7" t="str">
        <f t="shared" si="3"/>
        <v>8</v>
      </c>
      <c r="H15" s="3" t="str">
        <f t="shared" si="4"/>
        <v>quinta-feira</v>
      </c>
      <c r="I15" s="3" t="str">
        <f t="shared" ca="1" si="5"/>
        <v>Livre para circular</v>
      </c>
      <c r="K15" s="5" t="s">
        <v>4</v>
      </c>
      <c r="L15" s="5" t="s">
        <v>1</v>
      </c>
    </row>
    <row r="16" spans="1:13" x14ac:dyDescent="0.25">
      <c r="A16" s="3" t="s">
        <v>51</v>
      </c>
      <c r="B16" s="7">
        <v>121</v>
      </c>
      <c r="C16" s="7" t="s">
        <v>30</v>
      </c>
      <c r="D16" s="7" t="str">
        <f t="shared" si="0"/>
        <v>HIJ</v>
      </c>
      <c r="E16" s="7" t="str">
        <f t="shared" si="1"/>
        <v>7609</v>
      </c>
      <c r="F16" s="7" t="str">
        <f t="shared" si="6"/>
        <v>IJ</v>
      </c>
      <c r="G16" s="7" t="str">
        <f t="shared" si="3"/>
        <v>9</v>
      </c>
      <c r="H16" s="3" t="str">
        <f t="shared" si="4"/>
        <v>sexta-feira</v>
      </c>
      <c r="I16" s="3" t="str">
        <f t="shared" ca="1" si="5"/>
        <v>Veículo em rodizio</v>
      </c>
      <c r="K16" s="7">
        <v>1</v>
      </c>
      <c r="L16" s="3" t="s">
        <v>6</v>
      </c>
    </row>
    <row r="17" spans="1:12" x14ac:dyDescent="0.25">
      <c r="A17" s="3" t="s">
        <v>52</v>
      </c>
      <c r="B17" s="7">
        <v>131</v>
      </c>
      <c r="C17" s="7" t="s">
        <v>31</v>
      </c>
      <c r="D17" s="7" t="str">
        <f t="shared" si="0"/>
        <v>DFR</v>
      </c>
      <c r="E17" s="7" t="str">
        <f t="shared" si="1"/>
        <v>8740</v>
      </c>
      <c r="F17" s="7" t="str">
        <f t="shared" si="6"/>
        <v>FR</v>
      </c>
      <c r="G17" s="7" t="str">
        <f t="shared" si="3"/>
        <v>0</v>
      </c>
      <c r="H17" s="3" t="str">
        <f t="shared" si="4"/>
        <v>sexta-feira</v>
      </c>
      <c r="I17" s="3" t="str">
        <f t="shared" ca="1" si="5"/>
        <v>Veículo em rodizio</v>
      </c>
      <c r="K17" s="7">
        <v>2</v>
      </c>
      <c r="L17" s="3" t="s">
        <v>7</v>
      </c>
    </row>
    <row r="18" spans="1:12" x14ac:dyDescent="0.25">
      <c r="A18" s="3" t="s">
        <v>53</v>
      </c>
      <c r="B18" s="7">
        <v>141</v>
      </c>
      <c r="C18" s="7" t="s">
        <v>32</v>
      </c>
      <c r="D18" s="7" t="str">
        <f t="shared" si="0"/>
        <v>EFT</v>
      </c>
      <c r="E18" s="7" t="str">
        <f t="shared" si="1"/>
        <v>4358</v>
      </c>
      <c r="F18" s="7" t="str">
        <f t="shared" si="6"/>
        <v>FT</v>
      </c>
      <c r="G18" s="7" t="str">
        <f t="shared" si="3"/>
        <v>8</v>
      </c>
      <c r="H18" s="3" t="str">
        <f t="shared" si="4"/>
        <v>quinta-feira</v>
      </c>
      <c r="I18" s="3" t="str">
        <f t="shared" ca="1" si="5"/>
        <v>Livre para circular</v>
      </c>
      <c r="K18" s="7">
        <v>3</v>
      </c>
      <c r="L18" s="3" t="s">
        <v>8</v>
      </c>
    </row>
    <row r="19" spans="1:12" x14ac:dyDescent="0.25">
      <c r="A19" s="3" t="s">
        <v>54</v>
      </c>
      <c r="B19" s="7">
        <v>151</v>
      </c>
      <c r="C19" s="7" t="s">
        <v>33</v>
      </c>
      <c r="D19" s="7" t="str">
        <f t="shared" si="0"/>
        <v>ESX</v>
      </c>
      <c r="E19" s="7" t="str">
        <f t="shared" si="1"/>
        <v>1327</v>
      </c>
      <c r="F19" s="7" t="str">
        <f t="shared" si="6"/>
        <v>SX</v>
      </c>
      <c r="G19" s="7" t="str">
        <f t="shared" si="3"/>
        <v>7</v>
      </c>
      <c r="H19" s="3" t="str">
        <f t="shared" si="4"/>
        <v>quinta-feira</v>
      </c>
      <c r="I19" s="3" t="str">
        <f t="shared" ca="1" si="5"/>
        <v>Livre para circular</v>
      </c>
      <c r="K19" s="7">
        <v>4</v>
      </c>
      <c r="L19" s="3" t="s">
        <v>9</v>
      </c>
    </row>
    <row r="20" spans="1:12" x14ac:dyDescent="0.25">
      <c r="A20" s="3" t="s">
        <v>55</v>
      </c>
      <c r="B20" s="7">
        <v>161</v>
      </c>
      <c r="C20" s="7" t="s">
        <v>34</v>
      </c>
      <c r="D20" s="7" t="str">
        <f t="shared" si="0"/>
        <v>FRJ</v>
      </c>
      <c r="E20" s="7" t="str">
        <f t="shared" si="1"/>
        <v>7744</v>
      </c>
      <c r="F20" s="7" t="str">
        <f t="shared" si="6"/>
        <v>RJ</v>
      </c>
      <c r="G20" s="7" t="str">
        <f t="shared" si="3"/>
        <v>4</v>
      </c>
      <c r="H20" s="3" t="str">
        <f t="shared" si="4"/>
        <v>terça-feira</v>
      </c>
      <c r="I20" s="3" t="str">
        <f t="shared" ca="1" si="5"/>
        <v>Livre para circular</v>
      </c>
      <c r="K20" s="7">
        <v>5</v>
      </c>
      <c r="L20" s="3" t="s">
        <v>5</v>
      </c>
    </row>
    <row r="21" spans="1:12" x14ac:dyDescent="0.25">
      <c r="A21" s="3" t="s">
        <v>56</v>
      </c>
      <c r="B21" s="7">
        <v>171</v>
      </c>
      <c r="C21" s="7" t="s">
        <v>35</v>
      </c>
      <c r="D21" s="7" t="str">
        <f t="shared" si="0"/>
        <v>HIK</v>
      </c>
      <c r="E21" s="7" t="str">
        <f t="shared" si="1"/>
        <v>5690</v>
      </c>
      <c r="F21" s="7" t="str">
        <f t="shared" si="6"/>
        <v>IK</v>
      </c>
      <c r="G21" s="7" t="str">
        <f t="shared" si="3"/>
        <v>0</v>
      </c>
      <c r="H21" s="3" t="str">
        <f t="shared" si="4"/>
        <v>sexta-feira</v>
      </c>
      <c r="I21" s="3" t="str">
        <f t="shared" ca="1" si="5"/>
        <v>Veículo em rodizio</v>
      </c>
      <c r="K21" s="7">
        <v>6</v>
      </c>
      <c r="L21" s="3" t="s">
        <v>10</v>
      </c>
    </row>
    <row r="22" spans="1:12" x14ac:dyDescent="0.25">
      <c r="A22" s="3" t="s">
        <v>57</v>
      </c>
      <c r="B22" s="7">
        <v>181</v>
      </c>
      <c r="C22" s="9" t="s">
        <v>42</v>
      </c>
      <c r="D22" s="7" t="str">
        <f t="shared" si="0"/>
        <v>ESL</v>
      </c>
      <c r="E22" s="7" t="str">
        <f t="shared" si="1"/>
        <v>5533</v>
      </c>
      <c r="F22" s="7" t="str">
        <f t="shared" si="6"/>
        <v>SL</v>
      </c>
      <c r="G22" s="7" t="str">
        <f t="shared" si="3"/>
        <v>3</v>
      </c>
      <c r="H22" s="3" t="str">
        <f t="shared" si="4"/>
        <v>terça-feira</v>
      </c>
      <c r="I22" s="3" t="str">
        <f t="shared" ca="1" si="5"/>
        <v>Livre para circular</v>
      </c>
      <c r="K22" s="7">
        <v>7</v>
      </c>
      <c r="L22" s="3" t="s">
        <v>11</v>
      </c>
    </row>
  </sheetData>
  <mergeCells count="3">
    <mergeCell ref="K14:L14"/>
    <mergeCell ref="A1:I1"/>
    <mergeCell ref="K5:L5"/>
  </mergeCells>
  <conditionalFormatting sqref="A2">
    <cfRule type="cellIs" dxfId="3" priority="5" operator="equal">
      <formula>"Livre para circular"</formula>
    </cfRule>
    <cfRule type="cellIs" dxfId="2" priority="6" operator="equal">
      <formula>"Dia do rodízio"</formula>
    </cfRule>
  </conditionalFormatting>
  <conditionalFormatting sqref="I5:I22">
    <cfRule type="containsText" dxfId="1" priority="2" operator="containsText" text="Livre para circular">
      <formula>NOT(ISERROR(SEARCH("Livre para circular",I5)))</formula>
    </cfRule>
    <cfRule type="containsText" dxfId="0" priority="1" operator="containsText" text="Veículo em rodizio">
      <formula>NOT(ISERROR(SEARCH("Veículo em rodizio",I5)))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980824-E240-4BEB-A04D-919F656D4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7C170CD-21E2-4A2D-BA78-F24E9947F9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611077-A5A3-4DFC-8262-E15D1381264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RODÍZIO</vt:lpstr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GUSTAVO SILVA DE OLIVEIRA</cp:lastModifiedBy>
  <dcterms:created xsi:type="dcterms:W3CDTF">2011-07-11T19:05:24Z</dcterms:created>
  <dcterms:modified xsi:type="dcterms:W3CDTF">2022-03-25T22:06:14Z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