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_Prive\Notebooks\risk_triangle\DATA_clean\"/>
    </mc:Choice>
  </mc:AlternateContent>
  <xr:revisionPtr revIDLastSave="0" documentId="10_ncr:100000_{B19C07AB-D824-486E-9540-CD47FA6C1895}" xr6:coauthVersionLast="31" xr6:coauthVersionMax="31" xr10:uidLastSave="{00000000-0000-0000-0000-000000000000}"/>
  <bookViews>
    <workbookView xWindow="0" yWindow="0" windowWidth="9600" windowHeight="3070" tabRatio="894" activeTab="2" xr2:uid="{B66412B9-7FC8-4526-A71F-4F608D09D08C}"/>
  </bookViews>
  <sheets>
    <sheet name="SheetList" sheetId="3" r:id="rId1"/>
    <sheet name="WorldCountryList" sheetId="6" r:id="rId2"/>
    <sheet name="Export" sheetId="15" r:id="rId3"/>
    <sheet name="RiskScoring" sheetId="14" r:id="rId4"/>
    <sheet name="LinkingTableNameISO3" sheetId="1" r:id="rId5"/>
    <sheet name="SH.MED.CMHW.P3_clean" sheetId="2" r:id="rId6"/>
    <sheet name="Birth_registration_clean" sheetId="4" r:id="rId7"/>
    <sheet name="CPI 2015" sheetId="5" r:id="rId8"/>
    <sheet name="BN.CAB.XOKA.GD.ZS" sheetId="7" r:id="rId9"/>
    <sheet name="EN.CLC.MDAT.ZS" sheetId="8" r:id="rId10"/>
    <sheet name="SH.XPD.GHED.GD.ZS" sheetId="9" r:id="rId11"/>
    <sheet name="SE.ADT.LITR.ZS" sheetId="10" r:id="rId12"/>
    <sheet name="SE.ADT.1524.LT.ZS" sheetId="11" r:id="rId13"/>
    <sheet name="LP.LPI.LOGS.XQ" sheetId="12" r:id="rId14"/>
  </sheets>
  <definedNames>
    <definedName name="_xlnm._FilterDatabase" localSheetId="3" hidden="1">RiskScoring!$D$1:$O$1332</definedName>
    <definedName name="_xlnm._FilterDatabase" localSheetId="5" hidden="1">SH.MED.CMHW.P3_clean!$A$1:$H$216</definedName>
    <definedName name="_xlnm.Database" localSheetId="1">WorldCountryList!$B$1:$C$242</definedName>
    <definedName name="_xlnm.Database">#N/A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5" l="1"/>
  <c r="F3" i="15"/>
  <c r="G3" i="15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E22" i="15"/>
  <c r="F22" i="15"/>
  <c r="G22" i="15"/>
  <c r="E23" i="15"/>
  <c r="F23" i="15"/>
  <c r="G23" i="15"/>
  <c r="E24" i="15"/>
  <c r="F24" i="15"/>
  <c r="G24" i="15"/>
  <c r="E25" i="15"/>
  <c r="F25" i="15"/>
  <c r="G25" i="15"/>
  <c r="E26" i="15"/>
  <c r="F26" i="15"/>
  <c r="G26" i="15"/>
  <c r="E27" i="15"/>
  <c r="F27" i="15"/>
  <c r="G27" i="15"/>
  <c r="E28" i="15"/>
  <c r="F28" i="15"/>
  <c r="G28" i="15"/>
  <c r="E29" i="15"/>
  <c r="F29" i="15"/>
  <c r="G29" i="15"/>
  <c r="E30" i="15"/>
  <c r="F30" i="15"/>
  <c r="G30" i="15"/>
  <c r="E31" i="15"/>
  <c r="F31" i="15"/>
  <c r="G31" i="15"/>
  <c r="E32" i="15"/>
  <c r="F32" i="15"/>
  <c r="G32" i="15"/>
  <c r="E33" i="15"/>
  <c r="F33" i="15"/>
  <c r="G33" i="15"/>
  <c r="E34" i="15"/>
  <c r="F34" i="15"/>
  <c r="G34" i="15"/>
  <c r="E35" i="15"/>
  <c r="F35" i="15"/>
  <c r="G35" i="15"/>
  <c r="E36" i="15"/>
  <c r="F36" i="15"/>
  <c r="G36" i="15"/>
  <c r="E37" i="15"/>
  <c r="F37" i="15"/>
  <c r="G37" i="15"/>
  <c r="E38" i="15"/>
  <c r="F38" i="15"/>
  <c r="G38" i="15"/>
  <c r="E39" i="15"/>
  <c r="F39" i="15"/>
  <c r="G39" i="15"/>
  <c r="E40" i="15"/>
  <c r="F40" i="15"/>
  <c r="G40" i="15"/>
  <c r="E41" i="15"/>
  <c r="F41" i="15"/>
  <c r="G41" i="15"/>
  <c r="E42" i="15"/>
  <c r="F42" i="15"/>
  <c r="G42" i="15"/>
  <c r="E43" i="15"/>
  <c r="F43" i="15"/>
  <c r="G43" i="15"/>
  <c r="E44" i="15"/>
  <c r="F44" i="15"/>
  <c r="G44" i="15"/>
  <c r="E45" i="15"/>
  <c r="F45" i="15"/>
  <c r="G45" i="15"/>
  <c r="E46" i="15"/>
  <c r="F46" i="15"/>
  <c r="G46" i="15"/>
  <c r="E47" i="15"/>
  <c r="F47" i="15"/>
  <c r="G47" i="15"/>
  <c r="E48" i="15"/>
  <c r="F48" i="15"/>
  <c r="G48" i="15"/>
  <c r="E49" i="15"/>
  <c r="F49" i="15"/>
  <c r="G49" i="15"/>
  <c r="E50" i="15"/>
  <c r="F50" i="15"/>
  <c r="G50" i="15"/>
  <c r="E51" i="15"/>
  <c r="F51" i="15"/>
  <c r="G51" i="15"/>
  <c r="E52" i="15"/>
  <c r="F52" i="15"/>
  <c r="G52" i="15"/>
  <c r="E53" i="15"/>
  <c r="F53" i="15"/>
  <c r="G53" i="15"/>
  <c r="E54" i="15"/>
  <c r="F54" i="15"/>
  <c r="G54" i="15"/>
  <c r="E55" i="15"/>
  <c r="F55" i="15"/>
  <c r="G55" i="15"/>
  <c r="E56" i="15"/>
  <c r="F56" i="15"/>
  <c r="G56" i="15"/>
  <c r="E57" i="15"/>
  <c r="F57" i="15"/>
  <c r="G57" i="15"/>
  <c r="E58" i="15"/>
  <c r="F58" i="15"/>
  <c r="G58" i="15"/>
  <c r="E59" i="15"/>
  <c r="F59" i="15"/>
  <c r="G59" i="15"/>
  <c r="E60" i="15"/>
  <c r="F60" i="15"/>
  <c r="G60" i="15"/>
  <c r="E61" i="15"/>
  <c r="F61" i="15"/>
  <c r="G61" i="15"/>
  <c r="E62" i="15"/>
  <c r="F62" i="15"/>
  <c r="G62" i="15"/>
  <c r="E63" i="15"/>
  <c r="F63" i="15"/>
  <c r="G63" i="15"/>
  <c r="E64" i="15"/>
  <c r="F64" i="15"/>
  <c r="G64" i="15"/>
  <c r="E65" i="15"/>
  <c r="F65" i="15"/>
  <c r="G65" i="15"/>
  <c r="E66" i="15"/>
  <c r="F66" i="15"/>
  <c r="G66" i="15"/>
  <c r="E67" i="15"/>
  <c r="F67" i="15"/>
  <c r="G67" i="15"/>
  <c r="E68" i="15"/>
  <c r="F68" i="15"/>
  <c r="G68" i="15"/>
  <c r="E69" i="15"/>
  <c r="F69" i="15"/>
  <c r="G69" i="15"/>
  <c r="E70" i="15"/>
  <c r="F70" i="15"/>
  <c r="G70" i="15"/>
  <c r="E71" i="15"/>
  <c r="F71" i="15"/>
  <c r="G71" i="15"/>
  <c r="E72" i="15"/>
  <c r="F72" i="15"/>
  <c r="G72" i="15"/>
  <c r="E73" i="15"/>
  <c r="F73" i="15"/>
  <c r="G73" i="15"/>
  <c r="E74" i="15"/>
  <c r="F74" i="15"/>
  <c r="G74" i="15"/>
  <c r="E75" i="15"/>
  <c r="F75" i="15"/>
  <c r="G75" i="15"/>
  <c r="E76" i="15"/>
  <c r="F76" i="15"/>
  <c r="G76" i="15"/>
  <c r="E77" i="15"/>
  <c r="F77" i="15"/>
  <c r="G77" i="15"/>
  <c r="E78" i="15"/>
  <c r="F78" i="15"/>
  <c r="G78" i="15"/>
  <c r="E79" i="15"/>
  <c r="F79" i="15"/>
  <c r="G79" i="15"/>
  <c r="E80" i="15"/>
  <c r="F80" i="15"/>
  <c r="G80" i="15"/>
  <c r="E81" i="15"/>
  <c r="F81" i="15"/>
  <c r="G81" i="15"/>
  <c r="E82" i="15"/>
  <c r="F82" i="15"/>
  <c r="G82" i="15"/>
  <c r="E83" i="15"/>
  <c r="F83" i="15"/>
  <c r="G83" i="15"/>
  <c r="E84" i="15"/>
  <c r="F84" i="15"/>
  <c r="G84" i="15"/>
  <c r="E85" i="15"/>
  <c r="F85" i="15"/>
  <c r="G85" i="15"/>
  <c r="E86" i="15"/>
  <c r="F86" i="15"/>
  <c r="G86" i="15"/>
  <c r="E87" i="15"/>
  <c r="F87" i="15"/>
  <c r="G87" i="15"/>
  <c r="E88" i="15"/>
  <c r="F88" i="15"/>
  <c r="G88" i="15"/>
  <c r="E89" i="15"/>
  <c r="F89" i="15"/>
  <c r="G89" i="15"/>
  <c r="E90" i="15"/>
  <c r="F90" i="15"/>
  <c r="G90" i="15"/>
  <c r="E91" i="15"/>
  <c r="F91" i="15"/>
  <c r="G91" i="15"/>
  <c r="E92" i="15"/>
  <c r="F92" i="15"/>
  <c r="G92" i="15"/>
  <c r="E93" i="15"/>
  <c r="F93" i="15"/>
  <c r="G93" i="15"/>
  <c r="E94" i="15"/>
  <c r="F94" i="15"/>
  <c r="G94" i="15"/>
  <c r="E95" i="15"/>
  <c r="F95" i="15"/>
  <c r="G95" i="15"/>
  <c r="E96" i="15"/>
  <c r="F96" i="15"/>
  <c r="G96" i="15"/>
  <c r="E97" i="15"/>
  <c r="F97" i="15"/>
  <c r="G97" i="15"/>
  <c r="E98" i="15"/>
  <c r="F98" i="15"/>
  <c r="G98" i="15"/>
  <c r="E99" i="15"/>
  <c r="F99" i="15"/>
  <c r="G99" i="15"/>
  <c r="E100" i="15"/>
  <c r="F100" i="15"/>
  <c r="G100" i="15"/>
  <c r="E101" i="15"/>
  <c r="F101" i="15"/>
  <c r="G101" i="15"/>
  <c r="E102" i="15"/>
  <c r="F102" i="15"/>
  <c r="G102" i="15"/>
  <c r="E103" i="15"/>
  <c r="F103" i="15"/>
  <c r="G103" i="15"/>
  <c r="E104" i="15"/>
  <c r="F104" i="15"/>
  <c r="G104" i="15"/>
  <c r="E105" i="15"/>
  <c r="F105" i="15"/>
  <c r="G105" i="15"/>
  <c r="E106" i="15"/>
  <c r="F106" i="15"/>
  <c r="G106" i="15"/>
  <c r="E107" i="15"/>
  <c r="F107" i="15"/>
  <c r="G107" i="15"/>
  <c r="E108" i="15"/>
  <c r="F108" i="15"/>
  <c r="G108" i="15"/>
  <c r="E109" i="15"/>
  <c r="F109" i="15"/>
  <c r="G109" i="15"/>
  <c r="E110" i="15"/>
  <c r="F110" i="15"/>
  <c r="G110" i="15"/>
  <c r="E111" i="15"/>
  <c r="F111" i="15"/>
  <c r="G111" i="15"/>
  <c r="E112" i="15"/>
  <c r="F112" i="15"/>
  <c r="G112" i="15"/>
  <c r="E113" i="15"/>
  <c r="F113" i="15"/>
  <c r="G113" i="15"/>
  <c r="E114" i="15"/>
  <c r="F114" i="15"/>
  <c r="G114" i="15"/>
  <c r="E115" i="15"/>
  <c r="F115" i="15"/>
  <c r="G115" i="15"/>
  <c r="E116" i="15"/>
  <c r="F116" i="15"/>
  <c r="G116" i="15"/>
  <c r="E117" i="15"/>
  <c r="F117" i="15"/>
  <c r="G117" i="15"/>
  <c r="E118" i="15"/>
  <c r="F118" i="15"/>
  <c r="G118" i="15"/>
  <c r="E119" i="15"/>
  <c r="F119" i="15"/>
  <c r="G119" i="15"/>
  <c r="E120" i="15"/>
  <c r="F120" i="15"/>
  <c r="G120" i="15"/>
  <c r="E121" i="15"/>
  <c r="F121" i="15"/>
  <c r="G121" i="15"/>
  <c r="E122" i="15"/>
  <c r="F122" i="15"/>
  <c r="G122" i="15"/>
  <c r="E123" i="15"/>
  <c r="F123" i="15"/>
  <c r="G123" i="15"/>
  <c r="E124" i="15"/>
  <c r="F124" i="15"/>
  <c r="G124" i="15"/>
  <c r="E125" i="15"/>
  <c r="F125" i="15"/>
  <c r="G125" i="15"/>
  <c r="E126" i="15"/>
  <c r="F126" i="15"/>
  <c r="G126" i="15"/>
  <c r="E127" i="15"/>
  <c r="F127" i="15"/>
  <c r="G127" i="15"/>
  <c r="E128" i="15"/>
  <c r="F128" i="15"/>
  <c r="G128" i="15"/>
  <c r="E129" i="15"/>
  <c r="F129" i="15"/>
  <c r="G129" i="15"/>
  <c r="E130" i="15"/>
  <c r="F130" i="15"/>
  <c r="G130" i="15"/>
  <c r="E131" i="15"/>
  <c r="F131" i="15"/>
  <c r="G131" i="15"/>
  <c r="E132" i="15"/>
  <c r="F132" i="15"/>
  <c r="G132" i="15"/>
  <c r="E133" i="15"/>
  <c r="F133" i="15"/>
  <c r="G133" i="15"/>
  <c r="E134" i="15"/>
  <c r="F134" i="15"/>
  <c r="G134" i="15"/>
  <c r="E135" i="15"/>
  <c r="F135" i="15"/>
  <c r="G135" i="15"/>
  <c r="E136" i="15"/>
  <c r="F136" i="15"/>
  <c r="G136" i="15"/>
  <c r="E137" i="15"/>
  <c r="F137" i="15"/>
  <c r="G137" i="15"/>
  <c r="E138" i="15"/>
  <c r="F138" i="15"/>
  <c r="G138" i="15"/>
  <c r="E139" i="15"/>
  <c r="F139" i="15"/>
  <c r="G139" i="15"/>
  <c r="E140" i="15"/>
  <c r="F140" i="15"/>
  <c r="G140" i="15"/>
  <c r="E141" i="15"/>
  <c r="F141" i="15"/>
  <c r="G141" i="15"/>
  <c r="E142" i="15"/>
  <c r="F142" i="15"/>
  <c r="G142" i="15"/>
  <c r="E143" i="15"/>
  <c r="F143" i="15"/>
  <c r="G143" i="15"/>
  <c r="E144" i="15"/>
  <c r="F144" i="15"/>
  <c r="G144" i="15"/>
  <c r="E145" i="15"/>
  <c r="F145" i="15"/>
  <c r="G145" i="15"/>
  <c r="E146" i="15"/>
  <c r="F146" i="15"/>
  <c r="G146" i="15"/>
  <c r="E147" i="15"/>
  <c r="F147" i="15"/>
  <c r="G147" i="15"/>
  <c r="E148" i="15"/>
  <c r="F148" i="15"/>
  <c r="G148" i="15"/>
  <c r="E149" i="15"/>
  <c r="F149" i="15"/>
  <c r="G149" i="15"/>
  <c r="E150" i="15"/>
  <c r="F150" i="15"/>
  <c r="G150" i="15"/>
  <c r="E151" i="15"/>
  <c r="F151" i="15"/>
  <c r="G151" i="15"/>
  <c r="E152" i="15"/>
  <c r="F152" i="15"/>
  <c r="G152" i="15"/>
  <c r="E153" i="15"/>
  <c r="F153" i="15"/>
  <c r="G153" i="15"/>
  <c r="E154" i="15"/>
  <c r="F154" i="15"/>
  <c r="G154" i="15"/>
  <c r="E155" i="15"/>
  <c r="F155" i="15"/>
  <c r="G155" i="15"/>
  <c r="E156" i="15"/>
  <c r="F156" i="15"/>
  <c r="G156" i="15"/>
  <c r="E157" i="15"/>
  <c r="F157" i="15"/>
  <c r="G157" i="15"/>
  <c r="E158" i="15"/>
  <c r="F158" i="15"/>
  <c r="G158" i="15"/>
  <c r="E159" i="15"/>
  <c r="F159" i="15"/>
  <c r="G159" i="15"/>
  <c r="E160" i="15"/>
  <c r="F160" i="15"/>
  <c r="G160" i="15"/>
  <c r="E161" i="15"/>
  <c r="F161" i="15"/>
  <c r="G161" i="15"/>
  <c r="E162" i="15"/>
  <c r="F162" i="15"/>
  <c r="G162" i="15"/>
  <c r="E163" i="15"/>
  <c r="F163" i="15"/>
  <c r="G163" i="15"/>
  <c r="E164" i="15"/>
  <c r="F164" i="15"/>
  <c r="G164" i="15"/>
  <c r="E165" i="15"/>
  <c r="F165" i="15"/>
  <c r="G165" i="15"/>
  <c r="E166" i="15"/>
  <c r="F166" i="15"/>
  <c r="G166" i="15"/>
  <c r="E167" i="15"/>
  <c r="F167" i="15"/>
  <c r="G167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2" i="15"/>
  <c r="G2" i="15"/>
  <c r="F2" i="15"/>
  <c r="E2" i="15"/>
  <c r="O13" i="14" l="1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" i="6"/>
  <c r="D3" i="6"/>
  <c r="D4" i="6"/>
  <c r="D5" i="6"/>
  <c r="D6" i="6"/>
  <c r="D7" i="6"/>
  <c r="D8" i="6"/>
  <c r="D9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" i="6"/>
  <c r="G5" i="6"/>
  <c r="H3" i="6"/>
  <c r="I3" i="6"/>
  <c r="J3" i="6"/>
  <c r="K3" i="6"/>
  <c r="L3" i="6"/>
  <c r="M3" i="6"/>
  <c r="N3" i="6"/>
  <c r="F3" i="6" s="1"/>
  <c r="O3" i="6"/>
  <c r="P3" i="6"/>
  <c r="H4" i="6"/>
  <c r="I4" i="6"/>
  <c r="J4" i="6"/>
  <c r="K4" i="6"/>
  <c r="L4" i="6"/>
  <c r="M4" i="6"/>
  <c r="E4" i="6" s="1"/>
  <c r="N4" i="6"/>
  <c r="O4" i="6"/>
  <c r="P4" i="6"/>
  <c r="H5" i="6"/>
  <c r="I5" i="6"/>
  <c r="J5" i="6"/>
  <c r="K5" i="6"/>
  <c r="L5" i="6"/>
  <c r="F5" i="6" s="1"/>
  <c r="M5" i="6"/>
  <c r="N5" i="6"/>
  <c r="O5" i="6"/>
  <c r="P5" i="6"/>
  <c r="H6" i="6"/>
  <c r="I6" i="6"/>
  <c r="J6" i="6"/>
  <c r="K6" i="6"/>
  <c r="E6" i="6" s="1"/>
  <c r="L6" i="6"/>
  <c r="M6" i="6"/>
  <c r="N6" i="6"/>
  <c r="O6" i="6"/>
  <c r="P6" i="6"/>
  <c r="H7" i="6"/>
  <c r="I7" i="6"/>
  <c r="J7" i="6"/>
  <c r="G7" i="6" s="1"/>
  <c r="K7" i="6"/>
  <c r="L7" i="6"/>
  <c r="M7" i="6"/>
  <c r="N7" i="6"/>
  <c r="O7" i="6"/>
  <c r="P7" i="6"/>
  <c r="H8" i="6"/>
  <c r="I8" i="6"/>
  <c r="J8" i="6"/>
  <c r="K8" i="6"/>
  <c r="L8" i="6"/>
  <c r="M8" i="6"/>
  <c r="N8" i="6"/>
  <c r="O8" i="6"/>
  <c r="P8" i="6"/>
  <c r="H9" i="6"/>
  <c r="I9" i="6"/>
  <c r="J9" i="6"/>
  <c r="K9" i="6"/>
  <c r="L9" i="6"/>
  <c r="M9" i="6"/>
  <c r="N9" i="6"/>
  <c r="O9" i="6"/>
  <c r="P9" i="6"/>
  <c r="H10" i="6"/>
  <c r="I10" i="6"/>
  <c r="J10" i="6"/>
  <c r="K10" i="6"/>
  <c r="L10" i="6"/>
  <c r="M10" i="6"/>
  <c r="N10" i="6"/>
  <c r="O10" i="6"/>
  <c r="F10" i="6" s="1"/>
  <c r="P10" i="6"/>
  <c r="H11" i="6"/>
  <c r="I11" i="6"/>
  <c r="J11" i="6"/>
  <c r="K11" i="6"/>
  <c r="L11" i="6"/>
  <c r="M11" i="6"/>
  <c r="N11" i="6"/>
  <c r="F11" i="6" s="1"/>
  <c r="O11" i="6"/>
  <c r="P11" i="6"/>
  <c r="H12" i="6"/>
  <c r="I12" i="6"/>
  <c r="J12" i="6"/>
  <c r="K12" i="6"/>
  <c r="L12" i="6"/>
  <c r="M12" i="6"/>
  <c r="E12" i="6" s="1"/>
  <c r="N12" i="6"/>
  <c r="O12" i="6"/>
  <c r="P12" i="6"/>
  <c r="H13" i="6"/>
  <c r="I13" i="6"/>
  <c r="J13" i="6"/>
  <c r="K13" i="6"/>
  <c r="L13" i="6"/>
  <c r="F13" i="6" s="1"/>
  <c r="M13" i="6"/>
  <c r="N13" i="6"/>
  <c r="O13" i="6"/>
  <c r="P13" i="6"/>
  <c r="H14" i="6"/>
  <c r="I14" i="6"/>
  <c r="J14" i="6"/>
  <c r="K14" i="6"/>
  <c r="E14" i="6" s="1"/>
  <c r="L14" i="6"/>
  <c r="M14" i="6"/>
  <c r="N14" i="6"/>
  <c r="O14" i="6"/>
  <c r="P14" i="6"/>
  <c r="H15" i="6"/>
  <c r="I15" i="6"/>
  <c r="J15" i="6"/>
  <c r="G15" i="6" s="1"/>
  <c r="K15" i="6"/>
  <c r="L15" i="6"/>
  <c r="M15" i="6"/>
  <c r="N15" i="6"/>
  <c r="O15" i="6"/>
  <c r="P15" i="6"/>
  <c r="H16" i="6"/>
  <c r="I16" i="6"/>
  <c r="J16" i="6"/>
  <c r="K16" i="6"/>
  <c r="L16" i="6"/>
  <c r="M16" i="6"/>
  <c r="N16" i="6"/>
  <c r="O16" i="6"/>
  <c r="P16" i="6"/>
  <c r="H17" i="6"/>
  <c r="I17" i="6"/>
  <c r="J17" i="6"/>
  <c r="K17" i="6"/>
  <c r="L17" i="6"/>
  <c r="M17" i="6"/>
  <c r="N17" i="6"/>
  <c r="O17" i="6"/>
  <c r="P17" i="6"/>
  <c r="H18" i="6"/>
  <c r="I18" i="6"/>
  <c r="J18" i="6"/>
  <c r="K18" i="6"/>
  <c r="L18" i="6"/>
  <c r="M18" i="6"/>
  <c r="N18" i="6"/>
  <c r="O18" i="6"/>
  <c r="F18" i="6" s="1"/>
  <c r="P18" i="6"/>
  <c r="H19" i="6"/>
  <c r="I19" i="6"/>
  <c r="J19" i="6"/>
  <c r="K19" i="6"/>
  <c r="L19" i="6"/>
  <c r="M19" i="6"/>
  <c r="N19" i="6"/>
  <c r="F19" i="6" s="1"/>
  <c r="O19" i="6"/>
  <c r="P19" i="6"/>
  <c r="H20" i="6"/>
  <c r="I20" i="6"/>
  <c r="J20" i="6"/>
  <c r="K20" i="6"/>
  <c r="L20" i="6"/>
  <c r="M20" i="6"/>
  <c r="E20" i="6" s="1"/>
  <c r="N20" i="6"/>
  <c r="O20" i="6"/>
  <c r="P20" i="6"/>
  <c r="H21" i="6"/>
  <c r="I21" i="6"/>
  <c r="J21" i="6"/>
  <c r="K21" i="6"/>
  <c r="L21" i="6"/>
  <c r="F21" i="6" s="1"/>
  <c r="M21" i="6"/>
  <c r="N21" i="6"/>
  <c r="O21" i="6"/>
  <c r="P21" i="6"/>
  <c r="H22" i="6"/>
  <c r="I22" i="6"/>
  <c r="J22" i="6"/>
  <c r="K22" i="6"/>
  <c r="E22" i="6" s="1"/>
  <c r="L22" i="6"/>
  <c r="M22" i="6"/>
  <c r="N22" i="6"/>
  <c r="O22" i="6"/>
  <c r="P22" i="6"/>
  <c r="H23" i="6"/>
  <c r="I23" i="6"/>
  <c r="J23" i="6"/>
  <c r="G23" i="6" s="1"/>
  <c r="K23" i="6"/>
  <c r="L23" i="6"/>
  <c r="M23" i="6"/>
  <c r="N23" i="6"/>
  <c r="O23" i="6"/>
  <c r="P23" i="6"/>
  <c r="H24" i="6"/>
  <c r="I24" i="6"/>
  <c r="J24" i="6"/>
  <c r="K24" i="6"/>
  <c r="L24" i="6"/>
  <c r="M24" i="6"/>
  <c r="N24" i="6"/>
  <c r="O24" i="6"/>
  <c r="P24" i="6"/>
  <c r="H25" i="6"/>
  <c r="I25" i="6"/>
  <c r="J25" i="6"/>
  <c r="K25" i="6"/>
  <c r="L25" i="6"/>
  <c r="M25" i="6"/>
  <c r="N25" i="6"/>
  <c r="O25" i="6"/>
  <c r="P25" i="6"/>
  <c r="G25" i="6" s="1"/>
  <c r="H26" i="6"/>
  <c r="I26" i="6"/>
  <c r="J26" i="6"/>
  <c r="K26" i="6"/>
  <c r="L26" i="6"/>
  <c r="M26" i="6"/>
  <c r="N26" i="6"/>
  <c r="O26" i="6"/>
  <c r="F26" i="6" s="1"/>
  <c r="P26" i="6"/>
  <c r="H27" i="6"/>
  <c r="I27" i="6"/>
  <c r="J27" i="6"/>
  <c r="K27" i="6"/>
  <c r="L27" i="6"/>
  <c r="M27" i="6"/>
  <c r="N27" i="6"/>
  <c r="F27" i="6" s="1"/>
  <c r="O27" i="6"/>
  <c r="P27" i="6"/>
  <c r="H28" i="6"/>
  <c r="I28" i="6"/>
  <c r="J28" i="6"/>
  <c r="K28" i="6"/>
  <c r="L28" i="6"/>
  <c r="M28" i="6"/>
  <c r="E28" i="6" s="1"/>
  <c r="N28" i="6"/>
  <c r="O28" i="6"/>
  <c r="P28" i="6"/>
  <c r="H29" i="6"/>
  <c r="I29" i="6"/>
  <c r="J29" i="6"/>
  <c r="K29" i="6"/>
  <c r="L29" i="6"/>
  <c r="F29" i="6" s="1"/>
  <c r="M29" i="6"/>
  <c r="N29" i="6"/>
  <c r="O29" i="6"/>
  <c r="P29" i="6"/>
  <c r="H30" i="6"/>
  <c r="I30" i="6"/>
  <c r="J30" i="6"/>
  <c r="K30" i="6"/>
  <c r="E30" i="6" s="1"/>
  <c r="L30" i="6"/>
  <c r="M30" i="6"/>
  <c r="N30" i="6"/>
  <c r="O30" i="6"/>
  <c r="P30" i="6"/>
  <c r="H31" i="6"/>
  <c r="I31" i="6"/>
  <c r="J31" i="6"/>
  <c r="G31" i="6" s="1"/>
  <c r="K31" i="6"/>
  <c r="L31" i="6"/>
  <c r="M31" i="6"/>
  <c r="N31" i="6"/>
  <c r="O31" i="6"/>
  <c r="P31" i="6"/>
  <c r="H32" i="6"/>
  <c r="I32" i="6"/>
  <c r="J32" i="6"/>
  <c r="K32" i="6"/>
  <c r="L32" i="6"/>
  <c r="M32" i="6"/>
  <c r="N32" i="6"/>
  <c r="O32" i="6"/>
  <c r="P32" i="6"/>
  <c r="H33" i="6"/>
  <c r="G33" i="6" s="1"/>
  <c r="I33" i="6"/>
  <c r="J33" i="6"/>
  <c r="K33" i="6"/>
  <c r="L33" i="6"/>
  <c r="M33" i="6"/>
  <c r="N33" i="6"/>
  <c r="O33" i="6"/>
  <c r="P33" i="6"/>
  <c r="H34" i="6"/>
  <c r="I34" i="6"/>
  <c r="J34" i="6"/>
  <c r="K34" i="6"/>
  <c r="L34" i="6"/>
  <c r="M34" i="6"/>
  <c r="N34" i="6"/>
  <c r="O34" i="6"/>
  <c r="F34" i="6" s="1"/>
  <c r="P34" i="6"/>
  <c r="H35" i="6"/>
  <c r="I35" i="6"/>
  <c r="J35" i="6"/>
  <c r="K35" i="6"/>
  <c r="L35" i="6"/>
  <c r="M35" i="6"/>
  <c r="N35" i="6"/>
  <c r="F35" i="6" s="1"/>
  <c r="O35" i="6"/>
  <c r="P35" i="6"/>
  <c r="H36" i="6"/>
  <c r="I36" i="6"/>
  <c r="J36" i="6"/>
  <c r="K36" i="6"/>
  <c r="L36" i="6"/>
  <c r="M36" i="6"/>
  <c r="E36" i="6" s="1"/>
  <c r="N36" i="6"/>
  <c r="O36" i="6"/>
  <c r="P36" i="6"/>
  <c r="H37" i="6"/>
  <c r="I37" i="6"/>
  <c r="J37" i="6"/>
  <c r="K37" i="6"/>
  <c r="L37" i="6"/>
  <c r="F37" i="6" s="1"/>
  <c r="M37" i="6"/>
  <c r="N37" i="6"/>
  <c r="O37" i="6"/>
  <c r="P37" i="6"/>
  <c r="H38" i="6"/>
  <c r="I38" i="6"/>
  <c r="J38" i="6"/>
  <c r="K38" i="6"/>
  <c r="E38" i="6" s="1"/>
  <c r="L38" i="6"/>
  <c r="M38" i="6"/>
  <c r="N38" i="6"/>
  <c r="O38" i="6"/>
  <c r="P38" i="6"/>
  <c r="H39" i="6"/>
  <c r="I39" i="6"/>
  <c r="J39" i="6"/>
  <c r="G39" i="6" s="1"/>
  <c r="K39" i="6"/>
  <c r="L39" i="6"/>
  <c r="M39" i="6"/>
  <c r="N39" i="6"/>
  <c r="O39" i="6"/>
  <c r="P39" i="6"/>
  <c r="H40" i="6"/>
  <c r="I40" i="6"/>
  <c r="J40" i="6"/>
  <c r="K40" i="6"/>
  <c r="L40" i="6"/>
  <c r="M40" i="6"/>
  <c r="N40" i="6"/>
  <c r="O40" i="6"/>
  <c r="P40" i="6"/>
  <c r="H41" i="6"/>
  <c r="G41" i="6" s="1"/>
  <c r="I41" i="6"/>
  <c r="J41" i="6"/>
  <c r="K41" i="6"/>
  <c r="L41" i="6"/>
  <c r="M41" i="6"/>
  <c r="N41" i="6"/>
  <c r="O41" i="6"/>
  <c r="P41" i="6"/>
  <c r="H42" i="6"/>
  <c r="I42" i="6"/>
  <c r="J42" i="6"/>
  <c r="K42" i="6"/>
  <c r="L42" i="6"/>
  <c r="M42" i="6"/>
  <c r="N42" i="6"/>
  <c r="O42" i="6"/>
  <c r="F42" i="6" s="1"/>
  <c r="P42" i="6"/>
  <c r="H43" i="6"/>
  <c r="I43" i="6"/>
  <c r="J43" i="6"/>
  <c r="K43" i="6"/>
  <c r="L43" i="6"/>
  <c r="M43" i="6"/>
  <c r="N43" i="6"/>
  <c r="F43" i="6" s="1"/>
  <c r="O43" i="6"/>
  <c r="P43" i="6"/>
  <c r="H44" i="6"/>
  <c r="I44" i="6"/>
  <c r="J44" i="6"/>
  <c r="K44" i="6"/>
  <c r="L44" i="6"/>
  <c r="M44" i="6"/>
  <c r="E44" i="6" s="1"/>
  <c r="N44" i="6"/>
  <c r="O44" i="6"/>
  <c r="P44" i="6"/>
  <c r="H45" i="6"/>
  <c r="I45" i="6"/>
  <c r="J45" i="6"/>
  <c r="K45" i="6"/>
  <c r="L45" i="6"/>
  <c r="F45" i="6" s="1"/>
  <c r="M45" i="6"/>
  <c r="N45" i="6"/>
  <c r="O45" i="6"/>
  <c r="P45" i="6"/>
  <c r="H46" i="6"/>
  <c r="I46" i="6"/>
  <c r="J46" i="6"/>
  <c r="K46" i="6"/>
  <c r="E46" i="6" s="1"/>
  <c r="L46" i="6"/>
  <c r="M46" i="6"/>
  <c r="N46" i="6"/>
  <c r="O46" i="6"/>
  <c r="P46" i="6"/>
  <c r="H47" i="6"/>
  <c r="I47" i="6"/>
  <c r="J47" i="6"/>
  <c r="G47" i="6" s="1"/>
  <c r="K47" i="6"/>
  <c r="L47" i="6"/>
  <c r="M47" i="6"/>
  <c r="N47" i="6"/>
  <c r="O47" i="6"/>
  <c r="P47" i="6"/>
  <c r="H48" i="6"/>
  <c r="I48" i="6"/>
  <c r="J48" i="6"/>
  <c r="K48" i="6"/>
  <c r="L48" i="6"/>
  <c r="M48" i="6"/>
  <c r="N48" i="6"/>
  <c r="O48" i="6"/>
  <c r="P48" i="6"/>
  <c r="H49" i="6"/>
  <c r="G49" i="6" s="1"/>
  <c r="I49" i="6"/>
  <c r="J49" i="6"/>
  <c r="K49" i="6"/>
  <c r="L49" i="6"/>
  <c r="M49" i="6"/>
  <c r="N49" i="6"/>
  <c r="O49" i="6"/>
  <c r="P49" i="6"/>
  <c r="H50" i="6"/>
  <c r="I50" i="6"/>
  <c r="J50" i="6"/>
  <c r="K50" i="6"/>
  <c r="L50" i="6"/>
  <c r="M50" i="6"/>
  <c r="N50" i="6"/>
  <c r="O50" i="6"/>
  <c r="F50" i="6" s="1"/>
  <c r="P50" i="6"/>
  <c r="H51" i="6"/>
  <c r="I51" i="6"/>
  <c r="J51" i="6"/>
  <c r="K51" i="6"/>
  <c r="L51" i="6"/>
  <c r="M51" i="6"/>
  <c r="N51" i="6"/>
  <c r="F51" i="6" s="1"/>
  <c r="O51" i="6"/>
  <c r="P51" i="6"/>
  <c r="H52" i="6"/>
  <c r="I52" i="6"/>
  <c r="J52" i="6"/>
  <c r="K52" i="6"/>
  <c r="L52" i="6"/>
  <c r="M52" i="6"/>
  <c r="E52" i="6" s="1"/>
  <c r="N52" i="6"/>
  <c r="O52" i="6"/>
  <c r="P52" i="6"/>
  <c r="H53" i="6"/>
  <c r="I53" i="6"/>
  <c r="J53" i="6"/>
  <c r="K53" i="6"/>
  <c r="L53" i="6"/>
  <c r="F53" i="6" s="1"/>
  <c r="M53" i="6"/>
  <c r="N53" i="6"/>
  <c r="O53" i="6"/>
  <c r="P53" i="6"/>
  <c r="H54" i="6"/>
  <c r="I54" i="6"/>
  <c r="J54" i="6"/>
  <c r="K54" i="6"/>
  <c r="E54" i="6" s="1"/>
  <c r="L54" i="6"/>
  <c r="M54" i="6"/>
  <c r="N54" i="6"/>
  <c r="O54" i="6"/>
  <c r="P54" i="6"/>
  <c r="H55" i="6"/>
  <c r="I55" i="6"/>
  <c r="J55" i="6"/>
  <c r="G55" i="6" s="1"/>
  <c r="K55" i="6"/>
  <c r="L55" i="6"/>
  <c r="M55" i="6"/>
  <c r="N55" i="6"/>
  <c r="O55" i="6"/>
  <c r="P55" i="6"/>
  <c r="H56" i="6"/>
  <c r="I56" i="6"/>
  <c r="J56" i="6"/>
  <c r="K56" i="6"/>
  <c r="L56" i="6"/>
  <c r="M56" i="6"/>
  <c r="N56" i="6"/>
  <c r="O56" i="6"/>
  <c r="P56" i="6"/>
  <c r="H57" i="6"/>
  <c r="G57" i="6" s="1"/>
  <c r="I57" i="6"/>
  <c r="J57" i="6"/>
  <c r="K57" i="6"/>
  <c r="L57" i="6"/>
  <c r="M57" i="6"/>
  <c r="N57" i="6"/>
  <c r="O57" i="6"/>
  <c r="P57" i="6"/>
  <c r="H58" i="6"/>
  <c r="I58" i="6"/>
  <c r="J58" i="6"/>
  <c r="K58" i="6"/>
  <c r="L58" i="6"/>
  <c r="M58" i="6"/>
  <c r="N58" i="6"/>
  <c r="O58" i="6"/>
  <c r="F58" i="6" s="1"/>
  <c r="P58" i="6"/>
  <c r="H59" i="6"/>
  <c r="I59" i="6"/>
  <c r="J59" i="6"/>
  <c r="K59" i="6"/>
  <c r="L59" i="6"/>
  <c r="M59" i="6"/>
  <c r="N59" i="6"/>
  <c r="F59" i="6" s="1"/>
  <c r="O59" i="6"/>
  <c r="P59" i="6"/>
  <c r="H60" i="6"/>
  <c r="I60" i="6"/>
  <c r="J60" i="6"/>
  <c r="K60" i="6"/>
  <c r="L60" i="6"/>
  <c r="M60" i="6"/>
  <c r="E60" i="6" s="1"/>
  <c r="N60" i="6"/>
  <c r="O60" i="6"/>
  <c r="P60" i="6"/>
  <c r="H61" i="6"/>
  <c r="I61" i="6"/>
  <c r="J61" i="6"/>
  <c r="K61" i="6"/>
  <c r="L61" i="6"/>
  <c r="F61" i="6" s="1"/>
  <c r="M61" i="6"/>
  <c r="N61" i="6"/>
  <c r="O61" i="6"/>
  <c r="P61" i="6"/>
  <c r="H62" i="6"/>
  <c r="I62" i="6"/>
  <c r="J62" i="6"/>
  <c r="K62" i="6"/>
  <c r="E62" i="6" s="1"/>
  <c r="L62" i="6"/>
  <c r="M62" i="6"/>
  <c r="N62" i="6"/>
  <c r="O62" i="6"/>
  <c r="P62" i="6"/>
  <c r="H63" i="6"/>
  <c r="I63" i="6"/>
  <c r="J63" i="6"/>
  <c r="G63" i="6" s="1"/>
  <c r="K63" i="6"/>
  <c r="L63" i="6"/>
  <c r="M63" i="6"/>
  <c r="N63" i="6"/>
  <c r="O63" i="6"/>
  <c r="P63" i="6"/>
  <c r="H64" i="6"/>
  <c r="I64" i="6"/>
  <c r="J64" i="6"/>
  <c r="K64" i="6"/>
  <c r="L64" i="6"/>
  <c r="M64" i="6"/>
  <c r="N64" i="6"/>
  <c r="O64" i="6"/>
  <c r="P64" i="6"/>
  <c r="H65" i="6"/>
  <c r="G65" i="6" s="1"/>
  <c r="I65" i="6"/>
  <c r="J65" i="6"/>
  <c r="K65" i="6"/>
  <c r="L65" i="6"/>
  <c r="M65" i="6"/>
  <c r="N65" i="6"/>
  <c r="O65" i="6"/>
  <c r="P65" i="6"/>
  <c r="H66" i="6"/>
  <c r="I66" i="6"/>
  <c r="J66" i="6"/>
  <c r="K66" i="6"/>
  <c r="L66" i="6"/>
  <c r="M66" i="6"/>
  <c r="N66" i="6"/>
  <c r="O66" i="6"/>
  <c r="F66" i="6" s="1"/>
  <c r="P66" i="6"/>
  <c r="H67" i="6"/>
  <c r="I67" i="6"/>
  <c r="J67" i="6"/>
  <c r="K67" i="6"/>
  <c r="L67" i="6"/>
  <c r="M67" i="6"/>
  <c r="N67" i="6"/>
  <c r="F67" i="6" s="1"/>
  <c r="O67" i="6"/>
  <c r="P67" i="6"/>
  <c r="H68" i="6"/>
  <c r="I68" i="6"/>
  <c r="J68" i="6"/>
  <c r="K68" i="6"/>
  <c r="L68" i="6"/>
  <c r="M68" i="6"/>
  <c r="E68" i="6" s="1"/>
  <c r="N68" i="6"/>
  <c r="O68" i="6"/>
  <c r="P68" i="6"/>
  <c r="H69" i="6"/>
  <c r="I69" i="6"/>
  <c r="J69" i="6"/>
  <c r="K69" i="6"/>
  <c r="L69" i="6"/>
  <c r="F69" i="6" s="1"/>
  <c r="M69" i="6"/>
  <c r="N69" i="6"/>
  <c r="O69" i="6"/>
  <c r="P69" i="6"/>
  <c r="H70" i="6"/>
  <c r="I70" i="6"/>
  <c r="J70" i="6"/>
  <c r="K70" i="6"/>
  <c r="E70" i="6" s="1"/>
  <c r="L70" i="6"/>
  <c r="M70" i="6"/>
  <c r="N70" i="6"/>
  <c r="O70" i="6"/>
  <c r="P70" i="6"/>
  <c r="H71" i="6"/>
  <c r="I71" i="6"/>
  <c r="J71" i="6"/>
  <c r="G71" i="6" s="1"/>
  <c r="K71" i="6"/>
  <c r="L71" i="6"/>
  <c r="M71" i="6"/>
  <c r="N71" i="6"/>
  <c r="O71" i="6"/>
  <c r="P71" i="6"/>
  <c r="H72" i="6"/>
  <c r="I72" i="6"/>
  <c r="J72" i="6"/>
  <c r="K72" i="6"/>
  <c r="L72" i="6"/>
  <c r="M72" i="6"/>
  <c r="N72" i="6"/>
  <c r="O72" i="6"/>
  <c r="P72" i="6"/>
  <c r="H73" i="6"/>
  <c r="G73" i="6" s="1"/>
  <c r="I73" i="6"/>
  <c r="J73" i="6"/>
  <c r="K73" i="6"/>
  <c r="L73" i="6"/>
  <c r="M73" i="6"/>
  <c r="N73" i="6"/>
  <c r="O73" i="6"/>
  <c r="P73" i="6"/>
  <c r="H74" i="6"/>
  <c r="I74" i="6"/>
  <c r="J74" i="6"/>
  <c r="K74" i="6"/>
  <c r="L74" i="6"/>
  <c r="M74" i="6"/>
  <c r="N74" i="6"/>
  <c r="O74" i="6"/>
  <c r="F74" i="6" s="1"/>
  <c r="P74" i="6"/>
  <c r="H75" i="6"/>
  <c r="I75" i="6"/>
  <c r="J75" i="6"/>
  <c r="K75" i="6"/>
  <c r="L75" i="6"/>
  <c r="M75" i="6"/>
  <c r="N75" i="6"/>
  <c r="F75" i="6" s="1"/>
  <c r="O75" i="6"/>
  <c r="P75" i="6"/>
  <c r="H76" i="6"/>
  <c r="I76" i="6"/>
  <c r="J76" i="6"/>
  <c r="K76" i="6"/>
  <c r="L76" i="6"/>
  <c r="M76" i="6"/>
  <c r="E76" i="6" s="1"/>
  <c r="N76" i="6"/>
  <c r="O76" i="6"/>
  <c r="P76" i="6"/>
  <c r="H77" i="6"/>
  <c r="I77" i="6"/>
  <c r="J77" i="6"/>
  <c r="K77" i="6"/>
  <c r="L77" i="6"/>
  <c r="F77" i="6" s="1"/>
  <c r="M77" i="6"/>
  <c r="N77" i="6"/>
  <c r="O77" i="6"/>
  <c r="P77" i="6"/>
  <c r="H78" i="6"/>
  <c r="I78" i="6"/>
  <c r="J78" i="6"/>
  <c r="K78" i="6"/>
  <c r="E78" i="6" s="1"/>
  <c r="L78" i="6"/>
  <c r="M78" i="6"/>
  <c r="N78" i="6"/>
  <c r="O78" i="6"/>
  <c r="P78" i="6"/>
  <c r="H79" i="6"/>
  <c r="I79" i="6"/>
  <c r="J79" i="6"/>
  <c r="G79" i="6" s="1"/>
  <c r="K79" i="6"/>
  <c r="L79" i="6"/>
  <c r="M79" i="6"/>
  <c r="N79" i="6"/>
  <c r="O79" i="6"/>
  <c r="P79" i="6"/>
  <c r="H80" i="6"/>
  <c r="I80" i="6"/>
  <c r="J80" i="6"/>
  <c r="K80" i="6"/>
  <c r="L80" i="6"/>
  <c r="M80" i="6"/>
  <c r="N80" i="6"/>
  <c r="O80" i="6"/>
  <c r="P80" i="6"/>
  <c r="H81" i="6"/>
  <c r="G81" i="6" s="1"/>
  <c r="I81" i="6"/>
  <c r="J81" i="6"/>
  <c r="K81" i="6"/>
  <c r="L81" i="6"/>
  <c r="M81" i="6"/>
  <c r="N81" i="6"/>
  <c r="O81" i="6"/>
  <c r="P81" i="6"/>
  <c r="H82" i="6"/>
  <c r="I82" i="6"/>
  <c r="J82" i="6"/>
  <c r="K82" i="6"/>
  <c r="L82" i="6"/>
  <c r="M82" i="6"/>
  <c r="N82" i="6"/>
  <c r="O82" i="6"/>
  <c r="F82" i="6" s="1"/>
  <c r="P82" i="6"/>
  <c r="H83" i="6"/>
  <c r="I83" i="6"/>
  <c r="J83" i="6"/>
  <c r="K83" i="6"/>
  <c r="L83" i="6"/>
  <c r="M83" i="6"/>
  <c r="N83" i="6"/>
  <c r="F83" i="6" s="1"/>
  <c r="O83" i="6"/>
  <c r="P83" i="6"/>
  <c r="H84" i="6"/>
  <c r="I84" i="6"/>
  <c r="J84" i="6"/>
  <c r="K84" i="6"/>
  <c r="L84" i="6"/>
  <c r="M84" i="6"/>
  <c r="E84" i="6" s="1"/>
  <c r="N84" i="6"/>
  <c r="O84" i="6"/>
  <c r="P84" i="6"/>
  <c r="H85" i="6"/>
  <c r="I85" i="6"/>
  <c r="J85" i="6"/>
  <c r="K85" i="6"/>
  <c r="L85" i="6"/>
  <c r="F85" i="6" s="1"/>
  <c r="M85" i="6"/>
  <c r="N85" i="6"/>
  <c r="O85" i="6"/>
  <c r="P85" i="6"/>
  <c r="H86" i="6"/>
  <c r="I86" i="6"/>
  <c r="J86" i="6"/>
  <c r="K86" i="6"/>
  <c r="E86" i="6" s="1"/>
  <c r="L86" i="6"/>
  <c r="M86" i="6"/>
  <c r="N86" i="6"/>
  <c r="O86" i="6"/>
  <c r="P86" i="6"/>
  <c r="H87" i="6"/>
  <c r="I87" i="6"/>
  <c r="J87" i="6"/>
  <c r="G87" i="6" s="1"/>
  <c r="K87" i="6"/>
  <c r="L87" i="6"/>
  <c r="M87" i="6"/>
  <c r="N87" i="6"/>
  <c r="O87" i="6"/>
  <c r="P87" i="6"/>
  <c r="H88" i="6"/>
  <c r="I88" i="6"/>
  <c r="J88" i="6"/>
  <c r="K88" i="6"/>
  <c r="L88" i="6"/>
  <c r="M88" i="6"/>
  <c r="N88" i="6"/>
  <c r="O88" i="6"/>
  <c r="P88" i="6"/>
  <c r="H89" i="6"/>
  <c r="G89" i="6" s="1"/>
  <c r="I89" i="6"/>
  <c r="J89" i="6"/>
  <c r="K89" i="6"/>
  <c r="L89" i="6"/>
  <c r="M89" i="6"/>
  <c r="N89" i="6"/>
  <c r="O89" i="6"/>
  <c r="P89" i="6"/>
  <c r="H90" i="6"/>
  <c r="I90" i="6"/>
  <c r="J90" i="6"/>
  <c r="K90" i="6"/>
  <c r="L90" i="6"/>
  <c r="M90" i="6"/>
  <c r="N90" i="6"/>
  <c r="O90" i="6"/>
  <c r="F90" i="6" s="1"/>
  <c r="P90" i="6"/>
  <c r="H91" i="6"/>
  <c r="I91" i="6"/>
  <c r="J91" i="6"/>
  <c r="K91" i="6"/>
  <c r="L91" i="6"/>
  <c r="M91" i="6"/>
  <c r="N91" i="6"/>
  <c r="F91" i="6" s="1"/>
  <c r="O91" i="6"/>
  <c r="P91" i="6"/>
  <c r="H92" i="6"/>
  <c r="I92" i="6"/>
  <c r="J92" i="6"/>
  <c r="K92" i="6"/>
  <c r="L92" i="6"/>
  <c r="M92" i="6"/>
  <c r="E92" i="6" s="1"/>
  <c r="N92" i="6"/>
  <c r="O92" i="6"/>
  <c r="P92" i="6"/>
  <c r="H93" i="6"/>
  <c r="I93" i="6"/>
  <c r="J93" i="6"/>
  <c r="K93" i="6"/>
  <c r="L93" i="6"/>
  <c r="F93" i="6" s="1"/>
  <c r="M93" i="6"/>
  <c r="N93" i="6"/>
  <c r="O93" i="6"/>
  <c r="P93" i="6"/>
  <c r="H94" i="6"/>
  <c r="I94" i="6"/>
  <c r="J94" i="6"/>
  <c r="K94" i="6"/>
  <c r="E94" i="6" s="1"/>
  <c r="L94" i="6"/>
  <c r="M94" i="6"/>
  <c r="N94" i="6"/>
  <c r="O94" i="6"/>
  <c r="P94" i="6"/>
  <c r="H95" i="6"/>
  <c r="I95" i="6"/>
  <c r="J95" i="6"/>
  <c r="G95" i="6" s="1"/>
  <c r="K95" i="6"/>
  <c r="L95" i="6"/>
  <c r="M95" i="6"/>
  <c r="N95" i="6"/>
  <c r="O95" i="6"/>
  <c r="P95" i="6"/>
  <c r="H96" i="6"/>
  <c r="I96" i="6"/>
  <c r="J96" i="6"/>
  <c r="K96" i="6"/>
  <c r="L96" i="6"/>
  <c r="M96" i="6"/>
  <c r="N96" i="6"/>
  <c r="O96" i="6"/>
  <c r="P96" i="6"/>
  <c r="H97" i="6"/>
  <c r="G97" i="6" s="1"/>
  <c r="I97" i="6"/>
  <c r="J97" i="6"/>
  <c r="K97" i="6"/>
  <c r="L97" i="6"/>
  <c r="M97" i="6"/>
  <c r="N97" i="6"/>
  <c r="O97" i="6"/>
  <c r="P97" i="6"/>
  <c r="H98" i="6"/>
  <c r="I98" i="6"/>
  <c r="J98" i="6"/>
  <c r="K98" i="6"/>
  <c r="L98" i="6"/>
  <c r="M98" i="6"/>
  <c r="N98" i="6"/>
  <c r="O98" i="6"/>
  <c r="F98" i="6" s="1"/>
  <c r="P98" i="6"/>
  <c r="H99" i="6"/>
  <c r="I99" i="6"/>
  <c r="J99" i="6"/>
  <c r="K99" i="6"/>
  <c r="L99" i="6"/>
  <c r="M99" i="6"/>
  <c r="N99" i="6"/>
  <c r="F99" i="6" s="1"/>
  <c r="O99" i="6"/>
  <c r="P99" i="6"/>
  <c r="H100" i="6"/>
  <c r="I100" i="6"/>
  <c r="J100" i="6"/>
  <c r="K100" i="6"/>
  <c r="L100" i="6"/>
  <c r="M100" i="6"/>
  <c r="E100" i="6" s="1"/>
  <c r="N100" i="6"/>
  <c r="O100" i="6"/>
  <c r="P100" i="6"/>
  <c r="H101" i="6"/>
  <c r="I101" i="6"/>
  <c r="J101" i="6"/>
  <c r="K101" i="6"/>
  <c r="L101" i="6"/>
  <c r="F101" i="6" s="1"/>
  <c r="M101" i="6"/>
  <c r="N101" i="6"/>
  <c r="O101" i="6"/>
  <c r="P101" i="6"/>
  <c r="H102" i="6"/>
  <c r="I102" i="6"/>
  <c r="J102" i="6"/>
  <c r="K102" i="6"/>
  <c r="E102" i="6" s="1"/>
  <c r="L102" i="6"/>
  <c r="M102" i="6"/>
  <c r="N102" i="6"/>
  <c r="O102" i="6"/>
  <c r="P102" i="6"/>
  <c r="H103" i="6"/>
  <c r="I103" i="6"/>
  <c r="J103" i="6"/>
  <c r="G103" i="6" s="1"/>
  <c r="K103" i="6"/>
  <c r="L103" i="6"/>
  <c r="M103" i="6"/>
  <c r="N103" i="6"/>
  <c r="O103" i="6"/>
  <c r="P103" i="6"/>
  <c r="H104" i="6"/>
  <c r="I104" i="6"/>
  <c r="J104" i="6"/>
  <c r="K104" i="6"/>
  <c r="L104" i="6"/>
  <c r="M104" i="6"/>
  <c r="N104" i="6"/>
  <c r="O104" i="6"/>
  <c r="P104" i="6"/>
  <c r="H105" i="6"/>
  <c r="G105" i="6" s="1"/>
  <c r="I105" i="6"/>
  <c r="J105" i="6"/>
  <c r="K105" i="6"/>
  <c r="L105" i="6"/>
  <c r="M105" i="6"/>
  <c r="N105" i="6"/>
  <c r="O105" i="6"/>
  <c r="P105" i="6"/>
  <c r="H106" i="6"/>
  <c r="I106" i="6"/>
  <c r="J106" i="6"/>
  <c r="K106" i="6"/>
  <c r="L106" i="6"/>
  <c r="M106" i="6"/>
  <c r="N106" i="6"/>
  <c r="O106" i="6"/>
  <c r="F106" i="6" s="1"/>
  <c r="P106" i="6"/>
  <c r="H107" i="6"/>
  <c r="I107" i="6"/>
  <c r="J107" i="6"/>
  <c r="K107" i="6"/>
  <c r="L107" i="6"/>
  <c r="M107" i="6"/>
  <c r="N107" i="6"/>
  <c r="F107" i="6" s="1"/>
  <c r="O107" i="6"/>
  <c r="P107" i="6"/>
  <c r="H108" i="6"/>
  <c r="I108" i="6"/>
  <c r="J108" i="6"/>
  <c r="K108" i="6"/>
  <c r="L108" i="6"/>
  <c r="M108" i="6"/>
  <c r="E108" i="6" s="1"/>
  <c r="N108" i="6"/>
  <c r="O108" i="6"/>
  <c r="P108" i="6"/>
  <c r="H109" i="6"/>
  <c r="I109" i="6"/>
  <c r="J109" i="6"/>
  <c r="K109" i="6"/>
  <c r="L109" i="6"/>
  <c r="F109" i="6" s="1"/>
  <c r="M109" i="6"/>
  <c r="N109" i="6"/>
  <c r="O109" i="6"/>
  <c r="P109" i="6"/>
  <c r="H110" i="6"/>
  <c r="I110" i="6"/>
  <c r="J110" i="6"/>
  <c r="K110" i="6"/>
  <c r="E110" i="6" s="1"/>
  <c r="L110" i="6"/>
  <c r="M110" i="6"/>
  <c r="N110" i="6"/>
  <c r="O110" i="6"/>
  <c r="P110" i="6"/>
  <c r="H111" i="6"/>
  <c r="I111" i="6"/>
  <c r="J111" i="6"/>
  <c r="G111" i="6" s="1"/>
  <c r="K111" i="6"/>
  <c r="L111" i="6"/>
  <c r="M111" i="6"/>
  <c r="N111" i="6"/>
  <c r="O111" i="6"/>
  <c r="P111" i="6"/>
  <c r="H112" i="6"/>
  <c r="I112" i="6"/>
  <c r="J112" i="6"/>
  <c r="K112" i="6"/>
  <c r="L112" i="6"/>
  <c r="M112" i="6"/>
  <c r="N112" i="6"/>
  <c r="O112" i="6"/>
  <c r="P112" i="6"/>
  <c r="H113" i="6"/>
  <c r="G113" i="6" s="1"/>
  <c r="I113" i="6"/>
  <c r="J113" i="6"/>
  <c r="K113" i="6"/>
  <c r="L113" i="6"/>
  <c r="M113" i="6"/>
  <c r="N113" i="6"/>
  <c r="O113" i="6"/>
  <c r="P113" i="6"/>
  <c r="H114" i="6"/>
  <c r="I114" i="6"/>
  <c r="J114" i="6"/>
  <c r="K114" i="6"/>
  <c r="L114" i="6"/>
  <c r="M114" i="6"/>
  <c r="N114" i="6"/>
  <c r="O114" i="6"/>
  <c r="F114" i="6" s="1"/>
  <c r="P114" i="6"/>
  <c r="H115" i="6"/>
  <c r="I115" i="6"/>
  <c r="J115" i="6"/>
  <c r="K115" i="6"/>
  <c r="L115" i="6"/>
  <c r="M115" i="6"/>
  <c r="N115" i="6"/>
  <c r="F115" i="6" s="1"/>
  <c r="O115" i="6"/>
  <c r="P115" i="6"/>
  <c r="H116" i="6"/>
  <c r="I116" i="6"/>
  <c r="J116" i="6"/>
  <c r="K116" i="6"/>
  <c r="L116" i="6"/>
  <c r="M116" i="6"/>
  <c r="E116" i="6" s="1"/>
  <c r="N116" i="6"/>
  <c r="O116" i="6"/>
  <c r="P116" i="6"/>
  <c r="H117" i="6"/>
  <c r="I117" i="6"/>
  <c r="J117" i="6"/>
  <c r="K117" i="6"/>
  <c r="L117" i="6"/>
  <c r="F117" i="6" s="1"/>
  <c r="M117" i="6"/>
  <c r="N117" i="6"/>
  <c r="O117" i="6"/>
  <c r="P117" i="6"/>
  <c r="H118" i="6"/>
  <c r="I118" i="6"/>
  <c r="J118" i="6"/>
  <c r="K118" i="6"/>
  <c r="E118" i="6" s="1"/>
  <c r="L118" i="6"/>
  <c r="M118" i="6"/>
  <c r="N118" i="6"/>
  <c r="O118" i="6"/>
  <c r="P118" i="6"/>
  <c r="H119" i="6"/>
  <c r="I119" i="6"/>
  <c r="J119" i="6"/>
  <c r="G119" i="6" s="1"/>
  <c r="K119" i="6"/>
  <c r="L119" i="6"/>
  <c r="M119" i="6"/>
  <c r="N119" i="6"/>
  <c r="O119" i="6"/>
  <c r="P119" i="6"/>
  <c r="H120" i="6"/>
  <c r="I120" i="6"/>
  <c r="J120" i="6"/>
  <c r="K120" i="6"/>
  <c r="L120" i="6"/>
  <c r="M120" i="6"/>
  <c r="N120" i="6"/>
  <c r="O120" i="6"/>
  <c r="P120" i="6"/>
  <c r="H121" i="6"/>
  <c r="G121" i="6" s="1"/>
  <c r="I121" i="6"/>
  <c r="J121" i="6"/>
  <c r="K121" i="6"/>
  <c r="L121" i="6"/>
  <c r="M121" i="6"/>
  <c r="N121" i="6"/>
  <c r="O121" i="6"/>
  <c r="P121" i="6"/>
  <c r="H122" i="6"/>
  <c r="I122" i="6"/>
  <c r="J122" i="6"/>
  <c r="K122" i="6"/>
  <c r="L122" i="6"/>
  <c r="M122" i="6"/>
  <c r="N122" i="6"/>
  <c r="O122" i="6"/>
  <c r="F122" i="6" s="1"/>
  <c r="P122" i="6"/>
  <c r="H123" i="6"/>
  <c r="I123" i="6"/>
  <c r="J123" i="6"/>
  <c r="K123" i="6"/>
  <c r="L123" i="6"/>
  <c r="M123" i="6"/>
  <c r="N123" i="6"/>
  <c r="F123" i="6" s="1"/>
  <c r="O123" i="6"/>
  <c r="P123" i="6"/>
  <c r="H124" i="6"/>
  <c r="I124" i="6"/>
  <c r="J124" i="6"/>
  <c r="K124" i="6"/>
  <c r="L124" i="6"/>
  <c r="M124" i="6"/>
  <c r="E124" i="6" s="1"/>
  <c r="N124" i="6"/>
  <c r="O124" i="6"/>
  <c r="P124" i="6"/>
  <c r="H125" i="6"/>
  <c r="I125" i="6"/>
  <c r="J125" i="6"/>
  <c r="K125" i="6"/>
  <c r="L125" i="6"/>
  <c r="F125" i="6" s="1"/>
  <c r="M125" i="6"/>
  <c r="N125" i="6"/>
  <c r="O125" i="6"/>
  <c r="P125" i="6"/>
  <c r="H126" i="6"/>
  <c r="I126" i="6"/>
  <c r="J126" i="6"/>
  <c r="K126" i="6"/>
  <c r="E126" i="6" s="1"/>
  <c r="L126" i="6"/>
  <c r="M126" i="6"/>
  <c r="N126" i="6"/>
  <c r="O126" i="6"/>
  <c r="P126" i="6"/>
  <c r="H127" i="6"/>
  <c r="I127" i="6"/>
  <c r="J127" i="6"/>
  <c r="G127" i="6" s="1"/>
  <c r="K127" i="6"/>
  <c r="L127" i="6"/>
  <c r="M127" i="6"/>
  <c r="N127" i="6"/>
  <c r="O127" i="6"/>
  <c r="P127" i="6"/>
  <c r="H128" i="6"/>
  <c r="I128" i="6"/>
  <c r="J128" i="6"/>
  <c r="K128" i="6"/>
  <c r="L128" i="6"/>
  <c r="M128" i="6"/>
  <c r="N128" i="6"/>
  <c r="O128" i="6"/>
  <c r="P128" i="6"/>
  <c r="H129" i="6"/>
  <c r="G129" i="6" s="1"/>
  <c r="I129" i="6"/>
  <c r="J129" i="6"/>
  <c r="K129" i="6"/>
  <c r="L129" i="6"/>
  <c r="M129" i="6"/>
  <c r="N129" i="6"/>
  <c r="O129" i="6"/>
  <c r="P129" i="6"/>
  <c r="H130" i="6"/>
  <c r="I130" i="6"/>
  <c r="J130" i="6"/>
  <c r="K130" i="6"/>
  <c r="L130" i="6"/>
  <c r="M130" i="6"/>
  <c r="N130" i="6"/>
  <c r="O130" i="6"/>
  <c r="F130" i="6" s="1"/>
  <c r="P130" i="6"/>
  <c r="H131" i="6"/>
  <c r="I131" i="6"/>
  <c r="J131" i="6"/>
  <c r="K131" i="6"/>
  <c r="L131" i="6"/>
  <c r="M131" i="6"/>
  <c r="N131" i="6"/>
  <c r="F131" i="6" s="1"/>
  <c r="O131" i="6"/>
  <c r="P131" i="6"/>
  <c r="H132" i="6"/>
  <c r="I132" i="6"/>
  <c r="J132" i="6"/>
  <c r="K132" i="6"/>
  <c r="L132" i="6"/>
  <c r="M132" i="6"/>
  <c r="E132" i="6" s="1"/>
  <c r="N132" i="6"/>
  <c r="O132" i="6"/>
  <c r="P132" i="6"/>
  <c r="H133" i="6"/>
  <c r="I133" i="6"/>
  <c r="J133" i="6"/>
  <c r="K133" i="6"/>
  <c r="L133" i="6"/>
  <c r="F133" i="6" s="1"/>
  <c r="M133" i="6"/>
  <c r="N133" i="6"/>
  <c r="O133" i="6"/>
  <c r="P133" i="6"/>
  <c r="H134" i="6"/>
  <c r="I134" i="6"/>
  <c r="J134" i="6"/>
  <c r="K134" i="6"/>
  <c r="E134" i="6" s="1"/>
  <c r="L134" i="6"/>
  <c r="M134" i="6"/>
  <c r="N134" i="6"/>
  <c r="O134" i="6"/>
  <c r="P134" i="6"/>
  <c r="H135" i="6"/>
  <c r="I135" i="6"/>
  <c r="J135" i="6"/>
  <c r="G135" i="6" s="1"/>
  <c r="K135" i="6"/>
  <c r="L135" i="6"/>
  <c r="M135" i="6"/>
  <c r="N135" i="6"/>
  <c r="O135" i="6"/>
  <c r="P135" i="6"/>
  <c r="H136" i="6"/>
  <c r="I136" i="6"/>
  <c r="J136" i="6"/>
  <c r="K136" i="6"/>
  <c r="L136" i="6"/>
  <c r="M136" i="6"/>
  <c r="N136" i="6"/>
  <c r="O136" i="6"/>
  <c r="P136" i="6"/>
  <c r="H137" i="6"/>
  <c r="G137" i="6" s="1"/>
  <c r="I137" i="6"/>
  <c r="J137" i="6"/>
  <c r="K137" i="6"/>
  <c r="L137" i="6"/>
  <c r="M137" i="6"/>
  <c r="N137" i="6"/>
  <c r="O137" i="6"/>
  <c r="P137" i="6"/>
  <c r="H138" i="6"/>
  <c r="I138" i="6"/>
  <c r="J138" i="6"/>
  <c r="K138" i="6"/>
  <c r="L138" i="6"/>
  <c r="M138" i="6"/>
  <c r="N138" i="6"/>
  <c r="O138" i="6"/>
  <c r="F138" i="6" s="1"/>
  <c r="P138" i="6"/>
  <c r="H139" i="6"/>
  <c r="I139" i="6"/>
  <c r="J139" i="6"/>
  <c r="K139" i="6"/>
  <c r="L139" i="6"/>
  <c r="M139" i="6"/>
  <c r="N139" i="6"/>
  <c r="F139" i="6" s="1"/>
  <c r="O139" i="6"/>
  <c r="P139" i="6"/>
  <c r="H140" i="6"/>
  <c r="I140" i="6"/>
  <c r="J140" i="6"/>
  <c r="K140" i="6"/>
  <c r="L140" i="6"/>
  <c r="M140" i="6"/>
  <c r="E140" i="6" s="1"/>
  <c r="N140" i="6"/>
  <c r="O140" i="6"/>
  <c r="P140" i="6"/>
  <c r="H141" i="6"/>
  <c r="I141" i="6"/>
  <c r="J141" i="6"/>
  <c r="K141" i="6"/>
  <c r="L141" i="6"/>
  <c r="F141" i="6" s="1"/>
  <c r="M141" i="6"/>
  <c r="N141" i="6"/>
  <c r="O141" i="6"/>
  <c r="P141" i="6"/>
  <c r="H142" i="6"/>
  <c r="I142" i="6"/>
  <c r="J142" i="6"/>
  <c r="K142" i="6"/>
  <c r="E142" i="6" s="1"/>
  <c r="L142" i="6"/>
  <c r="M142" i="6"/>
  <c r="N142" i="6"/>
  <c r="O142" i="6"/>
  <c r="P142" i="6"/>
  <c r="H143" i="6"/>
  <c r="I143" i="6"/>
  <c r="J143" i="6"/>
  <c r="G143" i="6" s="1"/>
  <c r="K143" i="6"/>
  <c r="L143" i="6"/>
  <c r="M143" i="6"/>
  <c r="N143" i="6"/>
  <c r="O143" i="6"/>
  <c r="P143" i="6"/>
  <c r="H144" i="6"/>
  <c r="I144" i="6"/>
  <c r="J144" i="6"/>
  <c r="K144" i="6"/>
  <c r="L144" i="6"/>
  <c r="M144" i="6"/>
  <c r="N144" i="6"/>
  <c r="O144" i="6"/>
  <c r="P144" i="6"/>
  <c r="H145" i="6"/>
  <c r="G145" i="6" s="1"/>
  <c r="I145" i="6"/>
  <c r="J145" i="6"/>
  <c r="K145" i="6"/>
  <c r="L145" i="6"/>
  <c r="M145" i="6"/>
  <c r="N145" i="6"/>
  <c r="O145" i="6"/>
  <c r="P145" i="6"/>
  <c r="H146" i="6"/>
  <c r="I146" i="6"/>
  <c r="J146" i="6"/>
  <c r="K146" i="6"/>
  <c r="L146" i="6"/>
  <c r="M146" i="6"/>
  <c r="N146" i="6"/>
  <c r="O146" i="6"/>
  <c r="F146" i="6" s="1"/>
  <c r="P146" i="6"/>
  <c r="H147" i="6"/>
  <c r="I147" i="6"/>
  <c r="J147" i="6"/>
  <c r="K147" i="6"/>
  <c r="L147" i="6"/>
  <c r="M147" i="6"/>
  <c r="N147" i="6"/>
  <c r="F147" i="6" s="1"/>
  <c r="O147" i="6"/>
  <c r="P147" i="6"/>
  <c r="H148" i="6"/>
  <c r="I148" i="6"/>
  <c r="J148" i="6"/>
  <c r="K148" i="6"/>
  <c r="L148" i="6"/>
  <c r="M148" i="6"/>
  <c r="E148" i="6" s="1"/>
  <c r="N148" i="6"/>
  <c r="O148" i="6"/>
  <c r="P148" i="6"/>
  <c r="H149" i="6"/>
  <c r="I149" i="6"/>
  <c r="J149" i="6"/>
  <c r="K149" i="6"/>
  <c r="L149" i="6"/>
  <c r="F149" i="6" s="1"/>
  <c r="M149" i="6"/>
  <c r="N149" i="6"/>
  <c r="O149" i="6"/>
  <c r="P149" i="6"/>
  <c r="H150" i="6"/>
  <c r="I150" i="6"/>
  <c r="J150" i="6"/>
  <c r="K150" i="6"/>
  <c r="E150" i="6" s="1"/>
  <c r="L150" i="6"/>
  <c r="M150" i="6"/>
  <c r="N150" i="6"/>
  <c r="O150" i="6"/>
  <c r="P150" i="6"/>
  <c r="H151" i="6"/>
  <c r="I151" i="6"/>
  <c r="J151" i="6"/>
  <c r="G151" i="6" s="1"/>
  <c r="K151" i="6"/>
  <c r="L151" i="6"/>
  <c r="M151" i="6"/>
  <c r="N151" i="6"/>
  <c r="O151" i="6"/>
  <c r="P151" i="6"/>
  <c r="H152" i="6"/>
  <c r="I152" i="6"/>
  <c r="J152" i="6"/>
  <c r="K152" i="6"/>
  <c r="L152" i="6"/>
  <c r="M152" i="6"/>
  <c r="N152" i="6"/>
  <c r="O152" i="6"/>
  <c r="P152" i="6"/>
  <c r="H153" i="6"/>
  <c r="G153" i="6" s="1"/>
  <c r="I153" i="6"/>
  <c r="J153" i="6"/>
  <c r="K153" i="6"/>
  <c r="L153" i="6"/>
  <c r="M153" i="6"/>
  <c r="N153" i="6"/>
  <c r="O153" i="6"/>
  <c r="P153" i="6"/>
  <c r="H154" i="6"/>
  <c r="I154" i="6"/>
  <c r="J154" i="6"/>
  <c r="K154" i="6"/>
  <c r="L154" i="6"/>
  <c r="M154" i="6"/>
  <c r="N154" i="6"/>
  <c r="O154" i="6"/>
  <c r="F154" i="6" s="1"/>
  <c r="P154" i="6"/>
  <c r="H155" i="6"/>
  <c r="I155" i="6"/>
  <c r="J155" i="6"/>
  <c r="K155" i="6"/>
  <c r="L155" i="6"/>
  <c r="M155" i="6"/>
  <c r="N155" i="6"/>
  <c r="F155" i="6" s="1"/>
  <c r="O155" i="6"/>
  <c r="P155" i="6"/>
  <c r="H156" i="6"/>
  <c r="I156" i="6"/>
  <c r="J156" i="6"/>
  <c r="K156" i="6"/>
  <c r="L156" i="6"/>
  <c r="M156" i="6"/>
  <c r="E156" i="6" s="1"/>
  <c r="N156" i="6"/>
  <c r="O156" i="6"/>
  <c r="P156" i="6"/>
  <c r="H157" i="6"/>
  <c r="I157" i="6"/>
  <c r="J157" i="6"/>
  <c r="K157" i="6"/>
  <c r="L157" i="6"/>
  <c r="F157" i="6" s="1"/>
  <c r="M157" i="6"/>
  <c r="N157" i="6"/>
  <c r="O157" i="6"/>
  <c r="P157" i="6"/>
  <c r="H158" i="6"/>
  <c r="I158" i="6"/>
  <c r="J158" i="6"/>
  <c r="K158" i="6"/>
  <c r="E158" i="6" s="1"/>
  <c r="L158" i="6"/>
  <c r="M158" i="6"/>
  <c r="N158" i="6"/>
  <c r="O158" i="6"/>
  <c r="P158" i="6"/>
  <c r="H159" i="6"/>
  <c r="I159" i="6"/>
  <c r="J159" i="6"/>
  <c r="G159" i="6" s="1"/>
  <c r="K159" i="6"/>
  <c r="L159" i="6"/>
  <c r="M159" i="6"/>
  <c r="N159" i="6"/>
  <c r="O159" i="6"/>
  <c r="P159" i="6"/>
  <c r="H160" i="6"/>
  <c r="I160" i="6"/>
  <c r="J160" i="6"/>
  <c r="K160" i="6"/>
  <c r="L160" i="6"/>
  <c r="M160" i="6"/>
  <c r="N160" i="6"/>
  <c r="O160" i="6"/>
  <c r="P160" i="6"/>
  <c r="H161" i="6"/>
  <c r="G161" i="6" s="1"/>
  <c r="I161" i="6"/>
  <c r="J161" i="6"/>
  <c r="K161" i="6"/>
  <c r="L161" i="6"/>
  <c r="M161" i="6"/>
  <c r="N161" i="6"/>
  <c r="O161" i="6"/>
  <c r="P161" i="6"/>
  <c r="H162" i="6"/>
  <c r="I162" i="6"/>
  <c r="J162" i="6"/>
  <c r="K162" i="6"/>
  <c r="L162" i="6"/>
  <c r="M162" i="6"/>
  <c r="N162" i="6"/>
  <c r="O162" i="6"/>
  <c r="F162" i="6" s="1"/>
  <c r="P162" i="6"/>
  <c r="H163" i="6"/>
  <c r="I163" i="6"/>
  <c r="J163" i="6"/>
  <c r="K163" i="6"/>
  <c r="L163" i="6"/>
  <c r="M163" i="6"/>
  <c r="N163" i="6"/>
  <c r="F163" i="6" s="1"/>
  <c r="O163" i="6"/>
  <c r="P163" i="6"/>
  <c r="H164" i="6"/>
  <c r="I164" i="6"/>
  <c r="J164" i="6"/>
  <c r="K164" i="6"/>
  <c r="L164" i="6"/>
  <c r="M164" i="6"/>
  <c r="E164" i="6" s="1"/>
  <c r="N164" i="6"/>
  <c r="O164" i="6"/>
  <c r="P164" i="6"/>
  <c r="H165" i="6"/>
  <c r="I165" i="6"/>
  <c r="J165" i="6"/>
  <c r="K165" i="6"/>
  <c r="L165" i="6"/>
  <c r="F165" i="6" s="1"/>
  <c r="M165" i="6"/>
  <c r="N165" i="6"/>
  <c r="O165" i="6"/>
  <c r="P165" i="6"/>
  <c r="H166" i="6"/>
  <c r="I166" i="6"/>
  <c r="J166" i="6"/>
  <c r="K166" i="6"/>
  <c r="E166" i="6" s="1"/>
  <c r="L166" i="6"/>
  <c r="M166" i="6"/>
  <c r="N166" i="6"/>
  <c r="O166" i="6"/>
  <c r="P166" i="6"/>
  <c r="H167" i="6"/>
  <c r="I167" i="6"/>
  <c r="J167" i="6"/>
  <c r="G167" i="6" s="1"/>
  <c r="K167" i="6"/>
  <c r="L167" i="6"/>
  <c r="M167" i="6"/>
  <c r="N167" i="6"/>
  <c r="O167" i="6"/>
  <c r="P167" i="6"/>
  <c r="H168" i="6"/>
  <c r="I168" i="6"/>
  <c r="J168" i="6"/>
  <c r="K168" i="6"/>
  <c r="L168" i="6"/>
  <c r="M168" i="6"/>
  <c r="N168" i="6"/>
  <c r="O168" i="6"/>
  <c r="P168" i="6"/>
  <c r="H169" i="6"/>
  <c r="G169" i="6" s="1"/>
  <c r="I169" i="6"/>
  <c r="J169" i="6"/>
  <c r="K169" i="6"/>
  <c r="L169" i="6"/>
  <c r="M169" i="6"/>
  <c r="N169" i="6"/>
  <c r="O169" i="6"/>
  <c r="P169" i="6"/>
  <c r="H170" i="6"/>
  <c r="I170" i="6"/>
  <c r="J170" i="6"/>
  <c r="K170" i="6"/>
  <c r="L170" i="6"/>
  <c r="M170" i="6"/>
  <c r="N170" i="6"/>
  <c r="O170" i="6"/>
  <c r="F170" i="6" s="1"/>
  <c r="P170" i="6"/>
  <c r="H171" i="6"/>
  <c r="I171" i="6"/>
  <c r="J171" i="6"/>
  <c r="K171" i="6"/>
  <c r="L171" i="6"/>
  <c r="M171" i="6"/>
  <c r="N171" i="6"/>
  <c r="F171" i="6" s="1"/>
  <c r="O171" i="6"/>
  <c r="P171" i="6"/>
  <c r="H172" i="6"/>
  <c r="I172" i="6"/>
  <c r="J172" i="6"/>
  <c r="K172" i="6"/>
  <c r="L172" i="6"/>
  <c r="M172" i="6"/>
  <c r="E172" i="6" s="1"/>
  <c r="N172" i="6"/>
  <c r="O172" i="6"/>
  <c r="P172" i="6"/>
  <c r="H173" i="6"/>
  <c r="I173" i="6"/>
  <c r="J173" i="6"/>
  <c r="K173" i="6"/>
  <c r="L173" i="6"/>
  <c r="F173" i="6" s="1"/>
  <c r="M173" i="6"/>
  <c r="N173" i="6"/>
  <c r="O173" i="6"/>
  <c r="P173" i="6"/>
  <c r="H174" i="6"/>
  <c r="I174" i="6"/>
  <c r="J174" i="6"/>
  <c r="K174" i="6"/>
  <c r="E174" i="6" s="1"/>
  <c r="L174" i="6"/>
  <c r="M174" i="6"/>
  <c r="N174" i="6"/>
  <c r="O174" i="6"/>
  <c r="P174" i="6"/>
  <c r="H175" i="6"/>
  <c r="I175" i="6"/>
  <c r="J175" i="6"/>
  <c r="G175" i="6" s="1"/>
  <c r="K175" i="6"/>
  <c r="L175" i="6"/>
  <c r="M175" i="6"/>
  <c r="N175" i="6"/>
  <c r="O175" i="6"/>
  <c r="P175" i="6"/>
  <c r="H176" i="6"/>
  <c r="I176" i="6"/>
  <c r="J176" i="6"/>
  <c r="K176" i="6"/>
  <c r="L176" i="6"/>
  <c r="M176" i="6"/>
  <c r="N176" i="6"/>
  <c r="O176" i="6"/>
  <c r="P176" i="6"/>
  <c r="H177" i="6"/>
  <c r="G177" i="6" s="1"/>
  <c r="I177" i="6"/>
  <c r="J177" i="6"/>
  <c r="K177" i="6"/>
  <c r="L177" i="6"/>
  <c r="M177" i="6"/>
  <c r="N177" i="6"/>
  <c r="O177" i="6"/>
  <c r="P177" i="6"/>
  <c r="H178" i="6"/>
  <c r="I178" i="6"/>
  <c r="J178" i="6"/>
  <c r="K178" i="6"/>
  <c r="L178" i="6"/>
  <c r="M178" i="6"/>
  <c r="N178" i="6"/>
  <c r="O178" i="6"/>
  <c r="F178" i="6" s="1"/>
  <c r="P178" i="6"/>
  <c r="H179" i="6"/>
  <c r="I179" i="6"/>
  <c r="J179" i="6"/>
  <c r="K179" i="6"/>
  <c r="L179" i="6"/>
  <c r="M179" i="6"/>
  <c r="N179" i="6"/>
  <c r="F179" i="6" s="1"/>
  <c r="O179" i="6"/>
  <c r="P179" i="6"/>
  <c r="H180" i="6"/>
  <c r="I180" i="6"/>
  <c r="J180" i="6"/>
  <c r="K180" i="6"/>
  <c r="L180" i="6"/>
  <c r="M180" i="6"/>
  <c r="E180" i="6" s="1"/>
  <c r="N180" i="6"/>
  <c r="O180" i="6"/>
  <c r="P180" i="6"/>
  <c r="H181" i="6"/>
  <c r="I181" i="6"/>
  <c r="J181" i="6"/>
  <c r="K181" i="6"/>
  <c r="L181" i="6"/>
  <c r="F181" i="6" s="1"/>
  <c r="M181" i="6"/>
  <c r="N181" i="6"/>
  <c r="O181" i="6"/>
  <c r="P181" i="6"/>
  <c r="H182" i="6"/>
  <c r="I182" i="6"/>
  <c r="J182" i="6"/>
  <c r="K182" i="6"/>
  <c r="E182" i="6" s="1"/>
  <c r="L182" i="6"/>
  <c r="M182" i="6"/>
  <c r="N182" i="6"/>
  <c r="O182" i="6"/>
  <c r="P182" i="6"/>
  <c r="H183" i="6"/>
  <c r="I183" i="6"/>
  <c r="J183" i="6"/>
  <c r="G183" i="6" s="1"/>
  <c r="K183" i="6"/>
  <c r="L183" i="6"/>
  <c r="M183" i="6"/>
  <c r="N183" i="6"/>
  <c r="O183" i="6"/>
  <c r="P183" i="6"/>
  <c r="H184" i="6"/>
  <c r="I184" i="6"/>
  <c r="J184" i="6"/>
  <c r="K184" i="6"/>
  <c r="L184" i="6"/>
  <c r="M184" i="6"/>
  <c r="N184" i="6"/>
  <c r="O184" i="6"/>
  <c r="P184" i="6"/>
  <c r="H185" i="6"/>
  <c r="G185" i="6" s="1"/>
  <c r="I185" i="6"/>
  <c r="J185" i="6"/>
  <c r="K185" i="6"/>
  <c r="L185" i="6"/>
  <c r="M185" i="6"/>
  <c r="N185" i="6"/>
  <c r="O185" i="6"/>
  <c r="P185" i="6"/>
  <c r="H186" i="6"/>
  <c r="I186" i="6"/>
  <c r="J186" i="6"/>
  <c r="K186" i="6"/>
  <c r="L186" i="6"/>
  <c r="M186" i="6"/>
  <c r="N186" i="6"/>
  <c r="O186" i="6"/>
  <c r="F186" i="6" s="1"/>
  <c r="P186" i="6"/>
  <c r="H187" i="6"/>
  <c r="I187" i="6"/>
  <c r="J187" i="6"/>
  <c r="K187" i="6"/>
  <c r="L187" i="6"/>
  <c r="M187" i="6"/>
  <c r="N187" i="6"/>
  <c r="F187" i="6" s="1"/>
  <c r="O187" i="6"/>
  <c r="P187" i="6"/>
  <c r="H188" i="6"/>
  <c r="I188" i="6"/>
  <c r="J188" i="6"/>
  <c r="K188" i="6"/>
  <c r="L188" i="6"/>
  <c r="M188" i="6"/>
  <c r="E188" i="6" s="1"/>
  <c r="N188" i="6"/>
  <c r="O188" i="6"/>
  <c r="P188" i="6"/>
  <c r="H189" i="6"/>
  <c r="I189" i="6"/>
  <c r="J189" i="6"/>
  <c r="K189" i="6"/>
  <c r="L189" i="6"/>
  <c r="F189" i="6" s="1"/>
  <c r="M189" i="6"/>
  <c r="N189" i="6"/>
  <c r="O189" i="6"/>
  <c r="P189" i="6"/>
  <c r="H190" i="6"/>
  <c r="I190" i="6"/>
  <c r="J190" i="6"/>
  <c r="K190" i="6"/>
  <c r="E190" i="6" s="1"/>
  <c r="L190" i="6"/>
  <c r="M190" i="6"/>
  <c r="N190" i="6"/>
  <c r="O190" i="6"/>
  <c r="P190" i="6"/>
  <c r="H191" i="6"/>
  <c r="I191" i="6"/>
  <c r="J191" i="6"/>
  <c r="G191" i="6" s="1"/>
  <c r="K191" i="6"/>
  <c r="L191" i="6"/>
  <c r="M191" i="6"/>
  <c r="N191" i="6"/>
  <c r="O191" i="6"/>
  <c r="P191" i="6"/>
  <c r="H192" i="6"/>
  <c r="I192" i="6"/>
  <c r="J192" i="6"/>
  <c r="K192" i="6"/>
  <c r="L192" i="6"/>
  <c r="M192" i="6"/>
  <c r="N192" i="6"/>
  <c r="O192" i="6"/>
  <c r="P192" i="6"/>
  <c r="H193" i="6"/>
  <c r="G193" i="6" s="1"/>
  <c r="I193" i="6"/>
  <c r="J193" i="6"/>
  <c r="K193" i="6"/>
  <c r="L193" i="6"/>
  <c r="M193" i="6"/>
  <c r="N193" i="6"/>
  <c r="O193" i="6"/>
  <c r="P193" i="6"/>
  <c r="H194" i="6"/>
  <c r="I194" i="6"/>
  <c r="J194" i="6"/>
  <c r="K194" i="6"/>
  <c r="L194" i="6"/>
  <c r="M194" i="6"/>
  <c r="N194" i="6"/>
  <c r="O194" i="6"/>
  <c r="F194" i="6" s="1"/>
  <c r="P194" i="6"/>
  <c r="H195" i="6"/>
  <c r="I195" i="6"/>
  <c r="J195" i="6"/>
  <c r="K195" i="6"/>
  <c r="L195" i="6"/>
  <c r="M195" i="6"/>
  <c r="N195" i="6"/>
  <c r="F195" i="6" s="1"/>
  <c r="O195" i="6"/>
  <c r="P195" i="6"/>
  <c r="H196" i="6"/>
  <c r="I196" i="6"/>
  <c r="J196" i="6"/>
  <c r="K196" i="6"/>
  <c r="L196" i="6"/>
  <c r="M196" i="6"/>
  <c r="E196" i="6" s="1"/>
  <c r="N196" i="6"/>
  <c r="O196" i="6"/>
  <c r="P196" i="6"/>
  <c r="H197" i="6"/>
  <c r="I197" i="6"/>
  <c r="J197" i="6"/>
  <c r="K197" i="6"/>
  <c r="L197" i="6"/>
  <c r="F197" i="6" s="1"/>
  <c r="M197" i="6"/>
  <c r="N197" i="6"/>
  <c r="O197" i="6"/>
  <c r="P197" i="6"/>
  <c r="H198" i="6"/>
  <c r="I198" i="6"/>
  <c r="J198" i="6"/>
  <c r="K198" i="6"/>
  <c r="E198" i="6" s="1"/>
  <c r="L198" i="6"/>
  <c r="M198" i="6"/>
  <c r="N198" i="6"/>
  <c r="O198" i="6"/>
  <c r="P198" i="6"/>
  <c r="H199" i="6"/>
  <c r="I199" i="6"/>
  <c r="J199" i="6"/>
  <c r="G199" i="6" s="1"/>
  <c r="K199" i="6"/>
  <c r="L199" i="6"/>
  <c r="M199" i="6"/>
  <c r="N199" i="6"/>
  <c r="O199" i="6"/>
  <c r="P199" i="6"/>
  <c r="H200" i="6"/>
  <c r="I200" i="6"/>
  <c r="J200" i="6"/>
  <c r="K200" i="6"/>
  <c r="L200" i="6"/>
  <c r="M200" i="6"/>
  <c r="N200" i="6"/>
  <c r="O200" i="6"/>
  <c r="P200" i="6"/>
  <c r="H201" i="6"/>
  <c r="G201" i="6" s="1"/>
  <c r="I201" i="6"/>
  <c r="J201" i="6"/>
  <c r="K201" i="6"/>
  <c r="L201" i="6"/>
  <c r="M201" i="6"/>
  <c r="N201" i="6"/>
  <c r="O201" i="6"/>
  <c r="P201" i="6"/>
  <c r="H202" i="6"/>
  <c r="I202" i="6"/>
  <c r="J202" i="6"/>
  <c r="K202" i="6"/>
  <c r="L202" i="6"/>
  <c r="M202" i="6"/>
  <c r="N202" i="6"/>
  <c r="O202" i="6"/>
  <c r="F202" i="6" s="1"/>
  <c r="P202" i="6"/>
  <c r="H203" i="6"/>
  <c r="I203" i="6"/>
  <c r="J203" i="6"/>
  <c r="K203" i="6"/>
  <c r="L203" i="6"/>
  <c r="M203" i="6"/>
  <c r="N203" i="6"/>
  <c r="F203" i="6" s="1"/>
  <c r="O203" i="6"/>
  <c r="P203" i="6"/>
  <c r="H204" i="6"/>
  <c r="I204" i="6"/>
  <c r="J204" i="6"/>
  <c r="K204" i="6"/>
  <c r="L204" i="6"/>
  <c r="M204" i="6"/>
  <c r="E204" i="6" s="1"/>
  <c r="N204" i="6"/>
  <c r="O204" i="6"/>
  <c r="P204" i="6"/>
  <c r="H205" i="6"/>
  <c r="I205" i="6"/>
  <c r="J205" i="6"/>
  <c r="K205" i="6"/>
  <c r="L205" i="6"/>
  <c r="F205" i="6" s="1"/>
  <c r="M205" i="6"/>
  <c r="N205" i="6"/>
  <c r="O205" i="6"/>
  <c r="P205" i="6"/>
  <c r="H206" i="6"/>
  <c r="I206" i="6"/>
  <c r="J206" i="6"/>
  <c r="K206" i="6"/>
  <c r="E206" i="6" s="1"/>
  <c r="L206" i="6"/>
  <c r="M206" i="6"/>
  <c r="N206" i="6"/>
  <c r="O206" i="6"/>
  <c r="P206" i="6"/>
  <c r="H207" i="6"/>
  <c r="I207" i="6"/>
  <c r="J207" i="6"/>
  <c r="G207" i="6" s="1"/>
  <c r="K207" i="6"/>
  <c r="L207" i="6"/>
  <c r="M207" i="6"/>
  <c r="N207" i="6"/>
  <c r="O207" i="6"/>
  <c r="P207" i="6"/>
  <c r="H208" i="6"/>
  <c r="I208" i="6"/>
  <c r="J208" i="6"/>
  <c r="K208" i="6"/>
  <c r="L208" i="6"/>
  <c r="M208" i="6"/>
  <c r="N208" i="6"/>
  <c r="O208" i="6"/>
  <c r="P208" i="6"/>
  <c r="H209" i="6"/>
  <c r="G209" i="6" s="1"/>
  <c r="I209" i="6"/>
  <c r="J209" i="6"/>
  <c r="K209" i="6"/>
  <c r="L209" i="6"/>
  <c r="M209" i="6"/>
  <c r="N209" i="6"/>
  <c r="O209" i="6"/>
  <c r="P209" i="6"/>
  <c r="H210" i="6"/>
  <c r="I210" i="6"/>
  <c r="J210" i="6"/>
  <c r="K210" i="6"/>
  <c r="L210" i="6"/>
  <c r="M210" i="6"/>
  <c r="N210" i="6"/>
  <c r="O210" i="6"/>
  <c r="F210" i="6" s="1"/>
  <c r="P210" i="6"/>
  <c r="H211" i="6"/>
  <c r="I211" i="6"/>
  <c r="J211" i="6"/>
  <c r="K211" i="6"/>
  <c r="L211" i="6"/>
  <c r="M211" i="6"/>
  <c r="N211" i="6"/>
  <c r="F211" i="6" s="1"/>
  <c r="O211" i="6"/>
  <c r="P211" i="6"/>
  <c r="H212" i="6"/>
  <c r="I212" i="6"/>
  <c r="J212" i="6"/>
  <c r="K212" i="6"/>
  <c r="L212" i="6"/>
  <c r="M212" i="6"/>
  <c r="E212" i="6" s="1"/>
  <c r="N212" i="6"/>
  <c r="O212" i="6"/>
  <c r="P212" i="6"/>
  <c r="H213" i="6"/>
  <c r="I213" i="6"/>
  <c r="J213" i="6"/>
  <c r="K213" i="6"/>
  <c r="L213" i="6"/>
  <c r="F213" i="6" s="1"/>
  <c r="M213" i="6"/>
  <c r="N213" i="6"/>
  <c r="O213" i="6"/>
  <c r="P213" i="6"/>
  <c r="H214" i="6"/>
  <c r="I214" i="6"/>
  <c r="J214" i="6"/>
  <c r="K214" i="6"/>
  <c r="E214" i="6" s="1"/>
  <c r="L214" i="6"/>
  <c r="M214" i="6"/>
  <c r="N214" i="6"/>
  <c r="O214" i="6"/>
  <c r="P214" i="6"/>
  <c r="H215" i="6"/>
  <c r="I215" i="6"/>
  <c r="J215" i="6"/>
  <c r="G215" i="6" s="1"/>
  <c r="K215" i="6"/>
  <c r="L215" i="6"/>
  <c r="M215" i="6"/>
  <c r="N215" i="6"/>
  <c r="O215" i="6"/>
  <c r="P215" i="6"/>
  <c r="H216" i="6"/>
  <c r="I216" i="6"/>
  <c r="J216" i="6"/>
  <c r="K216" i="6"/>
  <c r="L216" i="6"/>
  <c r="M216" i="6"/>
  <c r="N216" i="6"/>
  <c r="O216" i="6"/>
  <c r="P216" i="6"/>
  <c r="H217" i="6"/>
  <c r="G217" i="6" s="1"/>
  <c r="I217" i="6"/>
  <c r="J217" i="6"/>
  <c r="K217" i="6"/>
  <c r="L217" i="6"/>
  <c r="M217" i="6"/>
  <c r="N217" i="6"/>
  <c r="O217" i="6"/>
  <c r="P217" i="6"/>
  <c r="H218" i="6"/>
  <c r="I218" i="6"/>
  <c r="J218" i="6"/>
  <c r="K218" i="6"/>
  <c r="L218" i="6"/>
  <c r="M218" i="6"/>
  <c r="N218" i="6"/>
  <c r="O218" i="6"/>
  <c r="F218" i="6" s="1"/>
  <c r="P218" i="6"/>
  <c r="H219" i="6"/>
  <c r="I219" i="6"/>
  <c r="J219" i="6"/>
  <c r="K219" i="6"/>
  <c r="L219" i="6"/>
  <c r="M219" i="6"/>
  <c r="N219" i="6"/>
  <c r="F219" i="6" s="1"/>
  <c r="O219" i="6"/>
  <c r="P219" i="6"/>
  <c r="H220" i="6"/>
  <c r="I220" i="6"/>
  <c r="J220" i="6"/>
  <c r="K220" i="6"/>
  <c r="L220" i="6"/>
  <c r="M220" i="6"/>
  <c r="E220" i="6" s="1"/>
  <c r="N220" i="6"/>
  <c r="O220" i="6"/>
  <c r="P220" i="6"/>
  <c r="H221" i="6"/>
  <c r="I221" i="6"/>
  <c r="J221" i="6"/>
  <c r="K221" i="6"/>
  <c r="L221" i="6"/>
  <c r="F221" i="6" s="1"/>
  <c r="M221" i="6"/>
  <c r="N221" i="6"/>
  <c r="O221" i="6"/>
  <c r="P221" i="6"/>
  <c r="H222" i="6"/>
  <c r="I222" i="6"/>
  <c r="J222" i="6"/>
  <c r="K222" i="6"/>
  <c r="E222" i="6" s="1"/>
  <c r="L222" i="6"/>
  <c r="M222" i="6"/>
  <c r="N222" i="6"/>
  <c r="O222" i="6"/>
  <c r="P222" i="6"/>
  <c r="H223" i="6"/>
  <c r="I223" i="6"/>
  <c r="J223" i="6"/>
  <c r="G223" i="6" s="1"/>
  <c r="K223" i="6"/>
  <c r="L223" i="6"/>
  <c r="M223" i="6"/>
  <c r="N223" i="6"/>
  <c r="O223" i="6"/>
  <c r="P223" i="6"/>
  <c r="H224" i="6"/>
  <c r="I224" i="6"/>
  <c r="J224" i="6"/>
  <c r="K224" i="6"/>
  <c r="L224" i="6"/>
  <c r="M224" i="6"/>
  <c r="N224" i="6"/>
  <c r="O224" i="6"/>
  <c r="P224" i="6"/>
  <c r="H225" i="6"/>
  <c r="G225" i="6" s="1"/>
  <c r="I225" i="6"/>
  <c r="J225" i="6"/>
  <c r="K225" i="6"/>
  <c r="L225" i="6"/>
  <c r="M225" i="6"/>
  <c r="N225" i="6"/>
  <c r="O225" i="6"/>
  <c r="P225" i="6"/>
  <c r="H226" i="6"/>
  <c r="I226" i="6"/>
  <c r="J226" i="6"/>
  <c r="K226" i="6"/>
  <c r="L226" i="6"/>
  <c r="M226" i="6"/>
  <c r="N226" i="6"/>
  <c r="O226" i="6"/>
  <c r="F226" i="6" s="1"/>
  <c r="P226" i="6"/>
  <c r="H227" i="6"/>
  <c r="I227" i="6"/>
  <c r="J227" i="6"/>
  <c r="K227" i="6"/>
  <c r="L227" i="6"/>
  <c r="M227" i="6"/>
  <c r="N227" i="6"/>
  <c r="F227" i="6" s="1"/>
  <c r="O227" i="6"/>
  <c r="P227" i="6"/>
  <c r="H228" i="6"/>
  <c r="I228" i="6"/>
  <c r="J228" i="6"/>
  <c r="K228" i="6"/>
  <c r="L228" i="6"/>
  <c r="M228" i="6"/>
  <c r="E228" i="6" s="1"/>
  <c r="N228" i="6"/>
  <c r="O228" i="6"/>
  <c r="P228" i="6"/>
  <c r="H229" i="6"/>
  <c r="I229" i="6"/>
  <c r="J229" i="6"/>
  <c r="K229" i="6"/>
  <c r="L229" i="6"/>
  <c r="F229" i="6" s="1"/>
  <c r="M229" i="6"/>
  <c r="N229" i="6"/>
  <c r="O229" i="6"/>
  <c r="P229" i="6"/>
  <c r="H230" i="6"/>
  <c r="I230" i="6"/>
  <c r="J230" i="6"/>
  <c r="K230" i="6"/>
  <c r="E230" i="6" s="1"/>
  <c r="L230" i="6"/>
  <c r="M230" i="6"/>
  <c r="N230" i="6"/>
  <c r="O230" i="6"/>
  <c r="P230" i="6"/>
  <c r="H231" i="6"/>
  <c r="I231" i="6"/>
  <c r="J231" i="6"/>
  <c r="G231" i="6" s="1"/>
  <c r="K231" i="6"/>
  <c r="L231" i="6"/>
  <c r="M231" i="6"/>
  <c r="N231" i="6"/>
  <c r="O231" i="6"/>
  <c r="P231" i="6"/>
  <c r="H232" i="6"/>
  <c r="I232" i="6"/>
  <c r="J232" i="6"/>
  <c r="K232" i="6"/>
  <c r="L232" i="6"/>
  <c r="M232" i="6"/>
  <c r="N232" i="6"/>
  <c r="O232" i="6"/>
  <c r="P232" i="6"/>
  <c r="H233" i="6"/>
  <c r="G233" i="6" s="1"/>
  <c r="I233" i="6"/>
  <c r="J233" i="6"/>
  <c r="K233" i="6"/>
  <c r="L233" i="6"/>
  <c r="M233" i="6"/>
  <c r="N233" i="6"/>
  <c r="O233" i="6"/>
  <c r="P233" i="6"/>
  <c r="H234" i="6"/>
  <c r="I234" i="6"/>
  <c r="J234" i="6"/>
  <c r="K234" i="6"/>
  <c r="L234" i="6"/>
  <c r="M234" i="6"/>
  <c r="N234" i="6"/>
  <c r="O234" i="6"/>
  <c r="F234" i="6" s="1"/>
  <c r="P234" i="6"/>
  <c r="H235" i="6"/>
  <c r="I235" i="6"/>
  <c r="J235" i="6"/>
  <c r="K235" i="6"/>
  <c r="L235" i="6"/>
  <c r="M235" i="6"/>
  <c r="N235" i="6"/>
  <c r="F235" i="6" s="1"/>
  <c r="O235" i="6"/>
  <c r="P235" i="6"/>
  <c r="H236" i="6"/>
  <c r="I236" i="6"/>
  <c r="J236" i="6"/>
  <c r="K236" i="6"/>
  <c r="L236" i="6"/>
  <c r="M236" i="6"/>
  <c r="E236" i="6" s="1"/>
  <c r="N236" i="6"/>
  <c r="O236" i="6"/>
  <c r="P236" i="6"/>
  <c r="H237" i="6"/>
  <c r="I237" i="6"/>
  <c r="J237" i="6"/>
  <c r="K237" i="6"/>
  <c r="L237" i="6"/>
  <c r="F237" i="6" s="1"/>
  <c r="M237" i="6"/>
  <c r="N237" i="6"/>
  <c r="O237" i="6"/>
  <c r="P237" i="6"/>
  <c r="H238" i="6"/>
  <c r="I238" i="6"/>
  <c r="J238" i="6"/>
  <c r="K238" i="6"/>
  <c r="E238" i="6" s="1"/>
  <c r="L238" i="6"/>
  <c r="M238" i="6"/>
  <c r="N238" i="6"/>
  <c r="O238" i="6"/>
  <c r="P238" i="6"/>
  <c r="H239" i="6"/>
  <c r="I239" i="6"/>
  <c r="J239" i="6"/>
  <c r="G239" i="6" s="1"/>
  <c r="K239" i="6"/>
  <c r="L239" i="6"/>
  <c r="M239" i="6"/>
  <c r="N239" i="6"/>
  <c r="O239" i="6"/>
  <c r="P239" i="6"/>
  <c r="H240" i="6"/>
  <c r="I240" i="6"/>
  <c r="J240" i="6"/>
  <c r="K240" i="6"/>
  <c r="L240" i="6"/>
  <c r="M240" i="6"/>
  <c r="N240" i="6"/>
  <c r="O240" i="6"/>
  <c r="P240" i="6"/>
  <c r="H241" i="6"/>
  <c r="G241" i="6" s="1"/>
  <c r="I241" i="6"/>
  <c r="J241" i="6"/>
  <c r="K241" i="6"/>
  <c r="L241" i="6"/>
  <c r="M241" i="6"/>
  <c r="N241" i="6"/>
  <c r="O241" i="6"/>
  <c r="P241" i="6"/>
  <c r="H242" i="6"/>
  <c r="G242" i="6" s="1"/>
  <c r="I242" i="6"/>
  <c r="J242" i="6"/>
  <c r="K242" i="6"/>
  <c r="L242" i="6"/>
  <c r="M242" i="6"/>
  <c r="N242" i="6"/>
  <c r="F242" i="6" s="1"/>
  <c r="O242" i="6"/>
  <c r="P242" i="6"/>
  <c r="P2" i="6"/>
  <c r="O2" i="6"/>
  <c r="N2" i="6"/>
  <c r="M2" i="6"/>
  <c r="L2" i="6"/>
  <c r="K2" i="6"/>
  <c r="J2" i="6"/>
  <c r="I2" i="6"/>
  <c r="H2" i="6"/>
  <c r="G3" i="6"/>
  <c r="G4" i="6"/>
  <c r="G6" i="6"/>
  <c r="G8" i="6"/>
  <c r="G9" i="6"/>
  <c r="G10" i="6"/>
  <c r="G11" i="6"/>
  <c r="G12" i="6"/>
  <c r="G13" i="6"/>
  <c r="G14" i="6"/>
  <c r="G16" i="6"/>
  <c r="G17" i="6"/>
  <c r="G18" i="6"/>
  <c r="G19" i="6"/>
  <c r="G20" i="6"/>
  <c r="G21" i="6"/>
  <c r="G22" i="6"/>
  <c r="G24" i="6"/>
  <c r="G26" i="6"/>
  <c r="G27" i="6"/>
  <c r="G28" i="6"/>
  <c r="G29" i="6"/>
  <c r="G30" i="6"/>
  <c r="G32" i="6"/>
  <c r="G34" i="6"/>
  <c r="G35" i="6"/>
  <c r="G36" i="6"/>
  <c r="G37" i="6"/>
  <c r="G38" i="6"/>
  <c r="G40" i="6"/>
  <c r="G42" i="6"/>
  <c r="G43" i="6"/>
  <c r="G44" i="6"/>
  <c r="G45" i="6"/>
  <c r="G46" i="6"/>
  <c r="G48" i="6"/>
  <c r="G50" i="6"/>
  <c r="G51" i="6"/>
  <c r="G52" i="6"/>
  <c r="G53" i="6"/>
  <c r="G54" i="6"/>
  <c r="G56" i="6"/>
  <c r="G58" i="6"/>
  <c r="G59" i="6"/>
  <c r="G60" i="6"/>
  <c r="G61" i="6"/>
  <c r="G62" i="6"/>
  <c r="G64" i="6"/>
  <c r="G66" i="6"/>
  <c r="G67" i="6"/>
  <c r="G68" i="6"/>
  <c r="G69" i="6"/>
  <c r="G70" i="6"/>
  <c r="G72" i="6"/>
  <c r="G74" i="6"/>
  <c r="G75" i="6"/>
  <c r="G76" i="6"/>
  <c r="G77" i="6"/>
  <c r="G78" i="6"/>
  <c r="G80" i="6"/>
  <c r="G82" i="6"/>
  <c r="G83" i="6"/>
  <c r="G84" i="6"/>
  <c r="G85" i="6"/>
  <c r="G86" i="6"/>
  <c r="G88" i="6"/>
  <c r="G90" i="6"/>
  <c r="G91" i="6"/>
  <c r="G92" i="6"/>
  <c r="G93" i="6"/>
  <c r="G94" i="6"/>
  <c r="G96" i="6"/>
  <c r="G98" i="6"/>
  <c r="G99" i="6"/>
  <c r="G100" i="6"/>
  <c r="G101" i="6"/>
  <c r="G102" i="6"/>
  <c r="G104" i="6"/>
  <c r="G106" i="6"/>
  <c r="G107" i="6"/>
  <c r="G108" i="6"/>
  <c r="G109" i="6"/>
  <c r="G110" i="6"/>
  <c r="G112" i="6"/>
  <c r="G114" i="6"/>
  <c r="G115" i="6"/>
  <c r="G116" i="6"/>
  <c r="G117" i="6"/>
  <c r="G118" i="6"/>
  <c r="G120" i="6"/>
  <c r="G122" i="6"/>
  <c r="G123" i="6"/>
  <c r="G124" i="6"/>
  <c r="G125" i="6"/>
  <c r="G126" i="6"/>
  <c r="G128" i="6"/>
  <c r="G130" i="6"/>
  <c r="G131" i="6"/>
  <c r="G132" i="6"/>
  <c r="G133" i="6"/>
  <c r="G134" i="6"/>
  <c r="G136" i="6"/>
  <c r="G138" i="6"/>
  <c r="G139" i="6"/>
  <c r="G140" i="6"/>
  <c r="G141" i="6"/>
  <c r="G142" i="6"/>
  <c r="G144" i="6"/>
  <c r="G146" i="6"/>
  <c r="G147" i="6"/>
  <c r="G148" i="6"/>
  <c r="G149" i="6"/>
  <c r="G150" i="6"/>
  <c r="G152" i="6"/>
  <c r="G154" i="6"/>
  <c r="G155" i="6"/>
  <c r="G156" i="6"/>
  <c r="G157" i="6"/>
  <c r="G158" i="6"/>
  <c r="G160" i="6"/>
  <c r="G162" i="6"/>
  <c r="G163" i="6"/>
  <c r="G164" i="6"/>
  <c r="G165" i="6"/>
  <c r="G166" i="6"/>
  <c r="G168" i="6"/>
  <c r="G170" i="6"/>
  <c r="G171" i="6"/>
  <c r="G172" i="6"/>
  <c r="G173" i="6"/>
  <c r="G174" i="6"/>
  <c r="G176" i="6"/>
  <c r="G178" i="6"/>
  <c r="G179" i="6"/>
  <c r="G180" i="6"/>
  <c r="G181" i="6"/>
  <c r="G182" i="6"/>
  <c r="G184" i="6"/>
  <c r="G186" i="6"/>
  <c r="G187" i="6"/>
  <c r="G188" i="6"/>
  <c r="G189" i="6"/>
  <c r="G190" i="6"/>
  <c r="G192" i="6"/>
  <c r="G194" i="6"/>
  <c r="G195" i="6"/>
  <c r="G196" i="6"/>
  <c r="G197" i="6"/>
  <c r="G198" i="6"/>
  <c r="G200" i="6"/>
  <c r="G202" i="6"/>
  <c r="G203" i="6"/>
  <c r="G204" i="6"/>
  <c r="G205" i="6"/>
  <c r="G206" i="6"/>
  <c r="G208" i="6"/>
  <c r="G210" i="6"/>
  <c r="G211" i="6"/>
  <c r="G212" i="6"/>
  <c r="G213" i="6"/>
  <c r="G214" i="6"/>
  <c r="G216" i="6"/>
  <c r="G218" i="6"/>
  <c r="G219" i="6"/>
  <c r="G220" i="6"/>
  <c r="G221" i="6"/>
  <c r="G222" i="6"/>
  <c r="G224" i="6"/>
  <c r="G226" i="6"/>
  <c r="G227" i="6"/>
  <c r="G228" i="6"/>
  <c r="G229" i="6"/>
  <c r="G230" i="6"/>
  <c r="G232" i="6"/>
  <c r="G234" i="6"/>
  <c r="G235" i="6"/>
  <c r="G236" i="6"/>
  <c r="G237" i="6"/>
  <c r="G238" i="6"/>
  <c r="G240" i="6"/>
  <c r="F4" i="6"/>
  <c r="F6" i="6"/>
  <c r="F7" i="6"/>
  <c r="F8" i="6"/>
  <c r="F9" i="6"/>
  <c r="F12" i="6"/>
  <c r="F14" i="6"/>
  <c r="F15" i="6"/>
  <c r="F16" i="6"/>
  <c r="F17" i="6"/>
  <c r="F20" i="6"/>
  <c r="F22" i="6"/>
  <c r="F23" i="6"/>
  <c r="F24" i="6"/>
  <c r="F25" i="6"/>
  <c r="F28" i="6"/>
  <c r="F30" i="6"/>
  <c r="F31" i="6"/>
  <c r="F32" i="6"/>
  <c r="F33" i="6"/>
  <c r="F36" i="6"/>
  <c r="F38" i="6"/>
  <c r="F39" i="6"/>
  <c r="F40" i="6"/>
  <c r="F41" i="6"/>
  <c r="F44" i="6"/>
  <c r="F46" i="6"/>
  <c r="F47" i="6"/>
  <c r="F48" i="6"/>
  <c r="F49" i="6"/>
  <c r="F52" i="6"/>
  <c r="F54" i="6"/>
  <c r="F55" i="6"/>
  <c r="F56" i="6"/>
  <c r="F57" i="6"/>
  <c r="F60" i="6"/>
  <c r="F62" i="6"/>
  <c r="F63" i="6"/>
  <c r="F64" i="6"/>
  <c r="F65" i="6"/>
  <c r="F68" i="6"/>
  <c r="F70" i="6"/>
  <c r="F71" i="6"/>
  <c r="F72" i="6"/>
  <c r="F73" i="6"/>
  <c r="F76" i="6"/>
  <c r="F78" i="6"/>
  <c r="F79" i="6"/>
  <c r="F80" i="6"/>
  <c r="F81" i="6"/>
  <c r="F84" i="6"/>
  <c r="F86" i="6"/>
  <c r="F87" i="6"/>
  <c r="F88" i="6"/>
  <c r="F89" i="6"/>
  <c r="F92" i="6"/>
  <c r="F94" i="6"/>
  <c r="F95" i="6"/>
  <c r="F96" i="6"/>
  <c r="F97" i="6"/>
  <c r="F100" i="6"/>
  <c r="F102" i="6"/>
  <c r="F103" i="6"/>
  <c r="F104" i="6"/>
  <c r="F105" i="6"/>
  <c r="F108" i="6"/>
  <c r="F110" i="6"/>
  <c r="F111" i="6"/>
  <c r="F112" i="6"/>
  <c r="F113" i="6"/>
  <c r="F116" i="6"/>
  <c r="F118" i="6"/>
  <c r="F119" i="6"/>
  <c r="F120" i="6"/>
  <c r="F121" i="6"/>
  <c r="F124" i="6"/>
  <c r="F126" i="6"/>
  <c r="F127" i="6"/>
  <c r="F128" i="6"/>
  <c r="F129" i="6"/>
  <c r="F132" i="6"/>
  <c r="F134" i="6"/>
  <c r="F135" i="6"/>
  <c r="F136" i="6"/>
  <c r="F137" i="6"/>
  <c r="F140" i="6"/>
  <c r="F142" i="6"/>
  <c r="F143" i="6"/>
  <c r="F144" i="6"/>
  <c r="F145" i="6"/>
  <c r="F148" i="6"/>
  <c r="F150" i="6"/>
  <c r="F151" i="6"/>
  <c r="F152" i="6"/>
  <c r="F153" i="6"/>
  <c r="F156" i="6"/>
  <c r="F158" i="6"/>
  <c r="F159" i="6"/>
  <c r="F160" i="6"/>
  <c r="F161" i="6"/>
  <c r="F164" i="6"/>
  <c r="F166" i="6"/>
  <c r="F167" i="6"/>
  <c r="F168" i="6"/>
  <c r="F169" i="6"/>
  <c r="F172" i="6"/>
  <c r="F174" i="6"/>
  <c r="F175" i="6"/>
  <c r="F176" i="6"/>
  <c r="F177" i="6"/>
  <c r="F180" i="6"/>
  <c r="F182" i="6"/>
  <c r="F183" i="6"/>
  <c r="F184" i="6"/>
  <c r="F185" i="6"/>
  <c r="F188" i="6"/>
  <c r="F190" i="6"/>
  <c r="F191" i="6"/>
  <c r="F192" i="6"/>
  <c r="F193" i="6"/>
  <c r="F196" i="6"/>
  <c r="F198" i="6"/>
  <c r="F199" i="6"/>
  <c r="F200" i="6"/>
  <c r="F201" i="6"/>
  <c r="F204" i="6"/>
  <c r="F206" i="6"/>
  <c r="F207" i="6"/>
  <c r="F208" i="6"/>
  <c r="F209" i="6"/>
  <c r="F212" i="6"/>
  <c r="F214" i="6"/>
  <c r="F215" i="6"/>
  <c r="F216" i="6"/>
  <c r="F217" i="6"/>
  <c r="F220" i="6"/>
  <c r="F222" i="6"/>
  <c r="F223" i="6"/>
  <c r="F224" i="6"/>
  <c r="F225" i="6"/>
  <c r="F228" i="6"/>
  <c r="F230" i="6"/>
  <c r="F231" i="6"/>
  <c r="F232" i="6"/>
  <c r="F233" i="6"/>
  <c r="F236" i="6"/>
  <c r="F238" i="6"/>
  <c r="F239" i="6"/>
  <c r="F240" i="6"/>
  <c r="F241" i="6"/>
  <c r="E3" i="6"/>
  <c r="E5" i="6"/>
  <c r="E7" i="6"/>
  <c r="E8" i="6"/>
  <c r="E9" i="6"/>
  <c r="E10" i="6"/>
  <c r="E11" i="6"/>
  <c r="E13" i="6"/>
  <c r="E15" i="6"/>
  <c r="E16" i="6"/>
  <c r="E17" i="6"/>
  <c r="E18" i="6"/>
  <c r="E19" i="6"/>
  <c r="E21" i="6"/>
  <c r="E23" i="6"/>
  <c r="E24" i="6"/>
  <c r="E25" i="6"/>
  <c r="E26" i="6"/>
  <c r="E27" i="6"/>
  <c r="E29" i="6"/>
  <c r="E31" i="6"/>
  <c r="E32" i="6"/>
  <c r="E33" i="6"/>
  <c r="E34" i="6"/>
  <c r="E35" i="6"/>
  <c r="E37" i="6"/>
  <c r="E39" i="6"/>
  <c r="E40" i="6"/>
  <c r="E41" i="6"/>
  <c r="E42" i="6"/>
  <c r="E43" i="6"/>
  <c r="E45" i="6"/>
  <c r="E47" i="6"/>
  <c r="E48" i="6"/>
  <c r="E49" i="6"/>
  <c r="E50" i="6"/>
  <c r="E51" i="6"/>
  <c r="E53" i="6"/>
  <c r="E55" i="6"/>
  <c r="E56" i="6"/>
  <c r="E57" i="6"/>
  <c r="E58" i="6"/>
  <c r="E59" i="6"/>
  <c r="E61" i="6"/>
  <c r="E63" i="6"/>
  <c r="E64" i="6"/>
  <c r="E65" i="6"/>
  <c r="E66" i="6"/>
  <c r="E67" i="6"/>
  <c r="E69" i="6"/>
  <c r="E71" i="6"/>
  <c r="E72" i="6"/>
  <c r="E73" i="6"/>
  <c r="E74" i="6"/>
  <c r="E75" i="6"/>
  <c r="E77" i="6"/>
  <c r="E79" i="6"/>
  <c r="E80" i="6"/>
  <c r="E81" i="6"/>
  <c r="E82" i="6"/>
  <c r="E83" i="6"/>
  <c r="E85" i="6"/>
  <c r="E87" i="6"/>
  <c r="E88" i="6"/>
  <c r="E89" i="6"/>
  <c r="E90" i="6"/>
  <c r="E91" i="6"/>
  <c r="E93" i="6"/>
  <c r="E95" i="6"/>
  <c r="E96" i="6"/>
  <c r="E97" i="6"/>
  <c r="E98" i="6"/>
  <c r="E99" i="6"/>
  <c r="E101" i="6"/>
  <c r="E103" i="6"/>
  <c r="E104" i="6"/>
  <c r="E105" i="6"/>
  <c r="E106" i="6"/>
  <c r="E107" i="6"/>
  <c r="E109" i="6"/>
  <c r="E111" i="6"/>
  <c r="E112" i="6"/>
  <c r="E113" i="6"/>
  <c r="E114" i="6"/>
  <c r="E115" i="6"/>
  <c r="E117" i="6"/>
  <c r="E119" i="6"/>
  <c r="E120" i="6"/>
  <c r="E121" i="6"/>
  <c r="E122" i="6"/>
  <c r="E123" i="6"/>
  <c r="E125" i="6"/>
  <c r="E127" i="6"/>
  <c r="E128" i="6"/>
  <c r="E129" i="6"/>
  <c r="E130" i="6"/>
  <c r="E131" i="6"/>
  <c r="E133" i="6"/>
  <c r="E135" i="6"/>
  <c r="E136" i="6"/>
  <c r="E137" i="6"/>
  <c r="E138" i="6"/>
  <c r="E139" i="6"/>
  <c r="E141" i="6"/>
  <c r="E143" i="6"/>
  <c r="E144" i="6"/>
  <c r="E145" i="6"/>
  <c r="E146" i="6"/>
  <c r="E147" i="6"/>
  <c r="E149" i="6"/>
  <c r="E151" i="6"/>
  <c r="E152" i="6"/>
  <c r="E153" i="6"/>
  <c r="E154" i="6"/>
  <c r="E155" i="6"/>
  <c r="E157" i="6"/>
  <c r="E159" i="6"/>
  <c r="E160" i="6"/>
  <c r="E161" i="6"/>
  <c r="E162" i="6"/>
  <c r="E163" i="6"/>
  <c r="E165" i="6"/>
  <c r="E167" i="6"/>
  <c r="E168" i="6"/>
  <c r="E169" i="6"/>
  <c r="E170" i="6"/>
  <c r="E171" i="6"/>
  <c r="E173" i="6"/>
  <c r="E175" i="6"/>
  <c r="E176" i="6"/>
  <c r="E177" i="6"/>
  <c r="E178" i="6"/>
  <c r="E179" i="6"/>
  <c r="E181" i="6"/>
  <c r="E183" i="6"/>
  <c r="E184" i="6"/>
  <c r="E185" i="6"/>
  <c r="E186" i="6"/>
  <c r="E187" i="6"/>
  <c r="E189" i="6"/>
  <c r="E191" i="6"/>
  <c r="E192" i="6"/>
  <c r="E193" i="6"/>
  <c r="E194" i="6"/>
  <c r="E195" i="6"/>
  <c r="E197" i="6"/>
  <c r="E199" i="6"/>
  <c r="E200" i="6"/>
  <c r="E201" i="6"/>
  <c r="E202" i="6"/>
  <c r="E203" i="6"/>
  <c r="E205" i="6"/>
  <c r="E207" i="6"/>
  <c r="E208" i="6"/>
  <c r="E209" i="6"/>
  <c r="E210" i="6"/>
  <c r="E211" i="6"/>
  <c r="E213" i="6"/>
  <c r="E215" i="6"/>
  <c r="E216" i="6"/>
  <c r="E217" i="6"/>
  <c r="E218" i="6"/>
  <c r="E219" i="6"/>
  <c r="E221" i="6"/>
  <c r="E223" i="6"/>
  <c r="E224" i="6"/>
  <c r="E225" i="6"/>
  <c r="E226" i="6"/>
  <c r="E227" i="6"/>
  <c r="E229" i="6"/>
  <c r="E231" i="6"/>
  <c r="E232" i="6"/>
  <c r="E233" i="6"/>
  <c r="E234" i="6"/>
  <c r="E235" i="6"/>
  <c r="E237" i="6"/>
  <c r="E239" i="6"/>
  <c r="E240" i="6"/>
  <c r="E241" i="6"/>
  <c r="E242" i="6"/>
  <c r="J4" i="15"/>
  <c r="J5" i="15"/>
  <c r="J6" i="15"/>
  <c r="J7" i="15"/>
  <c r="J8" i="15"/>
  <c r="J9" i="15"/>
  <c r="J10" i="15"/>
  <c r="J11" i="15"/>
  <c r="J12" i="15"/>
  <c r="J3" i="15"/>
  <c r="P243" i="14" l="1"/>
  <c r="P244" i="14"/>
  <c r="P245" i="14"/>
  <c r="P246" i="14"/>
  <c r="P247" i="14"/>
  <c r="P248" i="14"/>
  <c r="P249" i="14"/>
  <c r="P250" i="14"/>
  <c r="P251" i="14"/>
  <c r="P252" i="14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P285" i="14"/>
  <c r="P286" i="14"/>
  <c r="P287" i="14"/>
  <c r="P288" i="14"/>
  <c r="P289" i="14"/>
  <c r="P290" i="14"/>
  <c r="P291" i="14"/>
  <c r="P292" i="14"/>
  <c r="P293" i="14"/>
  <c r="P294" i="14"/>
  <c r="P295" i="14"/>
  <c r="P296" i="14"/>
  <c r="P297" i="14"/>
  <c r="P298" i="14"/>
  <c r="P299" i="14"/>
  <c r="P300" i="14"/>
  <c r="P301" i="14"/>
  <c r="P302" i="14"/>
  <c r="P303" i="14"/>
  <c r="P304" i="14"/>
  <c r="P305" i="14"/>
  <c r="P306" i="14"/>
  <c r="P307" i="14"/>
  <c r="P308" i="14"/>
  <c r="P309" i="14"/>
  <c r="P310" i="14"/>
  <c r="P311" i="14"/>
  <c r="P312" i="14"/>
  <c r="P313" i="14"/>
  <c r="P314" i="14"/>
  <c r="P315" i="14"/>
  <c r="P316" i="14"/>
  <c r="P317" i="14"/>
  <c r="P318" i="14"/>
  <c r="P319" i="14"/>
  <c r="P320" i="14"/>
  <c r="P321" i="14"/>
  <c r="P322" i="14"/>
  <c r="P323" i="14"/>
  <c r="P324" i="14"/>
  <c r="P325" i="14"/>
  <c r="P326" i="14"/>
  <c r="P327" i="14"/>
  <c r="P328" i="14"/>
  <c r="P329" i="14"/>
  <c r="P330" i="14"/>
  <c r="P331" i="14"/>
  <c r="P332" i="14"/>
  <c r="P333" i="14"/>
  <c r="P334" i="14"/>
  <c r="P335" i="14"/>
  <c r="P336" i="14"/>
  <c r="P337" i="14"/>
  <c r="P338" i="14"/>
  <c r="P339" i="14"/>
  <c r="P340" i="14"/>
  <c r="P341" i="14"/>
  <c r="P342" i="14"/>
  <c r="P343" i="14"/>
  <c r="P344" i="14"/>
  <c r="P345" i="14"/>
  <c r="P346" i="14"/>
  <c r="P347" i="14"/>
  <c r="P348" i="14"/>
  <c r="P349" i="14"/>
  <c r="P350" i="14"/>
  <c r="P351" i="14"/>
  <c r="P352" i="14"/>
  <c r="P353" i="14"/>
  <c r="P354" i="14"/>
  <c r="P355" i="14"/>
  <c r="P356" i="14"/>
  <c r="P357" i="14"/>
  <c r="P358" i="14"/>
  <c r="P359" i="14"/>
  <c r="P360" i="14"/>
  <c r="P361" i="14"/>
  <c r="P362" i="14"/>
  <c r="P363" i="14"/>
  <c r="P364" i="14"/>
  <c r="P365" i="14"/>
  <c r="P366" i="14"/>
  <c r="P367" i="14"/>
  <c r="P368" i="14"/>
  <c r="P369" i="14"/>
  <c r="P370" i="14"/>
  <c r="P371" i="14"/>
  <c r="P372" i="14"/>
  <c r="P373" i="14"/>
  <c r="P374" i="14"/>
  <c r="P375" i="14"/>
  <c r="P376" i="14"/>
  <c r="P377" i="14"/>
  <c r="P378" i="14"/>
  <c r="P379" i="14"/>
  <c r="P380" i="14"/>
  <c r="P381" i="14"/>
  <c r="P382" i="14"/>
  <c r="P383" i="14"/>
  <c r="P384" i="14"/>
  <c r="P385" i="14"/>
  <c r="P386" i="14"/>
  <c r="P387" i="14"/>
  <c r="P388" i="14"/>
  <c r="P389" i="14"/>
  <c r="P390" i="14"/>
  <c r="P391" i="14"/>
  <c r="P392" i="14"/>
  <c r="P393" i="14"/>
  <c r="P394" i="14"/>
  <c r="P395" i="14"/>
  <c r="P396" i="14"/>
  <c r="P397" i="14"/>
  <c r="P398" i="14"/>
  <c r="P399" i="14"/>
  <c r="P400" i="14"/>
  <c r="P401" i="14"/>
  <c r="P402" i="14"/>
  <c r="P403" i="14"/>
  <c r="P404" i="14"/>
  <c r="P405" i="14"/>
  <c r="P406" i="14"/>
  <c r="P407" i="14"/>
  <c r="P408" i="14"/>
  <c r="P409" i="14"/>
  <c r="P410" i="14"/>
  <c r="P411" i="14"/>
  <c r="P412" i="14"/>
  <c r="P413" i="14"/>
  <c r="P414" i="14"/>
  <c r="P415" i="14"/>
  <c r="P416" i="14"/>
  <c r="P417" i="14"/>
  <c r="P418" i="14"/>
  <c r="P419" i="14"/>
  <c r="P420" i="14"/>
  <c r="P421" i="14"/>
  <c r="P422" i="14"/>
  <c r="P423" i="14"/>
  <c r="P424" i="14"/>
  <c r="P425" i="14"/>
  <c r="P426" i="14"/>
  <c r="P427" i="14"/>
  <c r="P428" i="14"/>
  <c r="P429" i="14"/>
  <c r="P430" i="14"/>
  <c r="P431" i="14"/>
  <c r="P432" i="14"/>
  <c r="P433" i="14"/>
  <c r="P434" i="14"/>
  <c r="P435" i="14"/>
  <c r="P436" i="14"/>
  <c r="P437" i="14"/>
  <c r="P438" i="14"/>
  <c r="P439" i="14"/>
  <c r="P440" i="14"/>
  <c r="P441" i="14"/>
  <c r="P442" i="14"/>
  <c r="P443" i="14"/>
  <c r="P444" i="14"/>
  <c r="P445" i="14"/>
  <c r="P446" i="14"/>
  <c r="P447" i="14"/>
  <c r="P448" i="14"/>
  <c r="P449" i="14"/>
  <c r="P450" i="14"/>
  <c r="P451" i="14"/>
  <c r="P452" i="14"/>
  <c r="P453" i="14"/>
  <c r="P454" i="14"/>
  <c r="P455" i="14"/>
  <c r="P456" i="14"/>
  <c r="P457" i="14"/>
  <c r="P458" i="14"/>
  <c r="P459" i="14"/>
  <c r="P460" i="14"/>
  <c r="P461" i="14"/>
  <c r="P462" i="14"/>
  <c r="P463" i="14"/>
  <c r="P464" i="14"/>
  <c r="P465" i="14"/>
  <c r="P466" i="14"/>
  <c r="P467" i="14"/>
  <c r="P468" i="14"/>
  <c r="P469" i="14"/>
  <c r="P470" i="14"/>
  <c r="P471" i="14"/>
  <c r="P472" i="14"/>
  <c r="P473" i="14"/>
  <c r="P474" i="14"/>
  <c r="P475" i="14"/>
  <c r="P476" i="14"/>
  <c r="P477" i="14"/>
  <c r="P478" i="14"/>
  <c r="P479" i="14"/>
  <c r="P480" i="14"/>
  <c r="P481" i="14"/>
  <c r="P482" i="14"/>
  <c r="P483" i="14"/>
  <c r="P484" i="14"/>
  <c r="P485" i="14"/>
  <c r="P486" i="14"/>
  <c r="P487" i="14"/>
  <c r="P488" i="14"/>
  <c r="P489" i="14"/>
  <c r="P490" i="14"/>
  <c r="P491" i="14"/>
  <c r="P492" i="14"/>
  <c r="P493" i="14"/>
  <c r="P494" i="14"/>
  <c r="P495" i="14"/>
  <c r="P496" i="14"/>
  <c r="P497" i="14"/>
  <c r="P498" i="14"/>
  <c r="P499" i="14"/>
  <c r="P500" i="14"/>
  <c r="P501" i="14"/>
  <c r="P502" i="14"/>
  <c r="P503" i="14"/>
  <c r="P504" i="14"/>
  <c r="P505" i="14"/>
  <c r="P506" i="14"/>
  <c r="P507" i="14"/>
  <c r="P508" i="14"/>
  <c r="P509" i="14"/>
  <c r="P510" i="14"/>
  <c r="P511" i="14"/>
  <c r="P512" i="14"/>
  <c r="P513" i="14"/>
  <c r="P514" i="14"/>
  <c r="P515" i="14"/>
  <c r="P516" i="14"/>
  <c r="P517" i="14"/>
  <c r="P518" i="14"/>
  <c r="P519" i="14"/>
  <c r="P520" i="14"/>
  <c r="P521" i="14"/>
  <c r="P522" i="14"/>
  <c r="P523" i="14"/>
  <c r="P524" i="14"/>
  <c r="P525" i="14"/>
  <c r="P526" i="14"/>
  <c r="P527" i="14"/>
  <c r="P528" i="14"/>
  <c r="P529" i="14"/>
  <c r="P530" i="14"/>
  <c r="P531" i="14"/>
  <c r="P532" i="14"/>
  <c r="P533" i="14"/>
  <c r="P534" i="14"/>
  <c r="P535" i="14"/>
  <c r="P536" i="14"/>
  <c r="P537" i="14"/>
  <c r="P538" i="14"/>
  <c r="P539" i="14"/>
  <c r="P540" i="14"/>
  <c r="P541" i="14"/>
  <c r="P542" i="14"/>
  <c r="P543" i="14"/>
  <c r="P544" i="14"/>
  <c r="P545" i="14"/>
  <c r="P546" i="14"/>
  <c r="P547" i="14"/>
  <c r="P548" i="14"/>
  <c r="P549" i="14"/>
  <c r="P550" i="14"/>
  <c r="P551" i="14"/>
  <c r="P552" i="14"/>
  <c r="P553" i="14"/>
  <c r="P554" i="14"/>
  <c r="P555" i="14"/>
  <c r="P556" i="14"/>
  <c r="P557" i="14"/>
  <c r="P558" i="14"/>
  <c r="P559" i="14"/>
  <c r="P560" i="14"/>
  <c r="P561" i="14"/>
  <c r="P562" i="14"/>
  <c r="P563" i="14"/>
  <c r="P564" i="14"/>
  <c r="P565" i="14"/>
  <c r="P566" i="14"/>
  <c r="P567" i="14"/>
  <c r="P568" i="14"/>
  <c r="P569" i="14"/>
  <c r="P570" i="14"/>
  <c r="P571" i="14"/>
  <c r="P572" i="14"/>
  <c r="P573" i="14"/>
  <c r="P574" i="14"/>
  <c r="P575" i="14"/>
  <c r="P576" i="14"/>
  <c r="P577" i="14"/>
  <c r="P578" i="14"/>
  <c r="P579" i="14"/>
  <c r="P580" i="14"/>
  <c r="P581" i="14"/>
  <c r="P582" i="14"/>
  <c r="P583" i="14"/>
  <c r="P584" i="14"/>
  <c r="P585" i="14"/>
  <c r="P586" i="14"/>
  <c r="P587" i="14"/>
  <c r="P588" i="14"/>
  <c r="P589" i="14"/>
  <c r="P590" i="14"/>
  <c r="P591" i="14"/>
  <c r="P592" i="14"/>
  <c r="P593" i="14"/>
  <c r="P594" i="14"/>
  <c r="P595" i="14"/>
  <c r="P596" i="14"/>
  <c r="P597" i="14"/>
  <c r="P598" i="14"/>
  <c r="P599" i="14"/>
  <c r="P600" i="14"/>
  <c r="P601" i="14"/>
  <c r="P602" i="14"/>
  <c r="P603" i="14"/>
  <c r="P604" i="14"/>
  <c r="P605" i="14"/>
  <c r="P606" i="14"/>
  <c r="P607" i="14"/>
  <c r="P608" i="14"/>
  <c r="P609" i="14"/>
  <c r="P610" i="14"/>
  <c r="P611" i="14"/>
  <c r="P612" i="14"/>
  <c r="P613" i="14"/>
  <c r="P614" i="14"/>
  <c r="P615" i="14"/>
  <c r="P616" i="14"/>
  <c r="P617" i="14"/>
  <c r="P618" i="14"/>
  <c r="P619" i="14"/>
  <c r="P620" i="14"/>
  <c r="P621" i="14"/>
  <c r="P622" i="14"/>
  <c r="P623" i="14"/>
  <c r="P624" i="14"/>
  <c r="P625" i="14"/>
  <c r="P626" i="14"/>
  <c r="P627" i="14"/>
  <c r="P628" i="14"/>
  <c r="P629" i="14"/>
  <c r="P630" i="14"/>
  <c r="P631" i="14"/>
  <c r="P632" i="14"/>
  <c r="P633" i="14"/>
  <c r="P634" i="14"/>
  <c r="P635" i="14"/>
  <c r="P636" i="14"/>
  <c r="P637" i="14"/>
  <c r="P638" i="14"/>
  <c r="P639" i="14"/>
  <c r="P640" i="14"/>
  <c r="P641" i="14"/>
  <c r="P642" i="14"/>
  <c r="P643" i="14"/>
  <c r="P644" i="14"/>
  <c r="P645" i="14"/>
  <c r="P646" i="14"/>
  <c r="P647" i="14"/>
  <c r="P648" i="14"/>
  <c r="P649" i="14"/>
  <c r="P650" i="14"/>
  <c r="P651" i="14"/>
  <c r="P652" i="14"/>
  <c r="P653" i="14"/>
  <c r="P654" i="14"/>
  <c r="P655" i="14"/>
  <c r="P656" i="14"/>
  <c r="P657" i="14"/>
  <c r="P658" i="14"/>
  <c r="P659" i="14"/>
  <c r="P660" i="14"/>
  <c r="P661" i="14"/>
  <c r="P662" i="14"/>
  <c r="P663" i="14"/>
  <c r="P664" i="14"/>
  <c r="P665" i="14"/>
  <c r="P666" i="14"/>
  <c r="P667" i="14"/>
  <c r="P668" i="14"/>
  <c r="P669" i="14"/>
  <c r="P670" i="14"/>
  <c r="P671" i="14"/>
  <c r="P672" i="14"/>
  <c r="P673" i="14"/>
  <c r="P674" i="14"/>
  <c r="P675" i="14"/>
  <c r="P676" i="14"/>
  <c r="P677" i="14"/>
  <c r="P678" i="14"/>
  <c r="P679" i="14"/>
  <c r="P680" i="14"/>
  <c r="P681" i="14"/>
  <c r="P682" i="14"/>
  <c r="P683" i="14"/>
  <c r="P684" i="14"/>
  <c r="P685" i="14"/>
  <c r="P686" i="14"/>
  <c r="P687" i="14"/>
  <c r="P688" i="14"/>
  <c r="P689" i="14"/>
  <c r="P690" i="14"/>
  <c r="P691" i="14"/>
  <c r="P692" i="14"/>
  <c r="P693" i="14"/>
  <c r="P694" i="14"/>
  <c r="P695" i="14"/>
  <c r="P696" i="14"/>
  <c r="P697" i="14"/>
  <c r="P698" i="14"/>
  <c r="P699" i="14"/>
  <c r="P700" i="14"/>
  <c r="P701" i="14"/>
  <c r="P702" i="14"/>
  <c r="P703" i="14"/>
  <c r="P704" i="14"/>
  <c r="P705" i="14"/>
  <c r="P706" i="14"/>
  <c r="P707" i="14"/>
  <c r="P708" i="14"/>
  <c r="P709" i="14"/>
  <c r="P710" i="14"/>
  <c r="P711" i="14"/>
  <c r="P712" i="14"/>
  <c r="P713" i="14"/>
  <c r="P714" i="14"/>
  <c r="P715" i="14"/>
  <c r="P716" i="14"/>
  <c r="P717" i="14"/>
  <c r="P718" i="14"/>
  <c r="P719" i="14"/>
  <c r="P720" i="14"/>
  <c r="P721" i="14"/>
  <c r="P722" i="14"/>
  <c r="P723" i="14"/>
  <c r="P724" i="14"/>
  <c r="P725" i="14"/>
  <c r="P726" i="14"/>
  <c r="P727" i="14"/>
  <c r="P728" i="14"/>
  <c r="P729" i="14"/>
  <c r="P730" i="14"/>
  <c r="P731" i="14"/>
  <c r="P732" i="14"/>
  <c r="P733" i="14"/>
  <c r="P734" i="14"/>
  <c r="P735" i="14"/>
  <c r="P736" i="14"/>
  <c r="P737" i="14"/>
  <c r="P738" i="14"/>
  <c r="P739" i="14"/>
  <c r="P740" i="14"/>
  <c r="P741" i="14"/>
  <c r="P742" i="14"/>
  <c r="P743" i="14"/>
  <c r="P744" i="14"/>
  <c r="P745" i="14"/>
  <c r="P746" i="14"/>
  <c r="P747" i="14"/>
  <c r="P748" i="14"/>
  <c r="P749" i="14"/>
  <c r="P750" i="14"/>
  <c r="P751" i="14"/>
  <c r="P752" i="14"/>
  <c r="P753" i="14"/>
  <c r="P754" i="14"/>
  <c r="P755" i="14"/>
  <c r="P756" i="14"/>
  <c r="P757" i="14"/>
  <c r="P758" i="14"/>
  <c r="P759" i="14"/>
  <c r="P760" i="14"/>
  <c r="P761" i="14"/>
  <c r="P762" i="14"/>
  <c r="P763" i="14"/>
  <c r="P764" i="14"/>
  <c r="P765" i="14"/>
  <c r="P766" i="14"/>
  <c r="P767" i="14"/>
  <c r="P768" i="14"/>
  <c r="P769" i="14"/>
  <c r="P770" i="14"/>
  <c r="P771" i="14"/>
  <c r="P772" i="14"/>
  <c r="P773" i="14"/>
  <c r="P774" i="14"/>
  <c r="P775" i="14"/>
  <c r="P776" i="14"/>
  <c r="P777" i="14"/>
  <c r="P778" i="14"/>
  <c r="P779" i="14"/>
  <c r="P780" i="14"/>
  <c r="P781" i="14"/>
  <c r="P782" i="14"/>
  <c r="P783" i="14"/>
  <c r="P784" i="14"/>
  <c r="P785" i="14"/>
  <c r="P786" i="14"/>
  <c r="P787" i="14"/>
  <c r="P788" i="14"/>
  <c r="P789" i="14"/>
  <c r="P790" i="14"/>
  <c r="P791" i="14"/>
  <c r="P792" i="14"/>
  <c r="P793" i="14"/>
  <c r="P794" i="14"/>
  <c r="P795" i="14"/>
  <c r="P796" i="14"/>
  <c r="P797" i="14"/>
  <c r="P798" i="14"/>
  <c r="P799" i="14"/>
  <c r="P800" i="14"/>
  <c r="P801" i="14"/>
  <c r="P802" i="14"/>
  <c r="P803" i="14"/>
  <c r="P804" i="14"/>
  <c r="P805" i="14"/>
  <c r="P806" i="14"/>
  <c r="P807" i="14"/>
  <c r="P808" i="14"/>
  <c r="P809" i="14"/>
  <c r="P810" i="14"/>
  <c r="P811" i="14"/>
  <c r="P812" i="14"/>
  <c r="P813" i="14"/>
  <c r="P814" i="14"/>
  <c r="P815" i="14"/>
  <c r="P816" i="14"/>
  <c r="P817" i="14"/>
  <c r="P818" i="14"/>
  <c r="P819" i="14"/>
  <c r="P820" i="14"/>
  <c r="P821" i="14"/>
  <c r="P822" i="14"/>
  <c r="P823" i="14"/>
  <c r="P824" i="14"/>
  <c r="P825" i="14"/>
  <c r="P826" i="14"/>
  <c r="P827" i="14"/>
  <c r="P828" i="14"/>
  <c r="P829" i="14"/>
  <c r="P830" i="14"/>
  <c r="P831" i="14"/>
  <c r="P832" i="14"/>
  <c r="P833" i="14"/>
  <c r="P834" i="14"/>
  <c r="P835" i="14"/>
  <c r="P836" i="14"/>
  <c r="P837" i="14"/>
  <c r="P838" i="14"/>
  <c r="P839" i="14"/>
  <c r="P840" i="14"/>
  <c r="P841" i="14"/>
  <c r="P842" i="14"/>
  <c r="P843" i="14"/>
  <c r="P844" i="14"/>
  <c r="P845" i="14"/>
  <c r="P846" i="14"/>
  <c r="P847" i="14"/>
  <c r="P848" i="14"/>
  <c r="P849" i="14"/>
  <c r="P850" i="14"/>
  <c r="P851" i="14"/>
  <c r="P852" i="14"/>
  <c r="P853" i="14"/>
  <c r="P854" i="14"/>
  <c r="P855" i="14"/>
  <c r="P856" i="14"/>
  <c r="P857" i="14"/>
  <c r="P858" i="14"/>
  <c r="P859" i="14"/>
  <c r="P860" i="14"/>
  <c r="P861" i="14"/>
  <c r="P862" i="14"/>
  <c r="P863" i="14"/>
  <c r="P864" i="14"/>
  <c r="P865" i="14"/>
  <c r="P866" i="14"/>
  <c r="P867" i="14"/>
  <c r="P868" i="14"/>
  <c r="P869" i="14"/>
  <c r="P870" i="14"/>
  <c r="P871" i="14"/>
  <c r="P872" i="14"/>
  <c r="P873" i="14"/>
  <c r="P874" i="14"/>
  <c r="P875" i="14"/>
  <c r="P876" i="14"/>
  <c r="P877" i="14"/>
  <c r="P878" i="14"/>
  <c r="P879" i="14"/>
  <c r="P880" i="14"/>
  <c r="P881" i="14"/>
  <c r="P882" i="14"/>
  <c r="P883" i="14"/>
  <c r="P884" i="14"/>
  <c r="P885" i="14"/>
  <c r="P886" i="14"/>
  <c r="P887" i="14"/>
  <c r="P888" i="14"/>
  <c r="P889" i="14"/>
  <c r="P890" i="14"/>
  <c r="P891" i="14"/>
  <c r="P892" i="14"/>
  <c r="P893" i="14"/>
  <c r="P894" i="14"/>
  <c r="P895" i="14"/>
  <c r="P896" i="14"/>
  <c r="P897" i="14"/>
  <c r="P898" i="14"/>
  <c r="P899" i="14"/>
  <c r="P900" i="14"/>
  <c r="P901" i="14"/>
  <c r="P902" i="14"/>
  <c r="P903" i="14"/>
  <c r="P904" i="14"/>
  <c r="P905" i="14"/>
  <c r="P906" i="14"/>
  <c r="P907" i="14"/>
  <c r="P908" i="14"/>
  <c r="P909" i="14"/>
  <c r="P910" i="14"/>
  <c r="P911" i="14"/>
  <c r="P912" i="14"/>
  <c r="P913" i="14"/>
  <c r="P914" i="14"/>
  <c r="P915" i="14"/>
  <c r="P916" i="14"/>
  <c r="P917" i="14"/>
  <c r="P918" i="14"/>
  <c r="P919" i="14"/>
  <c r="P920" i="14"/>
  <c r="P921" i="14"/>
  <c r="P922" i="14"/>
  <c r="P923" i="14"/>
  <c r="P924" i="14"/>
  <c r="P925" i="14"/>
  <c r="P926" i="14"/>
  <c r="P927" i="14"/>
  <c r="P928" i="14"/>
  <c r="P929" i="14"/>
  <c r="P930" i="14"/>
  <c r="P931" i="14"/>
  <c r="P932" i="14"/>
  <c r="P933" i="14"/>
  <c r="P934" i="14"/>
  <c r="P935" i="14"/>
  <c r="P936" i="14"/>
  <c r="P937" i="14"/>
  <c r="P938" i="14"/>
  <c r="P939" i="14"/>
  <c r="P940" i="14"/>
  <c r="P941" i="14"/>
  <c r="P942" i="14"/>
  <c r="P943" i="14"/>
  <c r="P944" i="14"/>
  <c r="P945" i="14"/>
  <c r="P946" i="14"/>
  <c r="P947" i="14"/>
  <c r="P948" i="14"/>
  <c r="P949" i="14"/>
  <c r="P950" i="14"/>
  <c r="P951" i="14"/>
  <c r="P952" i="14"/>
  <c r="P953" i="14"/>
  <c r="P954" i="14"/>
  <c r="P955" i="14"/>
  <c r="P956" i="14"/>
  <c r="P957" i="14"/>
  <c r="P958" i="14"/>
  <c r="P959" i="14"/>
  <c r="P960" i="14"/>
  <c r="P961" i="14"/>
  <c r="P962" i="14"/>
  <c r="P963" i="14"/>
  <c r="P964" i="14"/>
  <c r="P965" i="14"/>
  <c r="P966" i="14"/>
  <c r="P967" i="14"/>
  <c r="P968" i="14"/>
  <c r="P969" i="14"/>
  <c r="P970" i="14"/>
  <c r="P971" i="14"/>
  <c r="P972" i="14"/>
  <c r="P973" i="14"/>
  <c r="P974" i="14"/>
  <c r="P975" i="14"/>
  <c r="P976" i="14"/>
  <c r="P977" i="14"/>
  <c r="P978" i="14"/>
  <c r="P979" i="14"/>
  <c r="P980" i="14"/>
  <c r="P981" i="14"/>
  <c r="P982" i="14"/>
  <c r="P983" i="14"/>
  <c r="P984" i="14"/>
  <c r="P985" i="14"/>
  <c r="P986" i="14"/>
  <c r="P987" i="14"/>
  <c r="P988" i="14"/>
  <c r="P989" i="14"/>
  <c r="P990" i="14"/>
  <c r="P991" i="14"/>
  <c r="P992" i="14"/>
  <c r="P993" i="14"/>
  <c r="P994" i="14"/>
  <c r="P995" i="14"/>
  <c r="P996" i="14"/>
  <c r="P997" i="14"/>
  <c r="P998" i="14"/>
  <c r="P999" i="14"/>
  <c r="P1000" i="14"/>
  <c r="P1001" i="14"/>
  <c r="P1002" i="14"/>
  <c r="P1003" i="14"/>
  <c r="P1004" i="14"/>
  <c r="P1005" i="14"/>
  <c r="P1006" i="14"/>
  <c r="P1007" i="14"/>
  <c r="P1008" i="14"/>
  <c r="P1009" i="14"/>
  <c r="P1010" i="14"/>
  <c r="P1011" i="14"/>
  <c r="P1012" i="14"/>
  <c r="P1013" i="14"/>
  <c r="P1014" i="14"/>
  <c r="P1015" i="14"/>
  <c r="P1016" i="14"/>
  <c r="P1017" i="14"/>
  <c r="P1018" i="14"/>
  <c r="P1019" i="14"/>
  <c r="P1020" i="14"/>
  <c r="P1021" i="14"/>
  <c r="P1022" i="14"/>
  <c r="P1023" i="14"/>
  <c r="P1024" i="14"/>
  <c r="P1025" i="14"/>
  <c r="P1026" i="14"/>
  <c r="P1027" i="14"/>
  <c r="P1028" i="14"/>
  <c r="P1029" i="14"/>
  <c r="P1030" i="14"/>
  <c r="P1031" i="14"/>
  <c r="P1032" i="14"/>
  <c r="P1033" i="14"/>
  <c r="P1034" i="14"/>
  <c r="P1035" i="14"/>
  <c r="P1036" i="14"/>
  <c r="P1037" i="14"/>
  <c r="P1038" i="14"/>
  <c r="P1039" i="14"/>
  <c r="P1040" i="14"/>
  <c r="P1041" i="14"/>
  <c r="P1042" i="14"/>
  <c r="P1043" i="14"/>
  <c r="P1044" i="14"/>
  <c r="P1045" i="14"/>
  <c r="P1046" i="14"/>
  <c r="P1047" i="14"/>
  <c r="P1048" i="14"/>
  <c r="P1049" i="14"/>
  <c r="P1050" i="14"/>
  <c r="P1051" i="14"/>
  <c r="P1052" i="14"/>
  <c r="P1053" i="14"/>
  <c r="P1054" i="14"/>
  <c r="P1055" i="14"/>
  <c r="P1056" i="14"/>
  <c r="P1057" i="14"/>
  <c r="P1058" i="14"/>
  <c r="P1059" i="14"/>
  <c r="P1060" i="14"/>
  <c r="P1061" i="14"/>
  <c r="P1062" i="14"/>
  <c r="P1063" i="14"/>
  <c r="P1064" i="14"/>
  <c r="P1065" i="14"/>
  <c r="P1066" i="14"/>
  <c r="P1067" i="14"/>
  <c r="P1068" i="14"/>
  <c r="P1069" i="14"/>
  <c r="P1070" i="14"/>
  <c r="P1071" i="14"/>
  <c r="P1072" i="14"/>
  <c r="P1073" i="14"/>
  <c r="P1074" i="14"/>
  <c r="P1075" i="14"/>
  <c r="P1076" i="14"/>
  <c r="P1077" i="14"/>
  <c r="P1078" i="14"/>
  <c r="P1079" i="14"/>
  <c r="P1080" i="14"/>
  <c r="P1081" i="14"/>
  <c r="P1082" i="14"/>
  <c r="P1083" i="14"/>
  <c r="P1084" i="14"/>
  <c r="P1085" i="14"/>
  <c r="P1086" i="14"/>
  <c r="P1087" i="14"/>
  <c r="P1088" i="14"/>
  <c r="P1089" i="14"/>
  <c r="P1090" i="14"/>
  <c r="P1091" i="14"/>
  <c r="P1092" i="14"/>
  <c r="P1093" i="14"/>
  <c r="P1094" i="14"/>
  <c r="P1095" i="14"/>
  <c r="P1096" i="14"/>
  <c r="P1097" i="14"/>
  <c r="P1098" i="14"/>
  <c r="P1099" i="14"/>
  <c r="P1100" i="14"/>
  <c r="P1101" i="14"/>
  <c r="P1102" i="14"/>
  <c r="P1103" i="14"/>
  <c r="P1104" i="14"/>
  <c r="P1105" i="14"/>
  <c r="P1106" i="14"/>
  <c r="P1107" i="14"/>
  <c r="P1108" i="14"/>
  <c r="P1109" i="14"/>
  <c r="P1110" i="14"/>
  <c r="P1111" i="14"/>
  <c r="P1112" i="14"/>
  <c r="P1113" i="14"/>
  <c r="P1114" i="14"/>
  <c r="P1115" i="14"/>
  <c r="P1116" i="14"/>
  <c r="P1117" i="14"/>
  <c r="P1118" i="14"/>
  <c r="P1119" i="14"/>
  <c r="P1120" i="14"/>
  <c r="P1121" i="14"/>
  <c r="P1122" i="14"/>
  <c r="P1123" i="14"/>
  <c r="P1124" i="14"/>
  <c r="P1125" i="14"/>
  <c r="P1126" i="14"/>
  <c r="P1127" i="14"/>
  <c r="P1128" i="14"/>
  <c r="P1129" i="14"/>
  <c r="P1130" i="14"/>
  <c r="P1131" i="14"/>
  <c r="P1132" i="14"/>
  <c r="P1133" i="14"/>
  <c r="P1134" i="14"/>
  <c r="P1135" i="14"/>
  <c r="P1136" i="14"/>
  <c r="P1137" i="14"/>
  <c r="P1138" i="14"/>
  <c r="P1139" i="14"/>
  <c r="P1140" i="14"/>
  <c r="P1141" i="14"/>
  <c r="P1142" i="14"/>
  <c r="P1143" i="14"/>
  <c r="P1144" i="14"/>
  <c r="P1145" i="14"/>
  <c r="P1146" i="14"/>
  <c r="P1147" i="14"/>
  <c r="P1148" i="14"/>
  <c r="P1149" i="14"/>
  <c r="P1150" i="14"/>
  <c r="P1151" i="14"/>
  <c r="P1152" i="14"/>
  <c r="P1153" i="14"/>
  <c r="P1154" i="14"/>
  <c r="P1155" i="14"/>
  <c r="P1156" i="14"/>
  <c r="P1157" i="14"/>
  <c r="P1158" i="14"/>
  <c r="P1159" i="14"/>
  <c r="P1160" i="14"/>
  <c r="P1161" i="14"/>
  <c r="P1162" i="14"/>
  <c r="P1163" i="14"/>
  <c r="P1164" i="14"/>
  <c r="P1165" i="14"/>
  <c r="P1166" i="14"/>
  <c r="P1167" i="14"/>
  <c r="P1168" i="14"/>
  <c r="P1169" i="14"/>
  <c r="P1170" i="14"/>
  <c r="P1171" i="14"/>
  <c r="P1172" i="14"/>
  <c r="P1173" i="14"/>
  <c r="P1174" i="14"/>
  <c r="P1175" i="14"/>
  <c r="P1176" i="14"/>
  <c r="P1177" i="14"/>
  <c r="P1178" i="14"/>
  <c r="P1179" i="14"/>
  <c r="P1180" i="14"/>
  <c r="P1181" i="14"/>
  <c r="P1182" i="14"/>
  <c r="P1183" i="14"/>
  <c r="P1184" i="14"/>
  <c r="P1185" i="14"/>
  <c r="P1186" i="14"/>
  <c r="P1187" i="14"/>
  <c r="P1188" i="14"/>
  <c r="P1189" i="14"/>
  <c r="P1190" i="14"/>
  <c r="P1191" i="14"/>
  <c r="P1192" i="14"/>
  <c r="P1193" i="14"/>
  <c r="P1194" i="14"/>
  <c r="P1195" i="14"/>
  <c r="P1196" i="14"/>
  <c r="P1197" i="14"/>
  <c r="P1198" i="14"/>
  <c r="P1199" i="14"/>
  <c r="P1200" i="14"/>
  <c r="P1201" i="14"/>
  <c r="P1202" i="14"/>
  <c r="P1203" i="14"/>
  <c r="P1204" i="14"/>
  <c r="P1205" i="14"/>
  <c r="P1206" i="14"/>
  <c r="P1207" i="14"/>
  <c r="P1208" i="14"/>
  <c r="P1209" i="14"/>
  <c r="P1210" i="14"/>
  <c r="P1211" i="14"/>
  <c r="P1212" i="14"/>
  <c r="P1213" i="14"/>
  <c r="P1214" i="14"/>
  <c r="P1215" i="14"/>
  <c r="P1216" i="14"/>
  <c r="P1217" i="14"/>
  <c r="P1218" i="14"/>
  <c r="P1219" i="14"/>
  <c r="P1220" i="14"/>
  <c r="P1221" i="14"/>
  <c r="P1222" i="14"/>
  <c r="P1223" i="14"/>
  <c r="P1224" i="14"/>
  <c r="P1225" i="14"/>
  <c r="P1226" i="14"/>
  <c r="P1227" i="14"/>
  <c r="P1228" i="14"/>
  <c r="P1229" i="14"/>
  <c r="P1230" i="14"/>
  <c r="P1231" i="14"/>
  <c r="P1232" i="14"/>
  <c r="P1233" i="14"/>
  <c r="P1234" i="14"/>
  <c r="P1235" i="14"/>
  <c r="P1236" i="14"/>
  <c r="P1237" i="14"/>
  <c r="P1238" i="14"/>
  <c r="P1239" i="14"/>
  <c r="P1240" i="14"/>
  <c r="P1241" i="14"/>
  <c r="P1242" i="14"/>
  <c r="P1243" i="14"/>
  <c r="P1244" i="14"/>
  <c r="P1245" i="14"/>
  <c r="P1246" i="14"/>
  <c r="P1247" i="14"/>
  <c r="P1248" i="14"/>
  <c r="P1249" i="14"/>
  <c r="P1250" i="14"/>
  <c r="P1251" i="14"/>
  <c r="P1252" i="14"/>
  <c r="P1253" i="14"/>
  <c r="P1254" i="14"/>
  <c r="P1255" i="14"/>
  <c r="P1256" i="14"/>
  <c r="P1257" i="14"/>
  <c r="P1258" i="14"/>
  <c r="P1259" i="14"/>
  <c r="P1260" i="14"/>
  <c r="P1261" i="14"/>
  <c r="P1262" i="14"/>
  <c r="P1263" i="14"/>
  <c r="P1264" i="14"/>
  <c r="P1265" i="14"/>
  <c r="P1266" i="14"/>
  <c r="P1267" i="14"/>
  <c r="P1268" i="14"/>
  <c r="P1269" i="14"/>
  <c r="P1270" i="14"/>
  <c r="P1271" i="14"/>
  <c r="P1272" i="14"/>
  <c r="P1273" i="14"/>
  <c r="P1274" i="14"/>
  <c r="P1275" i="14"/>
  <c r="P1276" i="14"/>
  <c r="P1277" i="14"/>
  <c r="P1278" i="14"/>
  <c r="P1279" i="14"/>
  <c r="P1280" i="14"/>
  <c r="P1281" i="14"/>
  <c r="P1282" i="14"/>
  <c r="P1283" i="14"/>
  <c r="P1284" i="14"/>
  <c r="P1285" i="14"/>
  <c r="P1286" i="14"/>
  <c r="P1287" i="14"/>
  <c r="P1288" i="14"/>
  <c r="P1289" i="14"/>
  <c r="P1290" i="14"/>
  <c r="P1291" i="14"/>
  <c r="P1292" i="14"/>
  <c r="P1293" i="14"/>
  <c r="P1294" i="14"/>
  <c r="P1295" i="14"/>
  <c r="P1296" i="14"/>
  <c r="P1297" i="14"/>
  <c r="P1298" i="14"/>
  <c r="P1299" i="14"/>
  <c r="P1300" i="14"/>
  <c r="P1301" i="14"/>
  <c r="P1302" i="14"/>
  <c r="P1303" i="14"/>
  <c r="P1304" i="14"/>
  <c r="P1305" i="14"/>
  <c r="P1306" i="14"/>
  <c r="P1307" i="14"/>
  <c r="P1308" i="14"/>
  <c r="P1309" i="14"/>
  <c r="P1310" i="14"/>
  <c r="P1311" i="14"/>
  <c r="P1312" i="14"/>
  <c r="P1313" i="14"/>
  <c r="P1314" i="14"/>
  <c r="P1315" i="14"/>
  <c r="P1316" i="14"/>
  <c r="P1317" i="14"/>
  <c r="P1318" i="14"/>
  <c r="P1319" i="14"/>
  <c r="P1320" i="14"/>
  <c r="P1321" i="14"/>
  <c r="P1322" i="14"/>
  <c r="P1323" i="14"/>
  <c r="P1324" i="14"/>
  <c r="P1325" i="14"/>
  <c r="P1326" i="14"/>
  <c r="P1327" i="14"/>
  <c r="P1328" i="14"/>
  <c r="P1329" i="14"/>
  <c r="P1330" i="14"/>
  <c r="P1331" i="14"/>
  <c r="P1332" i="14"/>
  <c r="S5" i="14"/>
  <c r="S10" i="14"/>
  <c r="S12" i="14"/>
  <c r="U18" i="14"/>
  <c r="U17" i="14"/>
  <c r="U16" i="14"/>
  <c r="U15" i="14"/>
  <c r="S7" i="14"/>
  <c r="S6" i="14"/>
  <c r="U12" i="14" l="1"/>
  <c r="D3" i="14" l="1"/>
  <c r="D4" i="14"/>
  <c r="G4" i="14" s="1"/>
  <c r="D5" i="14"/>
  <c r="D6" i="14"/>
  <c r="D7" i="14"/>
  <c r="G7" i="14" s="1"/>
  <c r="D8" i="14"/>
  <c r="D9" i="14"/>
  <c r="G9" i="14" s="1"/>
  <c r="D10" i="14"/>
  <c r="D13" i="14"/>
  <c r="D11" i="14"/>
  <c r="D16" i="14"/>
  <c r="D17" i="14"/>
  <c r="D18" i="14"/>
  <c r="D19" i="14"/>
  <c r="D20" i="14"/>
  <c r="G20" i="14" s="1"/>
  <c r="D21" i="14"/>
  <c r="D22" i="14"/>
  <c r="D23" i="14"/>
  <c r="D24" i="14"/>
  <c r="D25" i="14"/>
  <c r="D26" i="14"/>
  <c r="D27" i="14"/>
  <c r="D28" i="14"/>
  <c r="G28" i="14" s="1"/>
  <c r="D29" i="14"/>
  <c r="D30" i="14"/>
  <c r="D31" i="14"/>
  <c r="D32" i="14"/>
  <c r="D33" i="14"/>
  <c r="D34" i="14"/>
  <c r="D35" i="14"/>
  <c r="D36" i="14"/>
  <c r="G36" i="14" s="1"/>
  <c r="D37" i="14"/>
  <c r="D40" i="14"/>
  <c r="D41" i="14"/>
  <c r="D42" i="14"/>
  <c r="D43" i="14"/>
  <c r="D44" i="14"/>
  <c r="G44" i="14" s="1"/>
  <c r="D45" i="14"/>
  <c r="D46" i="14"/>
  <c r="D47" i="14"/>
  <c r="D48" i="14"/>
  <c r="D49" i="14"/>
  <c r="D50" i="14"/>
  <c r="D51" i="14"/>
  <c r="D52" i="14"/>
  <c r="G52" i="14" s="1"/>
  <c r="D53" i="14"/>
  <c r="D54" i="14"/>
  <c r="D55" i="14"/>
  <c r="D56" i="14"/>
  <c r="D58" i="14"/>
  <c r="D60" i="14"/>
  <c r="G60" i="14" s="1"/>
  <c r="D61" i="14"/>
  <c r="D62" i="14"/>
  <c r="D63" i="14"/>
  <c r="D64" i="14"/>
  <c r="D65" i="14"/>
  <c r="D66" i="14"/>
  <c r="D67" i="14"/>
  <c r="D68" i="14"/>
  <c r="G68" i="14" s="1"/>
  <c r="D69" i="14"/>
  <c r="D70" i="14"/>
  <c r="D74" i="14"/>
  <c r="D76" i="14"/>
  <c r="G76" i="14" s="1"/>
  <c r="D71" i="14"/>
  <c r="D79" i="14"/>
  <c r="D80" i="14"/>
  <c r="D87" i="14"/>
  <c r="D96" i="14"/>
  <c r="D97" i="14"/>
  <c r="D98" i="14"/>
  <c r="D99" i="14"/>
  <c r="D100" i="14"/>
  <c r="G100" i="14" s="1"/>
  <c r="D101" i="14"/>
  <c r="D102" i="14"/>
  <c r="D103" i="14"/>
  <c r="D104" i="14"/>
  <c r="D105" i="14"/>
  <c r="D106" i="14"/>
  <c r="D107" i="14"/>
  <c r="D108" i="14"/>
  <c r="G108" i="14" s="1"/>
  <c r="D109" i="14"/>
  <c r="D110" i="14"/>
  <c r="D111" i="14"/>
  <c r="D112" i="14"/>
  <c r="D113" i="14"/>
  <c r="D114" i="14"/>
  <c r="D115" i="14"/>
  <c r="D116" i="14"/>
  <c r="G116" i="14" s="1"/>
  <c r="D117" i="14"/>
  <c r="D118" i="14"/>
  <c r="D119" i="14"/>
  <c r="D120" i="14"/>
  <c r="D121" i="14"/>
  <c r="D122" i="14"/>
  <c r="D123" i="14"/>
  <c r="D124" i="14"/>
  <c r="G124" i="14" s="1"/>
  <c r="D125" i="14"/>
  <c r="D126" i="14"/>
  <c r="D127" i="14"/>
  <c r="D128" i="14"/>
  <c r="D129" i="14"/>
  <c r="D130" i="14"/>
  <c r="D131" i="14"/>
  <c r="D132" i="14"/>
  <c r="G132" i="14" s="1"/>
  <c r="D133" i="14"/>
  <c r="D134" i="14"/>
  <c r="D135" i="14"/>
  <c r="D136" i="14"/>
  <c r="D137" i="14"/>
  <c r="D138" i="14"/>
  <c r="D139" i="14"/>
  <c r="D140" i="14"/>
  <c r="G140" i="14" s="1"/>
  <c r="D141" i="14"/>
  <c r="D142" i="14"/>
  <c r="D143" i="14"/>
  <c r="D144" i="14"/>
  <c r="D145" i="14"/>
  <c r="D146" i="14"/>
  <c r="D147" i="14"/>
  <c r="D148" i="14"/>
  <c r="G148" i="14" s="1"/>
  <c r="D149" i="14"/>
  <c r="D150" i="14"/>
  <c r="D151" i="14"/>
  <c r="D152" i="14"/>
  <c r="D153" i="14"/>
  <c r="D154" i="14"/>
  <c r="D155" i="14"/>
  <c r="D156" i="14"/>
  <c r="G156" i="14" s="1"/>
  <c r="D157" i="14"/>
  <c r="D158" i="14"/>
  <c r="D159" i="14"/>
  <c r="D160" i="14"/>
  <c r="D161" i="14"/>
  <c r="D162" i="14"/>
  <c r="D163" i="14"/>
  <c r="D164" i="14"/>
  <c r="G164" i="14" s="1"/>
  <c r="D167" i="14"/>
  <c r="D168" i="14"/>
  <c r="D169" i="14"/>
  <c r="D170" i="14"/>
  <c r="D171" i="14"/>
  <c r="D174" i="14"/>
  <c r="D173" i="14"/>
  <c r="D175" i="14"/>
  <c r="D176" i="14"/>
  <c r="D177" i="14"/>
  <c r="D178" i="14"/>
  <c r="D179" i="14"/>
  <c r="D180" i="14"/>
  <c r="G180" i="14" s="1"/>
  <c r="D181" i="14"/>
  <c r="D182" i="14"/>
  <c r="D183" i="14"/>
  <c r="D184" i="14"/>
  <c r="D185" i="14"/>
  <c r="D186" i="14"/>
  <c r="D187" i="14"/>
  <c r="D188" i="14"/>
  <c r="G188" i="14" s="1"/>
  <c r="D189" i="14"/>
  <c r="D190" i="14"/>
  <c r="D191" i="14"/>
  <c r="D192" i="14"/>
  <c r="D193" i="14"/>
  <c r="D194" i="14"/>
  <c r="D195" i="14"/>
  <c r="D196" i="14"/>
  <c r="G196" i="14" s="1"/>
  <c r="D197" i="14"/>
  <c r="D198" i="14"/>
  <c r="D199" i="14"/>
  <c r="D200" i="14"/>
  <c r="G200" i="14" s="1"/>
  <c r="D201" i="14"/>
  <c r="D202" i="14"/>
  <c r="D203" i="14"/>
  <c r="D204" i="14"/>
  <c r="G204" i="14" s="1"/>
  <c r="D205" i="14"/>
  <c r="D206" i="14"/>
  <c r="D207" i="14"/>
  <c r="D208" i="14"/>
  <c r="G208" i="14" s="1"/>
  <c r="D209" i="14"/>
  <c r="D210" i="14"/>
  <c r="D211" i="14"/>
  <c r="D212" i="14"/>
  <c r="G212" i="14" s="1"/>
  <c r="D213" i="14"/>
  <c r="D214" i="14"/>
  <c r="D215" i="14"/>
  <c r="D216" i="14"/>
  <c r="G216" i="14" s="1"/>
  <c r="D217" i="14"/>
  <c r="D218" i="14"/>
  <c r="D219" i="14"/>
  <c r="D220" i="14"/>
  <c r="G220" i="14" s="1"/>
  <c r="D221" i="14"/>
  <c r="D222" i="14"/>
  <c r="D223" i="14"/>
  <c r="D224" i="14"/>
  <c r="G224" i="14" s="1"/>
  <c r="D225" i="14"/>
  <c r="D232" i="14"/>
  <c r="G232" i="14" s="1"/>
  <c r="D233" i="14"/>
  <c r="D234" i="14"/>
  <c r="D235" i="14"/>
  <c r="D236" i="14"/>
  <c r="G236" i="14" s="1"/>
  <c r="D237" i="14"/>
  <c r="D238" i="14"/>
  <c r="D239" i="14"/>
  <c r="D240" i="14"/>
  <c r="G240" i="14" s="1"/>
  <c r="D241" i="14"/>
  <c r="D242" i="14"/>
  <c r="F2" i="6"/>
  <c r="D2" i="14" s="1"/>
  <c r="G2" i="14" s="1"/>
  <c r="D39" i="14" l="1"/>
  <c r="D95" i="14"/>
  <c r="G95" i="14" s="1"/>
  <c r="D59" i="14"/>
  <c r="D15" i="14"/>
  <c r="G15" i="14" s="1"/>
  <c r="D231" i="14"/>
  <c r="D12" i="14"/>
  <c r="G12" i="14" s="1"/>
  <c r="D92" i="14"/>
  <c r="G92" i="14" s="1"/>
  <c r="D78" i="14"/>
  <c r="G78" i="14" s="1"/>
  <c r="D82" i="14"/>
  <c r="D77" i="14"/>
  <c r="G77" i="14" s="1"/>
  <c r="D226" i="14"/>
  <c r="D90" i="14"/>
  <c r="D93" i="14"/>
  <c r="D228" i="14"/>
  <c r="G228" i="14" s="1"/>
  <c r="D94" i="14"/>
  <c r="G94" i="14" s="1"/>
  <c r="D88" i="14"/>
  <c r="G88" i="14" s="1"/>
  <c r="D230" i="14"/>
  <c r="D166" i="14"/>
  <c r="G166" i="14" s="1"/>
  <c r="D85" i="14"/>
  <c r="G85" i="14" s="1"/>
  <c r="D83" i="14"/>
  <c r="D73" i="14"/>
  <c r="D38" i="14"/>
  <c r="G38" i="14" s="1"/>
  <c r="D229" i="14"/>
  <c r="G229" i="14" s="1"/>
  <c r="D172" i="14"/>
  <c r="G172" i="14" s="1"/>
  <c r="D165" i="14"/>
  <c r="D84" i="14"/>
  <c r="G84" i="14" s="1"/>
  <c r="D86" i="14"/>
  <c r="G86" i="14" s="1"/>
  <c r="D81" i="14"/>
  <c r="D75" i="14"/>
  <c r="D227" i="14"/>
  <c r="D89" i="14"/>
  <c r="G89" i="14" s="1"/>
  <c r="D91" i="14"/>
  <c r="G91" i="14" s="1"/>
  <c r="D14" i="14"/>
  <c r="D72" i="14"/>
  <c r="G72" i="14" s="1"/>
  <c r="D57" i="14"/>
  <c r="G57" i="14" s="1"/>
  <c r="G242" i="14"/>
  <c r="G234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74" i="14"/>
  <c r="G66" i="14"/>
  <c r="G58" i="14"/>
  <c r="G50" i="14"/>
  <c r="G42" i="14"/>
  <c r="G34" i="14"/>
  <c r="G26" i="14"/>
  <c r="G18" i="14"/>
  <c r="G10" i="14"/>
  <c r="G241" i="14"/>
  <c r="G233" i="14"/>
  <c r="G225" i="14"/>
  <c r="G217" i="14"/>
  <c r="G209" i="14"/>
  <c r="G201" i="14"/>
  <c r="G193" i="14"/>
  <c r="G185" i="14"/>
  <c r="G177" i="14"/>
  <c r="G169" i="14"/>
  <c r="G161" i="14"/>
  <c r="G153" i="14"/>
  <c r="G145" i="14"/>
  <c r="G137" i="14"/>
  <c r="G129" i="14"/>
  <c r="G121" i="14"/>
  <c r="G113" i="14"/>
  <c r="G105" i="14"/>
  <c r="G97" i="14"/>
  <c r="G65" i="14"/>
  <c r="G59" i="14"/>
  <c r="G49" i="14"/>
  <c r="G41" i="14"/>
  <c r="G33" i="14"/>
  <c r="G25" i="14"/>
  <c r="G17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2" i="14"/>
  <c r="G80" i="14"/>
  <c r="G64" i="14"/>
  <c r="G56" i="14"/>
  <c r="G48" i="14"/>
  <c r="G40" i="14"/>
  <c r="G32" i="14"/>
  <c r="G24" i="14"/>
  <c r="G16" i="14"/>
  <c r="G8" i="14"/>
  <c r="G239" i="14"/>
  <c r="G230" i="14"/>
  <c r="G223" i="14"/>
  <c r="G215" i="14"/>
  <c r="G207" i="14"/>
  <c r="G199" i="14"/>
  <c r="G191" i="14"/>
  <c r="G183" i="14"/>
  <c r="G175" i="14"/>
  <c r="G159" i="14"/>
  <c r="G151" i="14"/>
  <c r="G143" i="14"/>
  <c r="G135" i="14"/>
  <c r="G127" i="14"/>
  <c r="G119" i="14"/>
  <c r="G111" i="14"/>
  <c r="G103" i="14"/>
  <c r="G83" i="14"/>
  <c r="G79" i="14"/>
  <c r="G73" i="14"/>
  <c r="G63" i="14"/>
  <c r="G55" i="14"/>
  <c r="G47" i="14"/>
  <c r="G31" i="14"/>
  <c r="G23" i="14"/>
  <c r="G11" i="14"/>
  <c r="G238" i="14"/>
  <c r="G222" i="14"/>
  <c r="G214" i="14"/>
  <c r="G206" i="14"/>
  <c r="G198" i="14"/>
  <c r="G190" i="14"/>
  <c r="G182" i="14"/>
  <c r="G165" i="14"/>
  <c r="G158" i="14"/>
  <c r="G150" i="14"/>
  <c r="G142" i="14"/>
  <c r="G134" i="14"/>
  <c r="G126" i="14"/>
  <c r="G118" i="14"/>
  <c r="G110" i="14"/>
  <c r="G102" i="14"/>
  <c r="G87" i="14"/>
  <c r="G71" i="14"/>
  <c r="G70" i="14"/>
  <c r="G62" i="14"/>
  <c r="G54" i="14"/>
  <c r="G46" i="14"/>
  <c r="G39" i="14"/>
  <c r="G30" i="14"/>
  <c r="G22" i="14"/>
  <c r="G6" i="14"/>
  <c r="G237" i="14"/>
  <c r="G226" i="14"/>
  <c r="G221" i="14"/>
  <c r="G213" i="14"/>
  <c r="G205" i="14"/>
  <c r="G197" i="14"/>
  <c r="G189" i="14"/>
  <c r="G181" i="14"/>
  <c r="G173" i="14"/>
  <c r="G167" i="14"/>
  <c r="G157" i="14"/>
  <c r="G149" i="14"/>
  <c r="G141" i="14"/>
  <c r="G133" i="14"/>
  <c r="G125" i="14"/>
  <c r="G117" i="14"/>
  <c r="G109" i="14"/>
  <c r="G101" i="14"/>
  <c r="G81" i="14"/>
  <c r="G75" i="14"/>
  <c r="G69" i="14"/>
  <c r="G61" i="14"/>
  <c r="G53" i="14"/>
  <c r="G45" i="14"/>
  <c r="G37" i="14"/>
  <c r="G29" i="14"/>
  <c r="G21" i="14"/>
  <c r="G13" i="14"/>
  <c r="G5" i="14"/>
  <c r="G227" i="14"/>
  <c r="G174" i="14"/>
  <c r="G14" i="14"/>
  <c r="G235" i="14"/>
  <c r="G231" i="14"/>
  <c r="G219" i="14"/>
  <c r="G211" i="14"/>
  <c r="G203" i="14"/>
  <c r="G195" i="14"/>
  <c r="G187" i="14"/>
  <c r="G179" i="14"/>
  <c r="G171" i="14"/>
  <c r="G163" i="14"/>
  <c r="G155" i="14"/>
  <c r="G147" i="14"/>
  <c r="G139" i="14"/>
  <c r="G131" i="14"/>
  <c r="G123" i="14"/>
  <c r="G115" i="14"/>
  <c r="G107" i="14"/>
  <c r="G99" i="14"/>
  <c r="G90" i="14"/>
  <c r="G93" i="14"/>
  <c r="G67" i="14"/>
  <c r="G51" i="14"/>
  <c r="G43" i="14"/>
  <c r="G35" i="14"/>
  <c r="G27" i="14"/>
  <c r="G19" i="14"/>
  <c r="G3" i="14"/>
  <c r="E3" i="14"/>
  <c r="H3" i="14" s="1"/>
  <c r="E4" i="14"/>
  <c r="H4" i="14" s="1"/>
  <c r="E5" i="14"/>
  <c r="H5" i="14" s="1"/>
  <c r="E6" i="14"/>
  <c r="H6" i="14" s="1"/>
  <c r="E7" i="14"/>
  <c r="E8" i="14"/>
  <c r="H8" i="14" s="1"/>
  <c r="E9" i="14"/>
  <c r="E10" i="14"/>
  <c r="H10" i="14" s="1"/>
  <c r="E13" i="14"/>
  <c r="H13" i="14" s="1"/>
  <c r="E16" i="14"/>
  <c r="H16" i="14" s="1"/>
  <c r="E17" i="14"/>
  <c r="H17" i="14" s="1"/>
  <c r="E18" i="14"/>
  <c r="H18" i="14" s="1"/>
  <c r="E19" i="14"/>
  <c r="H19" i="14" s="1"/>
  <c r="E20" i="14"/>
  <c r="H20" i="14" s="1"/>
  <c r="K20" i="14" s="1"/>
  <c r="E21" i="14"/>
  <c r="H21" i="14" s="1"/>
  <c r="E22" i="14"/>
  <c r="H22" i="14" s="1"/>
  <c r="E23" i="14"/>
  <c r="H23" i="14" s="1"/>
  <c r="E24" i="14"/>
  <c r="H24" i="14" s="1"/>
  <c r="E25" i="14"/>
  <c r="H25" i="14" s="1"/>
  <c r="E26" i="14"/>
  <c r="H26" i="14" s="1"/>
  <c r="E27" i="14"/>
  <c r="H27" i="14" s="1"/>
  <c r="E28" i="14"/>
  <c r="H28" i="14" s="1"/>
  <c r="K28" i="14" s="1"/>
  <c r="E29" i="14"/>
  <c r="H29" i="14" s="1"/>
  <c r="E30" i="14"/>
  <c r="H30" i="14" s="1"/>
  <c r="E31" i="14"/>
  <c r="H31" i="14" s="1"/>
  <c r="E32" i="14"/>
  <c r="H32" i="14" s="1"/>
  <c r="E33" i="14"/>
  <c r="H33" i="14" s="1"/>
  <c r="E34" i="14"/>
  <c r="H34" i="14" s="1"/>
  <c r="E35" i="14"/>
  <c r="H35" i="14" s="1"/>
  <c r="E36" i="14"/>
  <c r="H36" i="14" s="1"/>
  <c r="E37" i="14"/>
  <c r="H37" i="14" s="1"/>
  <c r="E40" i="14"/>
  <c r="H40" i="14" s="1"/>
  <c r="E41" i="14"/>
  <c r="H41" i="14" s="1"/>
  <c r="E42" i="14"/>
  <c r="H42" i="14" s="1"/>
  <c r="E43" i="14"/>
  <c r="H43" i="14" s="1"/>
  <c r="E44" i="14"/>
  <c r="H44" i="14" s="1"/>
  <c r="E45" i="14"/>
  <c r="H45" i="14" s="1"/>
  <c r="E46" i="14"/>
  <c r="H46" i="14" s="1"/>
  <c r="E47" i="14"/>
  <c r="H47" i="14" s="1"/>
  <c r="E48" i="14"/>
  <c r="H48" i="14" s="1"/>
  <c r="E49" i="14"/>
  <c r="H49" i="14" s="1"/>
  <c r="E50" i="14"/>
  <c r="H50" i="14" s="1"/>
  <c r="E51" i="14"/>
  <c r="H51" i="14" s="1"/>
  <c r="E52" i="14"/>
  <c r="H52" i="14" s="1"/>
  <c r="E53" i="14"/>
  <c r="H53" i="14" s="1"/>
  <c r="E54" i="14"/>
  <c r="H54" i="14" s="1"/>
  <c r="E55" i="14"/>
  <c r="H55" i="14" s="1"/>
  <c r="E56" i="14"/>
  <c r="H56" i="14" s="1"/>
  <c r="E58" i="14"/>
  <c r="H58" i="14" s="1"/>
  <c r="E60" i="14"/>
  <c r="H60" i="14" s="1"/>
  <c r="K60" i="14" s="1"/>
  <c r="E61" i="14"/>
  <c r="H61" i="14" s="1"/>
  <c r="E62" i="14"/>
  <c r="H62" i="14" s="1"/>
  <c r="E63" i="14"/>
  <c r="H63" i="14" s="1"/>
  <c r="E64" i="14"/>
  <c r="H64" i="14" s="1"/>
  <c r="E65" i="14"/>
  <c r="H65" i="14" s="1"/>
  <c r="E66" i="14"/>
  <c r="H66" i="14" s="1"/>
  <c r="E67" i="14"/>
  <c r="H67" i="14" s="1"/>
  <c r="E68" i="14"/>
  <c r="H68" i="14" s="1"/>
  <c r="K68" i="14" s="1"/>
  <c r="E69" i="14"/>
  <c r="H69" i="14" s="1"/>
  <c r="E70" i="14"/>
  <c r="H70" i="14" s="1"/>
  <c r="E74" i="14"/>
  <c r="H74" i="14" s="1"/>
  <c r="E76" i="14"/>
  <c r="H76" i="14" s="1"/>
  <c r="E79" i="14"/>
  <c r="H79" i="14" s="1"/>
  <c r="E80" i="14"/>
  <c r="H80" i="14" s="1"/>
  <c r="E85" i="14"/>
  <c r="H85" i="14" s="1"/>
  <c r="E96" i="14"/>
  <c r="H96" i="14" s="1"/>
  <c r="E97" i="14"/>
  <c r="H97" i="14" s="1"/>
  <c r="E98" i="14"/>
  <c r="H98" i="14" s="1"/>
  <c r="E99" i="14"/>
  <c r="H99" i="14" s="1"/>
  <c r="E100" i="14"/>
  <c r="H100" i="14" s="1"/>
  <c r="E101" i="14"/>
  <c r="H101" i="14" s="1"/>
  <c r="E102" i="14"/>
  <c r="H102" i="14" s="1"/>
  <c r="E103" i="14"/>
  <c r="H103" i="14" s="1"/>
  <c r="E104" i="14"/>
  <c r="H104" i="14" s="1"/>
  <c r="E105" i="14"/>
  <c r="H105" i="14" s="1"/>
  <c r="E106" i="14"/>
  <c r="H106" i="14" s="1"/>
  <c r="E107" i="14"/>
  <c r="H107" i="14" s="1"/>
  <c r="E108" i="14"/>
  <c r="H108" i="14" s="1"/>
  <c r="E109" i="14"/>
  <c r="H109" i="14" s="1"/>
  <c r="E110" i="14"/>
  <c r="H110" i="14" s="1"/>
  <c r="E111" i="14"/>
  <c r="H111" i="14" s="1"/>
  <c r="E112" i="14"/>
  <c r="H112" i="14" s="1"/>
  <c r="E113" i="14"/>
  <c r="H113" i="14" s="1"/>
  <c r="E114" i="14"/>
  <c r="H114" i="14" s="1"/>
  <c r="E115" i="14"/>
  <c r="H115" i="14" s="1"/>
  <c r="E116" i="14"/>
  <c r="H116" i="14" s="1"/>
  <c r="K116" i="14" s="1"/>
  <c r="E117" i="14"/>
  <c r="H117" i="14" s="1"/>
  <c r="E118" i="14"/>
  <c r="H118" i="14" s="1"/>
  <c r="E119" i="14"/>
  <c r="H119" i="14" s="1"/>
  <c r="E120" i="14"/>
  <c r="H120" i="14" s="1"/>
  <c r="E121" i="14"/>
  <c r="H121" i="14" s="1"/>
  <c r="E122" i="14"/>
  <c r="H122" i="14" s="1"/>
  <c r="E123" i="14"/>
  <c r="H123" i="14" s="1"/>
  <c r="E124" i="14"/>
  <c r="H124" i="14" s="1"/>
  <c r="K124" i="14" s="1"/>
  <c r="E125" i="14"/>
  <c r="H125" i="14" s="1"/>
  <c r="E126" i="14"/>
  <c r="H126" i="14" s="1"/>
  <c r="E127" i="14"/>
  <c r="H127" i="14" s="1"/>
  <c r="E128" i="14"/>
  <c r="H128" i="14" s="1"/>
  <c r="E129" i="14"/>
  <c r="H129" i="14" s="1"/>
  <c r="E130" i="14"/>
  <c r="H130" i="14" s="1"/>
  <c r="E131" i="14"/>
  <c r="H131" i="14" s="1"/>
  <c r="E132" i="14"/>
  <c r="H132" i="14" s="1"/>
  <c r="K132" i="14" s="1"/>
  <c r="E133" i="14"/>
  <c r="H133" i="14" s="1"/>
  <c r="E134" i="14"/>
  <c r="H134" i="14" s="1"/>
  <c r="E135" i="14"/>
  <c r="H135" i="14" s="1"/>
  <c r="E136" i="14"/>
  <c r="H136" i="14" s="1"/>
  <c r="E137" i="14"/>
  <c r="H137" i="14" s="1"/>
  <c r="E138" i="14"/>
  <c r="H138" i="14" s="1"/>
  <c r="E139" i="14"/>
  <c r="H139" i="14" s="1"/>
  <c r="E140" i="14"/>
  <c r="H140" i="14" s="1"/>
  <c r="K140" i="14" s="1"/>
  <c r="E141" i="14"/>
  <c r="H141" i="14" s="1"/>
  <c r="E142" i="14"/>
  <c r="H142" i="14" s="1"/>
  <c r="E143" i="14"/>
  <c r="H143" i="14" s="1"/>
  <c r="E144" i="14"/>
  <c r="H144" i="14" s="1"/>
  <c r="E145" i="14"/>
  <c r="H145" i="14" s="1"/>
  <c r="E146" i="14"/>
  <c r="H146" i="14" s="1"/>
  <c r="E147" i="14"/>
  <c r="H147" i="14" s="1"/>
  <c r="E148" i="14"/>
  <c r="H148" i="14" s="1"/>
  <c r="E149" i="14"/>
  <c r="H149" i="14" s="1"/>
  <c r="E150" i="14"/>
  <c r="H150" i="14" s="1"/>
  <c r="E151" i="14"/>
  <c r="H151" i="14" s="1"/>
  <c r="E152" i="14"/>
  <c r="H152" i="14" s="1"/>
  <c r="E153" i="14"/>
  <c r="H153" i="14" s="1"/>
  <c r="E154" i="14"/>
  <c r="H154" i="14" s="1"/>
  <c r="E155" i="14"/>
  <c r="H155" i="14" s="1"/>
  <c r="E156" i="14"/>
  <c r="H156" i="14" s="1"/>
  <c r="E157" i="14"/>
  <c r="H157" i="14" s="1"/>
  <c r="E158" i="14"/>
  <c r="H158" i="14" s="1"/>
  <c r="E159" i="14"/>
  <c r="H159" i="14" s="1"/>
  <c r="E160" i="14"/>
  <c r="H160" i="14" s="1"/>
  <c r="E161" i="14"/>
  <c r="H161" i="14" s="1"/>
  <c r="E162" i="14"/>
  <c r="H162" i="14" s="1"/>
  <c r="E163" i="14"/>
  <c r="H163" i="14" s="1"/>
  <c r="E164" i="14"/>
  <c r="H164" i="14" s="1"/>
  <c r="K164" i="14" s="1"/>
  <c r="E168" i="14"/>
  <c r="H168" i="14" s="1"/>
  <c r="E169" i="14"/>
  <c r="H169" i="14" s="1"/>
  <c r="E170" i="14"/>
  <c r="H170" i="14" s="1"/>
  <c r="E171" i="14"/>
  <c r="H171" i="14" s="1"/>
  <c r="E173" i="14"/>
  <c r="H173" i="14" s="1"/>
  <c r="E175" i="14"/>
  <c r="H175" i="14" s="1"/>
  <c r="E176" i="14"/>
  <c r="H176" i="14" s="1"/>
  <c r="E177" i="14"/>
  <c r="H177" i="14" s="1"/>
  <c r="E178" i="14"/>
  <c r="H178" i="14" s="1"/>
  <c r="E179" i="14"/>
  <c r="H179" i="14" s="1"/>
  <c r="E180" i="14"/>
  <c r="H180" i="14" s="1"/>
  <c r="E181" i="14"/>
  <c r="H181" i="14" s="1"/>
  <c r="E182" i="14"/>
  <c r="H182" i="14" s="1"/>
  <c r="E183" i="14"/>
  <c r="H183" i="14" s="1"/>
  <c r="E184" i="14"/>
  <c r="H184" i="14" s="1"/>
  <c r="E185" i="14"/>
  <c r="H185" i="14" s="1"/>
  <c r="E186" i="14"/>
  <c r="H186" i="14" s="1"/>
  <c r="E187" i="14"/>
  <c r="H187" i="14" s="1"/>
  <c r="E188" i="14"/>
  <c r="H188" i="14" s="1"/>
  <c r="E189" i="14"/>
  <c r="H189" i="14" s="1"/>
  <c r="E190" i="14"/>
  <c r="H190" i="14" s="1"/>
  <c r="E191" i="14"/>
  <c r="H191" i="14" s="1"/>
  <c r="E192" i="14"/>
  <c r="H192" i="14" s="1"/>
  <c r="E193" i="14"/>
  <c r="H193" i="14" s="1"/>
  <c r="E194" i="14"/>
  <c r="H194" i="14" s="1"/>
  <c r="E195" i="14"/>
  <c r="H195" i="14" s="1"/>
  <c r="E196" i="14"/>
  <c r="H196" i="14" s="1"/>
  <c r="K196" i="14" s="1"/>
  <c r="E197" i="14"/>
  <c r="H197" i="14" s="1"/>
  <c r="E198" i="14"/>
  <c r="H198" i="14" s="1"/>
  <c r="E199" i="14"/>
  <c r="H199" i="14" s="1"/>
  <c r="E200" i="14"/>
  <c r="E201" i="14"/>
  <c r="H201" i="14" s="1"/>
  <c r="E202" i="14"/>
  <c r="H202" i="14" s="1"/>
  <c r="E203" i="14"/>
  <c r="H203" i="14" s="1"/>
  <c r="E204" i="14"/>
  <c r="H204" i="14" s="1"/>
  <c r="K204" i="14" s="1"/>
  <c r="E205" i="14"/>
  <c r="H205" i="14" s="1"/>
  <c r="E206" i="14"/>
  <c r="H206" i="14" s="1"/>
  <c r="E207" i="14"/>
  <c r="H207" i="14" s="1"/>
  <c r="E208" i="14"/>
  <c r="E209" i="14"/>
  <c r="H209" i="14" s="1"/>
  <c r="E210" i="14"/>
  <c r="H210" i="14" s="1"/>
  <c r="E211" i="14"/>
  <c r="H211" i="14" s="1"/>
  <c r="E212" i="14"/>
  <c r="H212" i="14" s="1"/>
  <c r="E213" i="14"/>
  <c r="H213" i="14" s="1"/>
  <c r="E214" i="14"/>
  <c r="H214" i="14" s="1"/>
  <c r="E215" i="14"/>
  <c r="H215" i="14" s="1"/>
  <c r="E216" i="14"/>
  <c r="E217" i="14"/>
  <c r="H217" i="14" s="1"/>
  <c r="E218" i="14"/>
  <c r="H218" i="14" s="1"/>
  <c r="E219" i="14"/>
  <c r="H219" i="14" s="1"/>
  <c r="E220" i="14"/>
  <c r="H220" i="14" s="1"/>
  <c r="E221" i="14"/>
  <c r="H221" i="14" s="1"/>
  <c r="E222" i="14"/>
  <c r="H222" i="14" s="1"/>
  <c r="E223" i="14"/>
  <c r="H223" i="14" s="1"/>
  <c r="E224" i="14"/>
  <c r="E225" i="14"/>
  <c r="H225" i="14" s="1"/>
  <c r="E232" i="14"/>
  <c r="E233" i="14"/>
  <c r="H233" i="14" s="1"/>
  <c r="E234" i="14"/>
  <c r="H234" i="14" s="1"/>
  <c r="E235" i="14"/>
  <c r="H235" i="14" s="1"/>
  <c r="E236" i="14"/>
  <c r="H236" i="14" s="1"/>
  <c r="K236" i="14" s="1"/>
  <c r="E237" i="14"/>
  <c r="H237" i="14" s="1"/>
  <c r="E238" i="14"/>
  <c r="H238" i="14" s="1"/>
  <c r="E239" i="14"/>
  <c r="H239" i="14" s="1"/>
  <c r="E240" i="14"/>
  <c r="E241" i="14"/>
  <c r="H241" i="14" s="1"/>
  <c r="E242" i="14"/>
  <c r="H242" i="14" s="1"/>
  <c r="E2" i="6"/>
  <c r="E2" i="14" s="1"/>
  <c r="F9" i="14"/>
  <c r="I9" i="14" s="1"/>
  <c r="M9" i="14" s="1"/>
  <c r="F13" i="14"/>
  <c r="I13" i="14" s="1"/>
  <c r="F44" i="14"/>
  <c r="F68" i="14"/>
  <c r="F79" i="14"/>
  <c r="I79" i="14" s="1"/>
  <c r="F122" i="14"/>
  <c r="I122" i="14" s="1"/>
  <c r="F173" i="14"/>
  <c r="I173" i="14" s="1"/>
  <c r="F190" i="14"/>
  <c r="I190" i="14" s="1"/>
  <c r="F221" i="14"/>
  <c r="I221" i="14" s="1"/>
  <c r="F233" i="14"/>
  <c r="I233" i="14" s="1"/>
  <c r="F15" i="14" l="1"/>
  <c r="I15" i="14" s="1"/>
  <c r="M15" i="14" s="1"/>
  <c r="E229" i="14"/>
  <c r="H229" i="14" s="1"/>
  <c r="E165" i="14"/>
  <c r="H165" i="14" s="1"/>
  <c r="E87" i="14"/>
  <c r="H87" i="14" s="1"/>
  <c r="E71" i="14"/>
  <c r="H71" i="14" s="1"/>
  <c r="E39" i="14"/>
  <c r="H39" i="14" s="1"/>
  <c r="E15" i="14"/>
  <c r="J15" i="14" s="1"/>
  <c r="F84" i="14"/>
  <c r="F72" i="14"/>
  <c r="I72" i="14" s="1"/>
  <c r="E90" i="14"/>
  <c r="H90" i="14" s="1"/>
  <c r="E93" i="14"/>
  <c r="H93" i="14" s="1"/>
  <c r="E72" i="14"/>
  <c r="H72" i="14" s="1"/>
  <c r="E95" i="14"/>
  <c r="H95" i="14" s="1"/>
  <c r="E59" i="14"/>
  <c r="H59" i="14" s="1"/>
  <c r="F93" i="14"/>
  <c r="I93" i="14" s="1"/>
  <c r="M93" i="14" s="1"/>
  <c r="E82" i="14"/>
  <c r="H82" i="14" s="1"/>
  <c r="K82" i="14" s="1"/>
  <c r="E226" i="14"/>
  <c r="H226" i="14" s="1"/>
  <c r="E227" i="14"/>
  <c r="H227" i="14" s="1"/>
  <c r="E174" i="14"/>
  <c r="H174" i="14" s="1"/>
  <c r="E89" i="14"/>
  <c r="H89" i="14" s="1"/>
  <c r="E91" i="14"/>
  <c r="H91" i="14" s="1"/>
  <c r="E14" i="14"/>
  <c r="H14" i="14" s="1"/>
  <c r="F91" i="14"/>
  <c r="I91" i="14" s="1"/>
  <c r="M91" i="14" s="1"/>
  <c r="E228" i="14"/>
  <c r="H228" i="14" s="1"/>
  <c r="K228" i="14" s="1"/>
  <c r="E94" i="14"/>
  <c r="H94" i="14" s="1"/>
  <c r="K94" i="14" s="1"/>
  <c r="E88" i="14"/>
  <c r="H88" i="14" s="1"/>
  <c r="E92" i="14"/>
  <c r="H92" i="14" s="1"/>
  <c r="K92" i="14" s="1"/>
  <c r="E78" i="14"/>
  <c r="H78" i="14" s="1"/>
  <c r="E77" i="14"/>
  <c r="H77" i="14" s="1"/>
  <c r="K77" i="14" s="1"/>
  <c r="F86" i="14"/>
  <c r="I86" i="14" s="1"/>
  <c r="M86" i="14" s="1"/>
  <c r="F92" i="14"/>
  <c r="I92" i="14" s="1"/>
  <c r="E230" i="14"/>
  <c r="H230" i="14" s="1"/>
  <c r="E166" i="14"/>
  <c r="H166" i="14" s="1"/>
  <c r="K166" i="14" s="1"/>
  <c r="E83" i="14"/>
  <c r="H83" i="14" s="1"/>
  <c r="E73" i="14"/>
  <c r="H73" i="14" s="1"/>
  <c r="K73" i="14" s="1"/>
  <c r="E38" i="14"/>
  <c r="H38" i="14" s="1"/>
  <c r="K38" i="14" s="1"/>
  <c r="E11" i="14"/>
  <c r="H11" i="14" s="1"/>
  <c r="E172" i="14"/>
  <c r="H172" i="14" s="1"/>
  <c r="K172" i="14" s="1"/>
  <c r="E84" i="14"/>
  <c r="H84" i="14" s="1"/>
  <c r="K84" i="14" s="1"/>
  <c r="E167" i="14"/>
  <c r="H167" i="14" s="1"/>
  <c r="K167" i="14" s="1"/>
  <c r="E86" i="14"/>
  <c r="H86" i="14" s="1"/>
  <c r="E81" i="14"/>
  <c r="H81" i="14" s="1"/>
  <c r="E75" i="14"/>
  <c r="H75" i="14" s="1"/>
  <c r="K75" i="14" s="1"/>
  <c r="F81" i="14"/>
  <c r="I81" i="14" s="1"/>
  <c r="M81" i="14" s="1"/>
  <c r="F78" i="14"/>
  <c r="I78" i="14" s="1"/>
  <c r="E231" i="14"/>
  <c r="H231" i="14" s="1"/>
  <c r="E57" i="14"/>
  <c r="H57" i="14" s="1"/>
  <c r="K57" i="14" s="1"/>
  <c r="E12" i="14"/>
  <c r="H12" i="14" s="1"/>
  <c r="K12" i="14" s="1"/>
  <c r="L190" i="14"/>
  <c r="K72" i="14"/>
  <c r="M72" i="14"/>
  <c r="K203" i="14"/>
  <c r="K235" i="14"/>
  <c r="K29" i="14"/>
  <c r="K61" i="14"/>
  <c r="K125" i="14"/>
  <c r="K157" i="14"/>
  <c r="K189" i="14"/>
  <c r="K221" i="14"/>
  <c r="M221" i="14"/>
  <c r="K46" i="14"/>
  <c r="K71" i="14"/>
  <c r="K31" i="14"/>
  <c r="K63" i="14"/>
  <c r="K85" i="14"/>
  <c r="K127" i="14"/>
  <c r="K159" i="14"/>
  <c r="K191" i="14"/>
  <c r="K223" i="14"/>
  <c r="K80" i="14"/>
  <c r="K144" i="14"/>
  <c r="K137" i="14"/>
  <c r="J233" i="14"/>
  <c r="K26" i="14"/>
  <c r="K58" i="14"/>
  <c r="K122" i="14"/>
  <c r="M122" i="14"/>
  <c r="K154" i="14"/>
  <c r="K186" i="14"/>
  <c r="K218" i="14"/>
  <c r="L221" i="14"/>
  <c r="L173" i="14"/>
  <c r="L13" i="14"/>
  <c r="K19" i="14"/>
  <c r="K51" i="14"/>
  <c r="K115" i="14"/>
  <c r="K179" i="14"/>
  <c r="K5" i="14"/>
  <c r="K226" i="14"/>
  <c r="K22" i="14"/>
  <c r="K54" i="14"/>
  <c r="K118" i="14"/>
  <c r="K182" i="14"/>
  <c r="K214" i="14"/>
  <c r="K230" i="14"/>
  <c r="K24" i="14"/>
  <c r="K120" i="14"/>
  <c r="K152" i="14"/>
  <c r="K184" i="14"/>
  <c r="K41" i="14"/>
  <c r="M78" i="14"/>
  <c r="K78" i="14"/>
  <c r="K105" i="14"/>
  <c r="K169" i="14"/>
  <c r="K201" i="14"/>
  <c r="K233" i="14"/>
  <c r="M233" i="14"/>
  <c r="J122" i="14"/>
  <c r="K93" i="14"/>
  <c r="K147" i="14"/>
  <c r="K211" i="14"/>
  <c r="K36" i="14"/>
  <c r="K100" i="14"/>
  <c r="K174" i="14"/>
  <c r="K212" i="14"/>
  <c r="K37" i="14"/>
  <c r="K69" i="14"/>
  <c r="K101" i="14"/>
  <c r="K133" i="14"/>
  <c r="K197" i="14"/>
  <c r="K150" i="14"/>
  <c r="K103" i="14"/>
  <c r="K135" i="14"/>
  <c r="K199" i="14"/>
  <c r="K56" i="14"/>
  <c r="J78" i="14"/>
  <c r="K145" i="14"/>
  <c r="K209" i="14"/>
  <c r="K241" i="14"/>
  <c r="K34" i="14"/>
  <c r="K66" i="14"/>
  <c r="K98" i="14"/>
  <c r="K130" i="14"/>
  <c r="K162" i="14"/>
  <c r="K194" i="14"/>
  <c r="H2" i="14"/>
  <c r="L72" i="14"/>
  <c r="K27" i="14"/>
  <c r="K90" i="14"/>
  <c r="K123" i="14"/>
  <c r="K187" i="14"/>
  <c r="K4" i="14"/>
  <c r="K108" i="14"/>
  <c r="M13" i="14"/>
  <c r="K13" i="14"/>
  <c r="J173" i="14"/>
  <c r="K30" i="14"/>
  <c r="K62" i="14"/>
  <c r="K126" i="14"/>
  <c r="M190" i="14"/>
  <c r="K190" i="14"/>
  <c r="K222" i="14"/>
  <c r="J79" i="14"/>
  <c r="K32" i="14"/>
  <c r="K96" i="14"/>
  <c r="K160" i="14"/>
  <c r="K49" i="14"/>
  <c r="K113" i="14"/>
  <c r="K177" i="14"/>
  <c r="L122" i="14"/>
  <c r="K155" i="14"/>
  <c r="K219" i="14"/>
  <c r="K76" i="14"/>
  <c r="K180" i="14"/>
  <c r="K220" i="14"/>
  <c r="J13" i="14"/>
  <c r="K45" i="14"/>
  <c r="K109" i="14"/>
  <c r="K141" i="14"/>
  <c r="K173" i="14"/>
  <c r="M173" i="14"/>
  <c r="K205" i="14"/>
  <c r="K237" i="14"/>
  <c r="K87" i="14"/>
  <c r="K158" i="14"/>
  <c r="J190" i="14"/>
  <c r="K47" i="14"/>
  <c r="M79" i="14"/>
  <c r="K79" i="14"/>
  <c r="K111" i="14"/>
  <c r="K143" i="14"/>
  <c r="K175" i="14"/>
  <c r="K207" i="14"/>
  <c r="K239" i="14"/>
  <c r="K64" i="14"/>
  <c r="K128" i="14"/>
  <c r="K192" i="14"/>
  <c r="K17" i="14"/>
  <c r="K121" i="14"/>
  <c r="K153" i="14"/>
  <c r="K185" i="14"/>
  <c r="K217" i="14"/>
  <c r="K42" i="14"/>
  <c r="K74" i="14"/>
  <c r="K106" i="14"/>
  <c r="K138" i="14"/>
  <c r="K170" i="14"/>
  <c r="K202" i="14"/>
  <c r="K234" i="14"/>
  <c r="J68" i="14"/>
  <c r="I68" i="14"/>
  <c r="L78" i="14"/>
  <c r="J9" i="14"/>
  <c r="H9" i="14"/>
  <c r="K3" i="14"/>
  <c r="K35" i="14"/>
  <c r="K67" i="14"/>
  <c r="K131" i="14"/>
  <c r="K195" i="14"/>
  <c r="K14" i="14"/>
  <c r="K44" i="14"/>
  <c r="K148" i="14"/>
  <c r="K6" i="14"/>
  <c r="K70" i="14"/>
  <c r="K134" i="14"/>
  <c r="K198" i="14"/>
  <c r="K8" i="14"/>
  <c r="K104" i="14"/>
  <c r="K168" i="14"/>
  <c r="K95" i="14"/>
  <c r="K10" i="14"/>
  <c r="L233" i="14"/>
  <c r="J44" i="14"/>
  <c r="I44" i="14"/>
  <c r="M44" i="14" s="1"/>
  <c r="H240" i="14"/>
  <c r="H232" i="14"/>
  <c r="H224" i="14"/>
  <c r="H216" i="14"/>
  <c r="H208" i="14"/>
  <c r="H200" i="14"/>
  <c r="K99" i="14"/>
  <c r="K163" i="14"/>
  <c r="K231" i="14"/>
  <c r="K91" i="14"/>
  <c r="K188" i="14"/>
  <c r="K227" i="14"/>
  <c r="K21" i="14"/>
  <c r="K53" i="14"/>
  <c r="K117" i="14"/>
  <c r="K149" i="14"/>
  <c r="K181" i="14"/>
  <c r="K213" i="14"/>
  <c r="K39" i="14"/>
  <c r="K102" i="14"/>
  <c r="K165" i="14"/>
  <c r="K229" i="14"/>
  <c r="K23" i="14"/>
  <c r="K55" i="14"/>
  <c r="K83" i="14"/>
  <c r="K119" i="14"/>
  <c r="K151" i="14"/>
  <c r="K183" i="14"/>
  <c r="K215" i="14"/>
  <c r="K40" i="14"/>
  <c r="K136" i="14"/>
  <c r="K25" i="14"/>
  <c r="K59" i="14"/>
  <c r="K129" i="14"/>
  <c r="K193" i="14"/>
  <c r="K225" i="14"/>
  <c r="K18" i="14"/>
  <c r="K50" i="14"/>
  <c r="K88" i="14"/>
  <c r="K114" i="14"/>
  <c r="K146" i="14"/>
  <c r="K178" i="14"/>
  <c r="K210" i="14"/>
  <c r="K242" i="14"/>
  <c r="I84" i="14"/>
  <c r="L79" i="14"/>
  <c r="H7" i="14"/>
  <c r="K43" i="14"/>
  <c r="J72" i="14"/>
  <c r="K107" i="14"/>
  <c r="K139" i="14"/>
  <c r="K171" i="14"/>
  <c r="K52" i="14"/>
  <c r="K89" i="14"/>
  <c r="K156" i="14"/>
  <c r="J221" i="14"/>
  <c r="K110" i="14"/>
  <c r="K142" i="14"/>
  <c r="K206" i="14"/>
  <c r="K238" i="14"/>
  <c r="K16" i="14"/>
  <c r="K48" i="14"/>
  <c r="K112" i="14"/>
  <c r="K176" i="14"/>
  <c r="K33" i="14"/>
  <c r="K65" i="14"/>
  <c r="K97" i="14"/>
  <c r="K161" i="14"/>
  <c r="G216" i="2"/>
  <c r="H216" i="2" s="1"/>
  <c r="F242" i="14" s="1"/>
  <c r="I242" i="14" s="1"/>
  <c r="L242" i="14" s="1"/>
  <c r="F216" i="2"/>
  <c r="G215" i="2"/>
  <c r="H215" i="2" s="1"/>
  <c r="F241" i="14" s="1"/>
  <c r="F215" i="2"/>
  <c r="G214" i="2"/>
  <c r="H214" i="2" s="1"/>
  <c r="F240" i="14" s="1"/>
  <c r="F214" i="2"/>
  <c r="G213" i="2"/>
  <c r="H213" i="2" s="1"/>
  <c r="F239" i="14" s="1"/>
  <c r="F213" i="2"/>
  <c r="G212" i="2"/>
  <c r="H212" i="2" s="1"/>
  <c r="F130" i="14" s="1"/>
  <c r="F212" i="2"/>
  <c r="H211" i="2"/>
  <c r="F238" i="14" s="1"/>
  <c r="G211" i="2"/>
  <c r="F211" i="2"/>
  <c r="G210" i="2"/>
  <c r="H210" i="2" s="1"/>
  <c r="F237" i="14" s="1"/>
  <c r="F210" i="2"/>
  <c r="H209" i="2"/>
  <c r="F236" i="14" s="1"/>
  <c r="G209" i="2"/>
  <c r="F209" i="2"/>
  <c r="G208" i="2"/>
  <c r="H208" i="2" s="1"/>
  <c r="F208" i="2"/>
  <c r="G207" i="2"/>
  <c r="H207" i="2" s="1"/>
  <c r="F207" i="2"/>
  <c r="G206" i="2"/>
  <c r="H206" i="2" s="1"/>
  <c r="F235" i="14" s="1"/>
  <c r="I235" i="14" s="1"/>
  <c r="F206" i="2"/>
  <c r="G205" i="2"/>
  <c r="H205" i="2" s="1"/>
  <c r="F234" i="14" s="1"/>
  <c r="I234" i="14" s="1"/>
  <c r="L234" i="14" s="1"/>
  <c r="F205" i="2"/>
  <c r="G204" i="2"/>
  <c r="H204" i="2" s="1"/>
  <c r="F232" i="14" s="1"/>
  <c r="I232" i="14" s="1"/>
  <c r="M232" i="14" s="1"/>
  <c r="F204" i="2"/>
  <c r="G203" i="2"/>
  <c r="H203" i="2" s="1"/>
  <c r="F203" i="2"/>
  <c r="G202" i="2"/>
  <c r="H202" i="2" s="1"/>
  <c r="F225" i="14" s="1"/>
  <c r="I225" i="14" s="1"/>
  <c r="L225" i="14" s="1"/>
  <c r="F202" i="2"/>
  <c r="G201" i="2"/>
  <c r="H201" i="2" s="1"/>
  <c r="F224" i="14" s="1"/>
  <c r="F201" i="2"/>
  <c r="H200" i="2"/>
  <c r="F223" i="14" s="1"/>
  <c r="I223" i="14" s="1"/>
  <c r="M223" i="14" s="1"/>
  <c r="G200" i="2"/>
  <c r="F200" i="2"/>
  <c r="G199" i="2"/>
  <c r="H199" i="2" s="1"/>
  <c r="F222" i="14" s="1"/>
  <c r="F199" i="2"/>
  <c r="G198" i="2"/>
  <c r="H198" i="2" s="1"/>
  <c r="F198" i="2"/>
  <c r="G197" i="2"/>
  <c r="H197" i="2" s="1"/>
  <c r="F220" i="14" s="1"/>
  <c r="F197" i="2"/>
  <c r="G196" i="2"/>
  <c r="H196" i="2" s="1"/>
  <c r="F219" i="14" s="1"/>
  <c r="F196" i="2"/>
  <c r="G195" i="2"/>
  <c r="H195" i="2" s="1"/>
  <c r="F218" i="14" s="1"/>
  <c r="F195" i="2"/>
  <c r="G194" i="2"/>
  <c r="H194" i="2" s="1"/>
  <c r="F217" i="14" s="1"/>
  <c r="F194" i="2"/>
  <c r="G193" i="2"/>
  <c r="H193" i="2" s="1"/>
  <c r="F216" i="14" s="1"/>
  <c r="F193" i="2"/>
  <c r="G192" i="2"/>
  <c r="H192" i="2" s="1"/>
  <c r="F215" i="14" s="1"/>
  <c r="F192" i="2"/>
  <c r="G191" i="2"/>
  <c r="H191" i="2" s="1"/>
  <c r="F214" i="14" s="1"/>
  <c r="F191" i="2"/>
  <c r="G190" i="2"/>
  <c r="H190" i="2" s="1"/>
  <c r="F213" i="14" s="1"/>
  <c r="F190" i="2"/>
  <c r="G189" i="2"/>
  <c r="H189" i="2" s="1"/>
  <c r="F212" i="14" s="1"/>
  <c r="F189" i="2"/>
  <c r="G188" i="2"/>
  <c r="H188" i="2" s="1"/>
  <c r="F211" i="14" s="1"/>
  <c r="F188" i="2"/>
  <c r="G187" i="2"/>
  <c r="H187" i="2" s="1"/>
  <c r="F90" i="14" s="1"/>
  <c r="F187" i="2"/>
  <c r="G186" i="2"/>
  <c r="H186" i="2" s="1"/>
  <c r="F210" i="14" s="1"/>
  <c r="I210" i="14" s="1"/>
  <c r="L210" i="14" s="1"/>
  <c r="F186" i="2"/>
  <c r="H185" i="2"/>
  <c r="F209" i="14" s="1"/>
  <c r="G185" i="2"/>
  <c r="F185" i="2"/>
  <c r="H184" i="2"/>
  <c r="F168" i="14" s="1"/>
  <c r="I168" i="14" s="1"/>
  <c r="M168" i="14" s="1"/>
  <c r="G184" i="2"/>
  <c r="F184" i="2"/>
  <c r="G183" i="2"/>
  <c r="H183" i="2" s="1"/>
  <c r="F208" i="14" s="1"/>
  <c r="F183" i="2"/>
  <c r="G182" i="2"/>
  <c r="H182" i="2" s="1"/>
  <c r="F207" i="14" s="1"/>
  <c r="F182" i="2"/>
  <c r="G181" i="2"/>
  <c r="H181" i="2" s="1"/>
  <c r="F206" i="14" s="1"/>
  <c r="F181" i="2"/>
  <c r="G180" i="2"/>
  <c r="H180" i="2" s="1"/>
  <c r="F205" i="14" s="1"/>
  <c r="F180" i="2"/>
  <c r="H179" i="2"/>
  <c r="F204" i="14" s="1"/>
  <c r="G179" i="2"/>
  <c r="F179" i="2"/>
  <c r="G178" i="2"/>
  <c r="H178" i="2" s="1"/>
  <c r="F203" i="14" s="1"/>
  <c r="F178" i="2"/>
  <c r="G177" i="2"/>
  <c r="H177" i="2" s="1"/>
  <c r="F193" i="14" s="1"/>
  <c r="I193" i="14" s="1"/>
  <c r="F177" i="2"/>
  <c r="G176" i="2"/>
  <c r="H176" i="2" s="1"/>
  <c r="F202" i="14" s="1"/>
  <c r="F176" i="2"/>
  <c r="G175" i="2"/>
  <c r="H175" i="2" s="1"/>
  <c r="F175" i="2"/>
  <c r="G174" i="2"/>
  <c r="H174" i="2" s="1"/>
  <c r="F199" i="14" s="1"/>
  <c r="F174" i="2"/>
  <c r="G173" i="2"/>
  <c r="H173" i="2" s="1"/>
  <c r="F198" i="14" s="1"/>
  <c r="F173" i="2"/>
  <c r="G172" i="2"/>
  <c r="H172" i="2" s="1"/>
  <c r="F197" i="14" s="1"/>
  <c r="F172" i="2"/>
  <c r="G171" i="2"/>
  <c r="H171" i="2" s="1"/>
  <c r="F196" i="14" s="1"/>
  <c r="F171" i="2"/>
  <c r="G170" i="2"/>
  <c r="H170" i="2" s="1"/>
  <c r="F195" i="14" s="1"/>
  <c r="F170" i="2"/>
  <c r="H169" i="2"/>
  <c r="F194" i="14" s="1"/>
  <c r="G169" i="2"/>
  <c r="F169" i="2"/>
  <c r="G168" i="2"/>
  <c r="H168" i="2" s="1"/>
  <c r="F192" i="14" s="1"/>
  <c r="F168" i="2"/>
  <c r="G167" i="2"/>
  <c r="H167" i="2" s="1"/>
  <c r="F191" i="14" s="1"/>
  <c r="I191" i="14" s="1"/>
  <c r="M191" i="14" s="1"/>
  <c r="F167" i="2"/>
  <c r="G166" i="2"/>
  <c r="H166" i="2" s="1"/>
  <c r="F189" i="14" s="1"/>
  <c r="I189" i="14" s="1"/>
  <c r="F166" i="2"/>
  <c r="G165" i="2"/>
  <c r="H165" i="2" s="1"/>
  <c r="F188" i="14" s="1"/>
  <c r="F165" i="2"/>
  <c r="G164" i="2"/>
  <c r="H164" i="2" s="1"/>
  <c r="F187" i="14" s="1"/>
  <c r="F164" i="2"/>
  <c r="G163" i="2"/>
  <c r="H163" i="2" s="1"/>
  <c r="F186" i="14" s="1"/>
  <c r="F163" i="2"/>
  <c r="G162" i="2"/>
  <c r="H162" i="2" s="1"/>
  <c r="F76" i="14" s="1"/>
  <c r="F162" i="2"/>
  <c r="G161" i="2"/>
  <c r="H161" i="2" s="1"/>
  <c r="F116" i="14" s="1"/>
  <c r="F161" i="2"/>
  <c r="G160" i="2"/>
  <c r="H160" i="2" s="1"/>
  <c r="F185" i="14" s="1"/>
  <c r="F160" i="2"/>
  <c r="G159" i="2"/>
  <c r="H159" i="2" s="1"/>
  <c r="F184" i="14" s="1"/>
  <c r="F159" i="2"/>
  <c r="G158" i="2"/>
  <c r="H158" i="2" s="1"/>
  <c r="F183" i="14" s="1"/>
  <c r="F158" i="2"/>
  <c r="G157" i="2"/>
  <c r="H157" i="2" s="1"/>
  <c r="F157" i="2"/>
  <c r="G156" i="2"/>
  <c r="H156" i="2" s="1"/>
  <c r="F182" i="14" s="1"/>
  <c r="F156" i="2"/>
  <c r="G155" i="2"/>
  <c r="H155" i="2" s="1"/>
  <c r="F181" i="14" s="1"/>
  <c r="F155" i="2"/>
  <c r="G154" i="2"/>
  <c r="H154" i="2" s="1"/>
  <c r="F180" i="14" s="1"/>
  <c r="F154" i="2"/>
  <c r="H153" i="2"/>
  <c r="F179" i="14" s="1"/>
  <c r="G153" i="2"/>
  <c r="F153" i="2"/>
  <c r="H152" i="2"/>
  <c r="F178" i="14" s="1"/>
  <c r="I178" i="14" s="1"/>
  <c r="L178" i="14" s="1"/>
  <c r="G152" i="2"/>
  <c r="F152" i="2"/>
  <c r="G151" i="2"/>
  <c r="H151" i="2" s="1"/>
  <c r="F177" i="14" s="1"/>
  <c r="F151" i="2"/>
  <c r="G150" i="2"/>
  <c r="H150" i="2" s="1"/>
  <c r="F176" i="14" s="1"/>
  <c r="F150" i="2"/>
  <c r="G149" i="2"/>
  <c r="H149" i="2" s="1"/>
  <c r="F175" i="14" s="1"/>
  <c r="F149" i="2"/>
  <c r="G148" i="2"/>
  <c r="H148" i="2" s="1"/>
  <c r="F172" i="14" s="1"/>
  <c r="F148" i="2"/>
  <c r="H147" i="2"/>
  <c r="F171" i="14" s="1"/>
  <c r="G147" i="2"/>
  <c r="F147" i="2"/>
  <c r="G146" i="2"/>
  <c r="H146" i="2" s="1"/>
  <c r="F170" i="14" s="1"/>
  <c r="F146" i="2"/>
  <c r="G145" i="2"/>
  <c r="H145" i="2" s="1"/>
  <c r="F169" i="14" s="1"/>
  <c r="F145" i="2"/>
  <c r="G144" i="2"/>
  <c r="H144" i="2" s="1"/>
  <c r="F144" i="2"/>
  <c r="G143" i="2"/>
  <c r="H143" i="2" s="1"/>
  <c r="F164" i="14" s="1"/>
  <c r="F143" i="2"/>
  <c r="G142" i="2"/>
  <c r="H142" i="2" s="1"/>
  <c r="F163" i="14" s="1"/>
  <c r="F142" i="2"/>
  <c r="G141" i="2"/>
  <c r="H141" i="2" s="1"/>
  <c r="F162" i="14" s="1"/>
  <c r="F141" i="2"/>
  <c r="G140" i="2"/>
  <c r="H140" i="2" s="1"/>
  <c r="F75" i="14" s="1"/>
  <c r="F140" i="2"/>
  <c r="G139" i="2"/>
  <c r="H139" i="2" s="1"/>
  <c r="F161" i="14" s="1"/>
  <c r="I161" i="14" s="1"/>
  <c r="F139" i="2"/>
  <c r="G138" i="2"/>
  <c r="H138" i="2" s="1"/>
  <c r="F160" i="14" s="1"/>
  <c r="F138" i="2"/>
  <c r="H137" i="2"/>
  <c r="F159" i="14" s="1"/>
  <c r="I159" i="14" s="1"/>
  <c r="M159" i="14" s="1"/>
  <c r="G137" i="2"/>
  <c r="F137" i="2"/>
  <c r="H136" i="2"/>
  <c r="F158" i="14" s="1"/>
  <c r="G136" i="2"/>
  <c r="F136" i="2"/>
  <c r="G135" i="2"/>
  <c r="H135" i="2" s="1"/>
  <c r="F157" i="14" s="1"/>
  <c r="I157" i="14" s="1"/>
  <c r="F135" i="2"/>
  <c r="G134" i="2"/>
  <c r="H134" i="2" s="1"/>
  <c r="F156" i="14" s="1"/>
  <c r="F134" i="2"/>
  <c r="G133" i="2"/>
  <c r="H133" i="2" s="1"/>
  <c r="F133" i="2"/>
  <c r="G132" i="2"/>
  <c r="H132" i="2" s="1"/>
  <c r="F155" i="14" s="1"/>
  <c r="F132" i="2"/>
  <c r="G131" i="2"/>
  <c r="H131" i="2" s="1"/>
  <c r="F154" i="14" s="1"/>
  <c r="F131" i="2"/>
  <c r="G130" i="2"/>
  <c r="H130" i="2" s="1"/>
  <c r="F153" i="14" s="1"/>
  <c r="F130" i="2"/>
  <c r="G129" i="2"/>
  <c r="H129" i="2" s="1"/>
  <c r="F152" i="14" s="1"/>
  <c r="F129" i="2"/>
  <c r="G128" i="2"/>
  <c r="H128" i="2" s="1"/>
  <c r="F151" i="14" s="1"/>
  <c r="F128" i="2"/>
  <c r="G127" i="2"/>
  <c r="H127" i="2" s="1"/>
  <c r="F150" i="14" s="1"/>
  <c r="F127" i="2"/>
  <c r="G126" i="2"/>
  <c r="H126" i="2" s="1"/>
  <c r="F149" i="14" s="1"/>
  <c r="F126" i="2"/>
  <c r="G125" i="2"/>
  <c r="H125" i="2" s="1"/>
  <c r="F148" i="14" s="1"/>
  <c r="F125" i="2"/>
  <c r="G124" i="2"/>
  <c r="H124" i="2" s="1"/>
  <c r="F147" i="14" s="1"/>
  <c r="F124" i="2"/>
  <c r="G123" i="2"/>
  <c r="H123" i="2" s="1"/>
  <c r="F146" i="14" s="1"/>
  <c r="I146" i="14" s="1"/>
  <c r="L146" i="14" s="1"/>
  <c r="F123" i="2"/>
  <c r="G122" i="2"/>
  <c r="H122" i="2" s="1"/>
  <c r="F145" i="14" s="1"/>
  <c r="F122" i="2"/>
  <c r="H121" i="2"/>
  <c r="F144" i="14" s="1"/>
  <c r="I144" i="14" s="1"/>
  <c r="M144" i="14" s="1"/>
  <c r="G121" i="2"/>
  <c r="F121" i="2"/>
  <c r="G120" i="2"/>
  <c r="H120" i="2" s="1"/>
  <c r="F143" i="14" s="1"/>
  <c r="F120" i="2"/>
  <c r="G119" i="2"/>
  <c r="H119" i="2" s="1"/>
  <c r="F74" i="14" s="1"/>
  <c r="F119" i="2"/>
  <c r="G118" i="2"/>
  <c r="H118" i="2" s="1"/>
  <c r="F118" i="2"/>
  <c r="G117" i="2"/>
  <c r="H117" i="2" s="1"/>
  <c r="F142" i="14" s="1"/>
  <c r="F117" i="2"/>
  <c r="G116" i="2"/>
  <c r="H116" i="2" s="1"/>
  <c r="F141" i="14" s="1"/>
  <c r="F116" i="2"/>
  <c r="H115" i="2"/>
  <c r="F140" i="14" s="1"/>
  <c r="G115" i="2"/>
  <c r="F115" i="2"/>
  <c r="G114" i="2"/>
  <c r="H114" i="2" s="1"/>
  <c r="F139" i="14" s="1"/>
  <c r="F114" i="2"/>
  <c r="G113" i="2"/>
  <c r="H113" i="2" s="1"/>
  <c r="F138" i="14" s="1"/>
  <c r="F113" i="2"/>
  <c r="G112" i="2"/>
  <c r="H112" i="2" s="1"/>
  <c r="F137" i="14" s="1"/>
  <c r="F112" i="2"/>
  <c r="G111" i="2"/>
  <c r="H111" i="2" s="1"/>
  <c r="F136" i="14" s="1"/>
  <c r="F111" i="2"/>
  <c r="G110" i="2"/>
  <c r="H110" i="2" s="1"/>
  <c r="F135" i="14" s="1"/>
  <c r="F110" i="2"/>
  <c r="G109" i="2"/>
  <c r="H109" i="2" s="1"/>
  <c r="F134" i="14" s="1"/>
  <c r="F109" i="2"/>
  <c r="G108" i="2"/>
  <c r="H108" i="2" s="1"/>
  <c r="F133" i="14" s="1"/>
  <c r="F108" i="2"/>
  <c r="G107" i="2"/>
  <c r="H107" i="2" s="1"/>
  <c r="F132" i="14" s="1"/>
  <c r="F107" i="2"/>
  <c r="G106" i="2"/>
  <c r="H106" i="2" s="1"/>
  <c r="F131" i="14" s="1"/>
  <c r="F106" i="2"/>
  <c r="G105" i="2"/>
  <c r="H105" i="2" s="1"/>
  <c r="F129" i="14" s="1"/>
  <c r="I129" i="14" s="1"/>
  <c r="L129" i="14" s="1"/>
  <c r="F105" i="2"/>
  <c r="G104" i="2"/>
  <c r="H104" i="2" s="1"/>
  <c r="F128" i="14" s="1"/>
  <c r="F104" i="2"/>
  <c r="G103" i="2"/>
  <c r="H103" i="2" s="1"/>
  <c r="F127" i="14" s="1"/>
  <c r="I127" i="14" s="1"/>
  <c r="M127" i="14" s="1"/>
  <c r="F103" i="2"/>
  <c r="G102" i="2"/>
  <c r="H102" i="2" s="1"/>
  <c r="F126" i="14" s="1"/>
  <c r="F102" i="2"/>
  <c r="G101" i="2"/>
  <c r="H101" i="2" s="1"/>
  <c r="F125" i="14" s="1"/>
  <c r="I125" i="14" s="1"/>
  <c r="F101" i="2"/>
  <c r="G100" i="2"/>
  <c r="H100" i="2" s="1"/>
  <c r="F124" i="14" s="1"/>
  <c r="F100" i="2"/>
  <c r="G99" i="2"/>
  <c r="H99" i="2" s="1"/>
  <c r="F123" i="14" s="1"/>
  <c r="F99" i="2"/>
  <c r="G98" i="2"/>
  <c r="H98" i="2" s="1"/>
  <c r="F121" i="14" s="1"/>
  <c r="F98" i="2"/>
  <c r="H97" i="2"/>
  <c r="F120" i="14" s="1"/>
  <c r="G97" i="2"/>
  <c r="F97" i="2"/>
  <c r="G96" i="2"/>
  <c r="H96" i="2" s="1"/>
  <c r="F119" i="14" s="1"/>
  <c r="F96" i="2"/>
  <c r="G95" i="2"/>
  <c r="H95" i="2" s="1"/>
  <c r="F118" i="14" s="1"/>
  <c r="F95" i="2"/>
  <c r="G94" i="2"/>
  <c r="H94" i="2" s="1"/>
  <c r="F115" i="14" s="1"/>
  <c r="F94" i="2"/>
  <c r="G93" i="2"/>
  <c r="H93" i="2" s="1"/>
  <c r="F117" i="14" s="1"/>
  <c r="I117" i="14" s="1"/>
  <c r="F93" i="2"/>
  <c r="G92" i="2"/>
  <c r="H92" i="2" s="1"/>
  <c r="F114" i="14" s="1"/>
  <c r="I114" i="14" s="1"/>
  <c r="L114" i="14" s="1"/>
  <c r="F92" i="2"/>
  <c r="G91" i="2"/>
  <c r="H91" i="2" s="1"/>
  <c r="F113" i="14" s="1"/>
  <c r="F91" i="2"/>
  <c r="G90" i="2"/>
  <c r="H90" i="2" s="1"/>
  <c r="F112" i="14" s="1"/>
  <c r="F90" i="2"/>
  <c r="G89" i="2"/>
  <c r="H89" i="2" s="1"/>
  <c r="F111" i="14" s="1"/>
  <c r="F89" i="2"/>
  <c r="G88" i="2"/>
  <c r="H88" i="2" s="1"/>
  <c r="F88" i="2"/>
  <c r="G87" i="2"/>
  <c r="H87" i="2" s="1"/>
  <c r="F110" i="14" s="1"/>
  <c r="F87" i="2"/>
  <c r="G86" i="2"/>
  <c r="H86" i="2" s="1"/>
  <c r="F109" i="14" s="1"/>
  <c r="F86" i="2"/>
  <c r="G85" i="2"/>
  <c r="H85" i="2" s="1"/>
  <c r="F108" i="14" s="1"/>
  <c r="F85" i="2"/>
  <c r="G84" i="2"/>
  <c r="H84" i="2" s="1"/>
  <c r="F107" i="14" s="1"/>
  <c r="F84" i="2"/>
  <c r="G83" i="2"/>
  <c r="H83" i="2" s="1"/>
  <c r="F106" i="14" s="1"/>
  <c r="F83" i="2"/>
  <c r="G82" i="2"/>
  <c r="H82" i="2" s="1"/>
  <c r="F38" i="14" s="1"/>
  <c r="F82" i="2"/>
  <c r="G81" i="2"/>
  <c r="H81" i="2" s="1"/>
  <c r="F105" i="14" s="1"/>
  <c r="F81" i="2"/>
  <c r="G80" i="2"/>
  <c r="H80" i="2" s="1"/>
  <c r="F227" i="14" s="1"/>
  <c r="F80" i="2"/>
  <c r="G79" i="2"/>
  <c r="H79" i="2" s="1"/>
  <c r="F104" i="14" s="1"/>
  <c r="I104" i="14" s="1"/>
  <c r="M104" i="14" s="1"/>
  <c r="F79" i="2"/>
  <c r="G78" i="2"/>
  <c r="H78" i="2" s="1"/>
  <c r="F78" i="2"/>
  <c r="G77" i="2"/>
  <c r="H77" i="2" s="1"/>
  <c r="F103" i="14" s="1"/>
  <c r="F77" i="2"/>
  <c r="G76" i="2"/>
  <c r="H76" i="2" s="1"/>
  <c r="F102" i="14" s="1"/>
  <c r="F76" i="2"/>
  <c r="G75" i="2"/>
  <c r="H75" i="2" s="1"/>
  <c r="F101" i="14" s="1"/>
  <c r="F75" i="2"/>
  <c r="G74" i="2"/>
  <c r="H74" i="2" s="1"/>
  <c r="F100" i="14" s="1"/>
  <c r="F74" i="2"/>
  <c r="H73" i="2"/>
  <c r="F99" i="14" s="1"/>
  <c r="I99" i="14" s="1"/>
  <c r="G73" i="2"/>
  <c r="F73" i="2"/>
  <c r="G72" i="2"/>
  <c r="H72" i="2" s="1"/>
  <c r="F98" i="14" s="1"/>
  <c r="F72" i="2"/>
  <c r="G71" i="2"/>
  <c r="H71" i="2" s="1"/>
  <c r="F71" i="2"/>
  <c r="G70" i="2"/>
  <c r="H70" i="2" s="1"/>
  <c r="F97" i="14" s="1"/>
  <c r="I97" i="14" s="1"/>
  <c r="L97" i="14" s="1"/>
  <c r="F70" i="2"/>
  <c r="G69" i="2"/>
  <c r="H69" i="2" s="1"/>
  <c r="F96" i="14" s="1"/>
  <c r="F69" i="2"/>
  <c r="G68" i="2"/>
  <c r="H68" i="2" s="1"/>
  <c r="F85" i="14" s="1"/>
  <c r="I85" i="14" s="1"/>
  <c r="M85" i="14" s="1"/>
  <c r="F68" i="2"/>
  <c r="G67" i="2"/>
  <c r="H67" i="2" s="1"/>
  <c r="F80" i="14" s="1"/>
  <c r="I80" i="14" s="1"/>
  <c r="M80" i="14" s="1"/>
  <c r="F67" i="2"/>
  <c r="G66" i="2"/>
  <c r="H66" i="2" s="1"/>
  <c r="F58" i="14" s="1"/>
  <c r="F66" i="2"/>
  <c r="G65" i="2"/>
  <c r="H65" i="2" s="1"/>
  <c r="F73" i="14" s="1"/>
  <c r="F65" i="2"/>
  <c r="G64" i="2"/>
  <c r="H64" i="2" s="1"/>
  <c r="F70" i="14" s="1"/>
  <c r="F64" i="2"/>
  <c r="G63" i="2"/>
  <c r="H63" i="2" s="1"/>
  <c r="F69" i="14" s="1"/>
  <c r="F63" i="2"/>
  <c r="G62" i="2"/>
  <c r="H62" i="2" s="1"/>
  <c r="F67" i="14" s="1"/>
  <c r="F62" i="2"/>
  <c r="G61" i="2"/>
  <c r="H61" i="2" s="1"/>
  <c r="F66" i="14" s="1"/>
  <c r="F61" i="2"/>
  <c r="G60" i="2"/>
  <c r="H60" i="2" s="1"/>
  <c r="F65" i="14" s="1"/>
  <c r="F60" i="2"/>
  <c r="G59" i="2"/>
  <c r="H59" i="2" s="1"/>
  <c r="F64" i="14" s="1"/>
  <c r="F59" i="2"/>
  <c r="G58" i="2"/>
  <c r="H58" i="2" s="1"/>
  <c r="F63" i="14" s="1"/>
  <c r="F58" i="2"/>
  <c r="H57" i="2"/>
  <c r="F62" i="14" s="1"/>
  <c r="G57" i="2"/>
  <c r="F57" i="2"/>
  <c r="G56" i="2"/>
  <c r="H56" i="2" s="1"/>
  <c r="F61" i="14" s="1"/>
  <c r="I61" i="14" s="1"/>
  <c r="F56" i="2"/>
  <c r="G55" i="2"/>
  <c r="H55" i="2" s="1"/>
  <c r="F60" i="14" s="1"/>
  <c r="F55" i="2"/>
  <c r="G54" i="2"/>
  <c r="H54" i="2" s="1"/>
  <c r="F54" i="2"/>
  <c r="G53" i="2"/>
  <c r="H53" i="2" s="1"/>
  <c r="F56" i="14" s="1"/>
  <c r="F53" i="2"/>
  <c r="G52" i="2"/>
  <c r="H52" i="2" s="1"/>
  <c r="F55" i="14" s="1"/>
  <c r="F52" i="2"/>
  <c r="H51" i="2"/>
  <c r="F54" i="14" s="1"/>
  <c r="G51" i="2"/>
  <c r="F51" i="2"/>
  <c r="G50" i="2"/>
  <c r="H50" i="2" s="1"/>
  <c r="F53" i="14" s="1"/>
  <c r="F50" i="2"/>
  <c r="G49" i="2"/>
  <c r="H49" i="2" s="1"/>
  <c r="F49" i="2"/>
  <c r="G48" i="2"/>
  <c r="H48" i="2" s="1"/>
  <c r="F83" i="14" s="1"/>
  <c r="F48" i="2"/>
  <c r="G47" i="2"/>
  <c r="H47" i="2" s="1"/>
  <c r="F47" i="2"/>
  <c r="G46" i="2"/>
  <c r="H46" i="2" s="1"/>
  <c r="F50" i="14" s="1"/>
  <c r="I50" i="14" s="1"/>
  <c r="L50" i="14" s="1"/>
  <c r="F46" i="2"/>
  <c r="G45" i="2"/>
  <c r="H45" i="2" s="1"/>
  <c r="F49" i="14" s="1"/>
  <c r="I49" i="14" s="1"/>
  <c r="F45" i="2"/>
  <c r="G44" i="2"/>
  <c r="H44" i="2" s="1"/>
  <c r="F48" i="14" s="1"/>
  <c r="F44" i="2"/>
  <c r="G43" i="2"/>
  <c r="H43" i="2" s="1"/>
  <c r="F47" i="14" s="1"/>
  <c r="F43" i="2"/>
  <c r="G42" i="2"/>
  <c r="H42" i="2" s="1"/>
  <c r="F46" i="14" s="1"/>
  <c r="I46" i="14" s="1"/>
  <c r="F42" i="2"/>
  <c r="H41" i="2"/>
  <c r="G41" i="2"/>
  <c r="F41" i="2"/>
  <c r="G40" i="2"/>
  <c r="H40" i="2" s="1"/>
  <c r="F45" i="14" s="1"/>
  <c r="F40" i="2"/>
  <c r="G39" i="2"/>
  <c r="H39" i="2" s="1"/>
  <c r="F43" i="14" s="1"/>
  <c r="F39" i="2"/>
  <c r="G38" i="2"/>
  <c r="H38" i="2" s="1"/>
  <c r="F42" i="14" s="1"/>
  <c r="F38" i="2"/>
  <c r="G37" i="2"/>
  <c r="H37" i="2" s="1"/>
  <c r="F37" i="14" s="1"/>
  <c r="F37" i="2"/>
  <c r="G36" i="2"/>
  <c r="H36" i="2" s="1"/>
  <c r="F41" i="14" s="1"/>
  <c r="F36" i="2"/>
  <c r="H35" i="2"/>
  <c r="F40" i="14" s="1"/>
  <c r="G35" i="2"/>
  <c r="F35" i="2"/>
  <c r="G34" i="2"/>
  <c r="H34" i="2" s="1"/>
  <c r="F36" i="14" s="1"/>
  <c r="F34" i="2"/>
  <c r="H33" i="2"/>
  <c r="F35" i="14" s="1"/>
  <c r="G33" i="2"/>
  <c r="F33" i="2"/>
  <c r="G32" i="2"/>
  <c r="H32" i="2" s="1"/>
  <c r="F34" i="14" s="1"/>
  <c r="F32" i="2"/>
  <c r="G31" i="2"/>
  <c r="H31" i="2" s="1"/>
  <c r="F33" i="14" s="1"/>
  <c r="F31" i="2"/>
  <c r="G30" i="2"/>
  <c r="H30" i="2" s="1"/>
  <c r="F32" i="14" s="1"/>
  <c r="F30" i="2"/>
  <c r="G29" i="2"/>
  <c r="H29" i="2" s="1"/>
  <c r="F31" i="14" s="1"/>
  <c r="I31" i="14" s="1"/>
  <c r="M31" i="14" s="1"/>
  <c r="F29" i="2"/>
  <c r="G28" i="2"/>
  <c r="H28" i="2" s="1"/>
  <c r="F30" i="14" s="1"/>
  <c r="F28" i="2"/>
  <c r="G27" i="2"/>
  <c r="H27" i="2" s="1"/>
  <c r="F29" i="14" s="1"/>
  <c r="I29" i="14" s="1"/>
  <c r="F27" i="2"/>
  <c r="G26" i="2"/>
  <c r="H26" i="2" s="1"/>
  <c r="F82" i="14" s="1"/>
  <c r="F26" i="2"/>
  <c r="G25" i="2"/>
  <c r="H25" i="2" s="1"/>
  <c r="F28" i="14" s="1"/>
  <c r="F25" i="2"/>
  <c r="G24" i="2"/>
  <c r="H24" i="2" s="1"/>
  <c r="F27" i="14" s="1"/>
  <c r="F24" i="2"/>
  <c r="G23" i="2"/>
  <c r="H23" i="2" s="1"/>
  <c r="F26" i="14" s="1"/>
  <c r="F23" i="2"/>
  <c r="G22" i="2"/>
  <c r="H22" i="2" s="1"/>
  <c r="F25" i="14" s="1"/>
  <c r="I25" i="14" s="1"/>
  <c r="F22" i="2"/>
  <c r="G21" i="2"/>
  <c r="H21" i="2" s="1"/>
  <c r="F24" i="14" s="1"/>
  <c r="F21" i="2"/>
  <c r="G20" i="2"/>
  <c r="H20" i="2" s="1"/>
  <c r="F23" i="14" s="1"/>
  <c r="I23" i="14" s="1"/>
  <c r="M23" i="14" s="1"/>
  <c r="F20" i="2"/>
  <c r="H19" i="2"/>
  <c r="F22" i="14" s="1"/>
  <c r="G19" i="2"/>
  <c r="F19" i="2"/>
  <c r="G18" i="2"/>
  <c r="H18" i="2" s="1"/>
  <c r="F21" i="14" s="1"/>
  <c r="F18" i="2"/>
  <c r="H17" i="2"/>
  <c r="F20" i="14" s="1"/>
  <c r="G17" i="2"/>
  <c r="F17" i="2"/>
  <c r="G16" i="2"/>
  <c r="H16" i="2" s="1"/>
  <c r="F19" i="14" s="1"/>
  <c r="F16" i="2"/>
  <c r="G15" i="2"/>
  <c r="H15" i="2" s="1"/>
  <c r="F18" i="14" s="1"/>
  <c r="I18" i="14" s="1"/>
  <c r="L18" i="14" s="1"/>
  <c r="F15" i="2"/>
  <c r="G14" i="2"/>
  <c r="H14" i="2" s="1"/>
  <c r="F17" i="14" s="1"/>
  <c r="F14" i="2"/>
  <c r="G13" i="2"/>
  <c r="H13" i="2" s="1"/>
  <c r="F16" i="14" s="1"/>
  <c r="F13" i="2"/>
  <c r="G12" i="2"/>
  <c r="H12" i="2" s="1"/>
  <c r="F12" i="2"/>
  <c r="G11" i="2"/>
  <c r="H11" i="2" s="1"/>
  <c r="F10" i="14" s="1"/>
  <c r="F11" i="2"/>
  <c r="G10" i="2"/>
  <c r="H10" i="2" s="1"/>
  <c r="F226" i="14" s="1"/>
  <c r="F10" i="2"/>
  <c r="H9" i="2"/>
  <c r="F8" i="14" s="1"/>
  <c r="I8" i="14" s="1"/>
  <c r="G9" i="2"/>
  <c r="F9" i="2"/>
  <c r="G8" i="2"/>
  <c r="H8" i="2" s="1"/>
  <c r="F7" i="14" s="1"/>
  <c r="I7" i="14" s="1"/>
  <c r="M7" i="14" s="1"/>
  <c r="F8" i="2"/>
  <c r="G7" i="2"/>
  <c r="H7" i="2" s="1"/>
  <c r="F6" i="14" s="1"/>
  <c r="I6" i="14" s="1"/>
  <c r="F7" i="2"/>
  <c r="G6" i="2"/>
  <c r="H6" i="2" s="1"/>
  <c r="F5" i="14" s="1"/>
  <c r="F6" i="2"/>
  <c r="G5" i="2"/>
  <c r="H5" i="2" s="1"/>
  <c r="F4" i="14" s="1"/>
  <c r="F5" i="2"/>
  <c r="G4" i="2"/>
  <c r="H4" i="2" s="1"/>
  <c r="F3" i="14" s="1"/>
  <c r="F4" i="2"/>
  <c r="G3" i="2"/>
  <c r="H3" i="2" s="1"/>
  <c r="G2" i="6" s="1"/>
  <c r="F2" i="14" s="1"/>
  <c r="F3" i="2"/>
  <c r="G2" i="2"/>
  <c r="H2" i="2" s="1"/>
  <c r="F165" i="14" s="1"/>
  <c r="F2" i="2"/>
  <c r="J92" i="14" l="1"/>
  <c r="L93" i="14"/>
  <c r="J93" i="14"/>
  <c r="J91" i="14"/>
  <c r="H15" i="14"/>
  <c r="L86" i="14"/>
  <c r="N79" i="14"/>
  <c r="O79" i="14" s="1"/>
  <c r="P79" i="14" s="1"/>
  <c r="F59" i="14"/>
  <c r="L91" i="14"/>
  <c r="L81" i="14"/>
  <c r="I90" i="14"/>
  <c r="J90" i="14"/>
  <c r="J86" i="14"/>
  <c r="J84" i="14"/>
  <c r="K81" i="14"/>
  <c r="N81" i="14" s="1"/>
  <c r="O81" i="14" s="1"/>
  <c r="P81" i="14" s="1"/>
  <c r="K86" i="14"/>
  <c r="F71" i="14"/>
  <c r="F174" i="14"/>
  <c r="F87" i="14"/>
  <c r="J87" i="14" s="1"/>
  <c r="K11" i="14"/>
  <c r="J81" i="14"/>
  <c r="F57" i="14"/>
  <c r="I57" i="14" s="1"/>
  <c r="F229" i="14"/>
  <c r="I229" i="14" s="1"/>
  <c r="F94" i="14"/>
  <c r="I94" i="14" s="1"/>
  <c r="F166" i="14"/>
  <c r="I166" i="14" s="1"/>
  <c r="F230" i="14"/>
  <c r="I230" i="14" s="1"/>
  <c r="F95" i="14"/>
  <c r="I95" i="14" s="1"/>
  <c r="N173" i="14"/>
  <c r="O173" i="14" s="1"/>
  <c r="P173" i="14" s="1"/>
  <c r="N190" i="14"/>
  <c r="O190" i="14" s="1"/>
  <c r="P190" i="14" s="1"/>
  <c r="F89" i="14"/>
  <c r="F228" i="14"/>
  <c r="J228" i="14" s="1"/>
  <c r="F167" i="14"/>
  <c r="J167" i="14" s="1"/>
  <c r="F231" i="14"/>
  <c r="I231" i="14" s="1"/>
  <c r="F77" i="14"/>
  <c r="I77" i="14" s="1"/>
  <c r="F39" i="14"/>
  <c r="J39" i="14" s="1"/>
  <c r="N91" i="14"/>
  <c r="O91" i="14" s="1"/>
  <c r="P91" i="14" s="1"/>
  <c r="F88" i="14"/>
  <c r="L29" i="14"/>
  <c r="M29" i="14"/>
  <c r="I42" i="14"/>
  <c r="J42" i="14"/>
  <c r="I102" i="14"/>
  <c r="J102" i="14"/>
  <c r="I107" i="14"/>
  <c r="J107" i="14"/>
  <c r="I119" i="14"/>
  <c r="J119" i="14"/>
  <c r="J140" i="14"/>
  <c r="I140" i="14"/>
  <c r="I74" i="14"/>
  <c r="J74" i="14"/>
  <c r="I175" i="14"/>
  <c r="J175" i="14"/>
  <c r="I182" i="14"/>
  <c r="J182" i="14"/>
  <c r="I185" i="14"/>
  <c r="J185" i="14"/>
  <c r="I187" i="14"/>
  <c r="J187" i="14"/>
  <c r="I192" i="14"/>
  <c r="J192" i="14"/>
  <c r="J204" i="14"/>
  <c r="I204" i="14"/>
  <c r="I208" i="14"/>
  <c r="M208" i="14" s="1"/>
  <c r="J208" i="14"/>
  <c r="I213" i="14"/>
  <c r="J213" i="14"/>
  <c r="I217" i="14"/>
  <c r="J217" i="14"/>
  <c r="J236" i="14"/>
  <c r="I236" i="14"/>
  <c r="J242" i="14"/>
  <c r="J225" i="14"/>
  <c r="J85" i="14"/>
  <c r="J61" i="14"/>
  <c r="L7" i="14"/>
  <c r="K7" i="14"/>
  <c r="M242" i="14"/>
  <c r="N242" i="14" s="1"/>
  <c r="O242" i="14" s="1"/>
  <c r="P242" i="14" s="1"/>
  <c r="M114" i="14"/>
  <c r="N114" i="14" s="1"/>
  <c r="O114" i="14" s="1"/>
  <c r="P114" i="14" s="1"/>
  <c r="J8" i="14"/>
  <c r="L80" i="14"/>
  <c r="M234" i="14"/>
  <c r="N234" i="14" s="1"/>
  <c r="O234" i="14" s="1"/>
  <c r="P234" i="14" s="1"/>
  <c r="I19" i="14"/>
  <c r="J19" i="14"/>
  <c r="I26" i="14"/>
  <c r="J26" i="14"/>
  <c r="I33" i="14"/>
  <c r="J33" i="14"/>
  <c r="I56" i="14"/>
  <c r="J56" i="14"/>
  <c r="I227" i="14"/>
  <c r="J227" i="14"/>
  <c r="J4" i="14"/>
  <c r="I4" i="14"/>
  <c r="L46" i="14"/>
  <c r="M46" i="14"/>
  <c r="I53" i="14"/>
  <c r="J53" i="14"/>
  <c r="I62" i="14"/>
  <c r="J62" i="14"/>
  <c r="I66" i="14"/>
  <c r="J66" i="14"/>
  <c r="I73" i="14"/>
  <c r="J73" i="14"/>
  <c r="I96" i="14"/>
  <c r="J96" i="14"/>
  <c r="J124" i="14"/>
  <c r="I124" i="14"/>
  <c r="I128" i="14"/>
  <c r="J128" i="14"/>
  <c r="I133" i="14"/>
  <c r="J133" i="14"/>
  <c r="I137" i="14"/>
  <c r="J137" i="14"/>
  <c r="I150" i="14"/>
  <c r="J150" i="14"/>
  <c r="I154" i="14"/>
  <c r="J154" i="14"/>
  <c r="L157" i="14"/>
  <c r="M157" i="14"/>
  <c r="I160" i="14"/>
  <c r="J160" i="14"/>
  <c r="I163" i="14"/>
  <c r="J163" i="14"/>
  <c r="I170" i="14"/>
  <c r="J170" i="14"/>
  <c r="I197" i="14"/>
  <c r="J197" i="14"/>
  <c r="I202" i="14"/>
  <c r="J202" i="14"/>
  <c r="M235" i="14"/>
  <c r="L235" i="14"/>
  <c r="I239" i="14"/>
  <c r="J239" i="14"/>
  <c r="J210" i="14"/>
  <c r="J193" i="14"/>
  <c r="J31" i="14"/>
  <c r="J29" i="14"/>
  <c r="J7" i="14"/>
  <c r="L223" i="14"/>
  <c r="M210" i="14"/>
  <c r="J168" i="14"/>
  <c r="L104" i="14"/>
  <c r="N104" i="14" s="1"/>
  <c r="O104" i="14" s="1"/>
  <c r="P104" i="14" s="1"/>
  <c r="L8" i="14"/>
  <c r="M8" i="14"/>
  <c r="I27" i="14"/>
  <c r="J27" i="14"/>
  <c r="I30" i="14"/>
  <c r="J30" i="14"/>
  <c r="I34" i="14"/>
  <c r="J34" i="14"/>
  <c r="I40" i="14"/>
  <c r="J40" i="14"/>
  <c r="I43" i="14"/>
  <c r="J43" i="14"/>
  <c r="M99" i="14"/>
  <c r="L99" i="14"/>
  <c r="I103" i="14"/>
  <c r="J103" i="14"/>
  <c r="I105" i="14"/>
  <c r="J105" i="14"/>
  <c r="J108" i="14"/>
  <c r="I108" i="14"/>
  <c r="I111" i="14"/>
  <c r="J111" i="14"/>
  <c r="M117" i="14"/>
  <c r="L117" i="14"/>
  <c r="I141" i="14"/>
  <c r="J141" i="14"/>
  <c r="I143" i="14"/>
  <c r="J143" i="14"/>
  <c r="I176" i="14"/>
  <c r="J176" i="14"/>
  <c r="I179" i="14"/>
  <c r="J179" i="14"/>
  <c r="J116" i="14"/>
  <c r="I116" i="14"/>
  <c r="J188" i="14"/>
  <c r="I188" i="14"/>
  <c r="I205" i="14"/>
  <c r="J205" i="14"/>
  <c r="J94" i="14"/>
  <c r="I214" i="14"/>
  <c r="J214" i="14"/>
  <c r="I218" i="14"/>
  <c r="J218" i="14"/>
  <c r="I222" i="14"/>
  <c r="J222" i="14"/>
  <c r="I237" i="14"/>
  <c r="J237" i="14"/>
  <c r="J178" i="14"/>
  <c r="J46" i="14"/>
  <c r="L159" i="14"/>
  <c r="J161" i="14"/>
  <c r="L144" i="14"/>
  <c r="N144" i="14" s="1"/>
  <c r="O144" i="14" s="1"/>
  <c r="P144" i="14" s="1"/>
  <c r="J232" i="14"/>
  <c r="J25" i="14"/>
  <c r="I63" i="14"/>
  <c r="J63" i="14"/>
  <c r="I58" i="14"/>
  <c r="J58" i="14"/>
  <c r="I120" i="14"/>
  <c r="J120" i="14"/>
  <c r="M125" i="14"/>
  <c r="L125" i="14"/>
  <c r="I134" i="14"/>
  <c r="J134" i="14"/>
  <c r="I138" i="14"/>
  <c r="J138" i="14"/>
  <c r="I147" i="14"/>
  <c r="J147" i="14"/>
  <c r="I151" i="14"/>
  <c r="J151" i="14"/>
  <c r="I155" i="14"/>
  <c r="J155" i="14"/>
  <c r="M161" i="14"/>
  <c r="L161" i="14"/>
  <c r="J164" i="14"/>
  <c r="I164" i="14"/>
  <c r="I194" i="14"/>
  <c r="J194" i="14"/>
  <c r="I198" i="14"/>
  <c r="J198" i="14"/>
  <c r="L193" i="14"/>
  <c r="M193" i="14"/>
  <c r="I240" i="14"/>
  <c r="M240" i="14" s="1"/>
  <c r="J240" i="14"/>
  <c r="J146" i="14"/>
  <c r="J129" i="14"/>
  <c r="L23" i="14"/>
  <c r="N23" i="14" s="1"/>
  <c r="O23" i="14" s="1"/>
  <c r="P23" i="14" s="1"/>
  <c r="L85" i="14"/>
  <c r="N85" i="14" s="1"/>
  <c r="O85" i="14" s="1"/>
  <c r="P85" i="14" s="1"/>
  <c r="M92" i="14"/>
  <c r="L92" i="14"/>
  <c r="J6" i="14"/>
  <c r="L168" i="14"/>
  <c r="N168" i="14" s="1"/>
  <c r="O168" i="14" s="1"/>
  <c r="P168" i="14" s="1"/>
  <c r="J166" i="14"/>
  <c r="I67" i="14"/>
  <c r="J67" i="14"/>
  <c r="I226" i="14"/>
  <c r="J226" i="14"/>
  <c r="I17" i="14"/>
  <c r="J17" i="14"/>
  <c r="I24" i="14"/>
  <c r="J24" i="14"/>
  <c r="J28" i="14"/>
  <c r="I28" i="14"/>
  <c r="I41" i="14"/>
  <c r="J41" i="14"/>
  <c r="I45" i="14"/>
  <c r="J45" i="14"/>
  <c r="I54" i="14"/>
  <c r="J54" i="14"/>
  <c r="J60" i="14"/>
  <c r="I60" i="14"/>
  <c r="J100" i="14"/>
  <c r="I100" i="14"/>
  <c r="I59" i="14"/>
  <c r="J59" i="14"/>
  <c r="I38" i="14"/>
  <c r="J38" i="14"/>
  <c r="I109" i="14"/>
  <c r="J109" i="14"/>
  <c r="I112" i="14"/>
  <c r="J112" i="14"/>
  <c r="I115" i="14"/>
  <c r="J115" i="14"/>
  <c r="I142" i="14"/>
  <c r="J142" i="14"/>
  <c r="I158" i="14"/>
  <c r="J158" i="14"/>
  <c r="I171" i="14"/>
  <c r="J171" i="14"/>
  <c r="I177" i="14"/>
  <c r="J177" i="14"/>
  <c r="J180" i="14"/>
  <c r="I180" i="14"/>
  <c r="I183" i="14"/>
  <c r="J183" i="14"/>
  <c r="J76" i="14"/>
  <c r="I76" i="14"/>
  <c r="L189" i="14"/>
  <c r="M189" i="14"/>
  <c r="I206" i="14"/>
  <c r="J206" i="14"/>
  <c r="I211" i="14"/>
  <c r="J211" i="14"/>
  <c r="I215" i="14"/>
  <c r="J215" i="14"/>
  <c r="I219" i="14"/>
  <c r="J219" i="14"/>
  <c r="J114" i="14"/>
  <c r="J144" i="14"/>
  <c r="J223" i="14"/>
  <c r="J189" i="14"/>
  <c r="L31" i="14"/>
  <c r="N31" i="14" s="1"/>
  <c r="O31" i="14" s="1"/>
  <c r="P31" i="14" s="1"/>
  <c r="M178" i="14"/>
  <c r="N178" i="14" s="1"/>
  <c r="O178" i="14" s="1"/>
  <c r="P178" i="14" s="1"/>
  <c r="M50" i="14"/>
  <c r="N50" i="14" s="1"/>
  <c r="O50" i="14" s="1"/>
  <c r="P50" i="14" s="1"/>
  <c r="M129" i="14"/>
  <c r="N129" i="14" s="1"/>
  <c r="O129" i="14" s="1"/>
  <c r="P129" i="14" s="1"/>
  <c r="J104" i="14"/>
  <c r="J49" i="14"/>
  <c r="I47" i="14"/>
  <c r="J47" i="14"/>
  <c r="L6" i="14"/>
  <c r="M6" i="14"/>
  <c r="I21" i="14"/>
  <c r="J21" i="14"/>
  <c r="I64" i="14"/>
  <c r="J64" i="14"/>
  <c r="I126" i="14"/>
  <c r="J126" i="14"/>
  <c r="I131" i="14"/>
  <c r="J131" i="14"/>
  <c r="I135" i="14"/>
  <c r="J135" i="14"/>
  <c r="I139" i="14"/>
  <c r="J139" i="14"/>
  <c r="J148" i="14"/>
  <c r="I148" i="14"/>
  <c r="I152" i="14"/>
  <c r="J152" i="14"/>
  <c r="I75" i="14"/>
  <c r="J75" i="14"/>
  <c r="I167" i="14"/>
  <c r="I195" i="14"/>
  <c r="J195" i="14"/>
  <c r="I199" i="14"/>
  <c r="J199" i="14"/>
  <c r="I203" i="14"/>
  <c r="J203" i="14"/>
  <c r="J231" i="14"/>
  <c r="I238" i="14"/>
  <c r="J238" i="14"/>
  <c r="I241" i="14"/>
  <c r="J241" i="14"/>
  <c r="M97" i="14"/>
  <c r="N97" i="14" s="1"/>
  <c r="O97" i="14" s="1"/>
  <c r="P97" i="14" s="1"/>
  <c r="J191" i="14"/>
  <c r="J157" i="14"/>
  <c r="L191" i="14"/>
  <c r="N191" i="14" s="1"/>
  <c r="O191" i="14" s="1"/>
  <c r="P191" i="14" s="1"/>
  <c r="M84" i="14"/>
  <c r="L84" i="14"/>
  <c r="J97" i="14"/>
  <c r="J117" i="14"/>
  <c r="J99" i="14"/>
  <c r="I16" i="14"/>
  <c r="J16" i="14"/>
  <c r="I165" i="14"/>
  <c r="J165" i="14"/>
  <c r="I5" i="14"/>
  <c r="J5" i="14"/>
  <c r="I48" i="14"/>
  <c r="J48" i="14"/>
  <c r="I83" i="14"/>
  <c r="J83" i="14"/>
  <c r="I69" i="14"/>
  <c r="J69" i="14"/>
  <c r="I121" i="14"/>
  <c r="J121" i="14"/>
  <c r="I10" i="14"/>
  <c r="J10" i="14"/>
  <c r="M25" i="14"/>
  <c r="L25" i="14"/>
  <c r="I82" i="14"/>
  <c r="J82" i="14"/>
  <c r="I32" i="14"/>
  <c r="J32" i="14"/>
  <c r="I37" i="14"/>
  <c r="J37" i="14"/>
  <c r="I55" i="14"/>
  <c r="J55" i="14"/>
  <c r="L61" i="14"/>
  <c r="M61" i="14"/>
  <c r="I101" i="14"/>
  <c r="J101" i="14"/>
  <c r="I106" i="14"/>
  <c r="J106" i="14"/>
  <c r="I110" i="14"/>
  <c r="J110" i="14"/>
  <c r="I113" i="14"/>
  <c r="J113" i="14"/>
  <c r="I118" i="14"/>
  <c r="J118" i="14"/>
  <c r="J172" i="14"/>
  <c r="I172" i="14"/>
  <c r="I181" i="14"/>
  <c r="J181" i="14"/>
  <c r="I184" i="14"/>
  <c r="J184" i="14"/>
  <c r="I186" i="14"/>
  <c r="J186" i="14"/>
  <c r="I207" i="14"/>
  <c r="J207" i="14"/>
  <c r="I209" i="14"/>
  <c r="J209" i="14"/>
  <c r="J212" i="14"/>
  <c r="I212" i="14"/>
  <c r="I216" i="14"/>
  <c r="M216" i="14" s="1"/>
  <c r="J216" i="14"/>
  <c r="J220" i="14"/>
  <c r="I220" i="14"/>
  <c r="J50" i="14"/>
  <c r="J159" i="14"/>
  <c r="J125" i="14"/>
  <c r="J235" i="14"/>
  <c r="L127" i="14"/>
  <c r="N127" i="14" s="1"/>
  <c r="O127" i="14" s="1"/>
  <c r="P127" i="14" s="1"/>
  <c r="M146" i="14"/>
  <c r="N146" i="14" s="1"/>
  <c r="O146" i="14" s="1"/>
  <c r="P146" i="14" s="1"/>
  <c r="M18" i="14"/>
  <c r="N18" i="14" s="1"/>
  <c r="O18" i="14" s="1"/>
  <c r="P18" i="14" s="1"/>
  <c r="N8" i="14"/>
  <c r="O8" i="14" s="1"/>
  <c r="P8" i="14" s="1"/>
  <c r="I22" i="14"/>
  <c r="J22" i="14"/>
  <c r="J20" i="14"/>
  <c r="I20" i="14"/>
  <c r="I2" i="14"/>
  <c r="M2" i="14" s="1"/>
  <c r="J2" i="14"/>
  <c r="I35" i="14"/>
  <c r="J35" i="14"/>
  <c r="I3" i="14"/>
  <c r="J3" i="14"/>
  <c r="J36" i="14"/>
  <c r="I36" i="14"/>
  <c r="M49" i="14"/>
  <c r="L49" i="14"/>
  <c r="I65" i="14"/>
  <c r="J65" i="14"/>
  <c r="I70" i="14"/>
  <c r="J70" i="14"/>
  <c r="I98" i="14"/>
  <c r="J98" i="14"/>
  <c r="I123" i="14"/>
  <c r="J123" i="14"/>
  <c r="J132" i="14"/>
  <c r="I132" i="14"/>
  <c r="I136" i="14"/>
  <c r="J136" i="14"/>
  <c r="I145" i="14"/>
  <c r="J145" i="14"/>
  <c r="I149" i="14"/>
  <c r="J149" i="14"/>
  <c r="I153" i="14"/>
  <c r="J153" i="14"/>
  <c r="J156" i="14"/>
  <c r="I156" i="14"/>
  <c r="I162" i="14"/>
  <c r="J162" i="14"/>
  <c r="I169" i="14"/>
  <c r="J169" i="14"/>
  <c r="J196" i="14"/>
  <c r="I196" i="14"/>
  <c r="I224" i="14"/>
  <c r="M224" i="14" s="1"/>
  <c r="J224" i="14"/>
  <c r="I130" i="14"/>
  <c r="J130" i="14"/>
  <c r="J18" i="14"/>
  <c r="J80" i="14"/>
  <c r="J127" i="14"/>
  <c r="M225" i="14"/>
  <c r="N225" i="14" s="1"/>
  <c r="O225" i="14" s="1"/>
  <c r="P225" i="14" s="1"/>
  <c r="K216" i="14"/>
  <c r="J234" i="14"/>
  <c r="J23" i="14"/>
  <c r="L15" i="14"/>
  <c r="K15" i="14"/>
  <c r="K208" i="14"/>
  <c r="K240" i="14"/>
  <c r="N93" i="14"/>
  <c r="O93" i="14" s="1"/>
  <c r="P93" i="14" s="1"/>
  <c r="N223" i="14"/>
  <c r="O223" i="14" s="1"/>
  <c r="P223" i="14" s="1"/>
  <c r="L44" i="14"/>
  <c r="N44" i="14" s="1"/>
  <c r="O44" i="14" s="1"/>
  <c r="P44" i="14" s="1"/>
  <c r="N233" i="14"/>
  <c r="O233" i="14" s="1"/>
  <c r="P233" i="14" s="1"/>
  <c r="N78" i="14"/>
  <c r="O78" i="14" s="1"/>
  <c r="P78" i="14" s="1"/>
  <c r="N122" i="14"/>
  <c r="O122" i="14" s="1"/>
  <c r="P122" i="14" s="1"/>
  <c r="K2" i="14"/>
  <c r="L68" i="14"/>
  <c r="M68" i="14"/>
  <c r="N210" i="14"/>
  <c r="O210" i="14" s="1"/>
  <c r="P210" i="14" s="1"/>
  <c r="N193" i="14"/>
  <c r="O193" i="14" s="1"/>
  <c r="P193" i="14" s="1"/>
  <c r="K224" i="14"/>
  <c r="N13" i="14"/>
  <c r="P13" i="14" s="1"/>
  <c r="N80" i="14"/>
  <c r="O80" i="14" s="1"/>
  <c r="P80" i="14" s="1"/>
  <c r="N159" i="14"/>
  <c r="O159" i="14" s="1"/>
  <c r="P159" i="14" s="1"/>
  <c r="N72" i="14"/>
  <c r="O72" i="14" s="1"/>
  <c r="P72" i="14" s="1"/>
  <c r="N86" i="14"/>
  <c r="O86" i="14" s="1"/>
  <c r="P86" i="14" s="1"/>
  <c r="K200" i="14"/>
  <c r="L232" i="14"/>
  <c r="K232" i="14"/>
  <c r="L9" i="14"/>
  <c r="K9" i="14"/>
  <c r="N221" i="14"/>
  <c r="O221" i="14" s="1"/>
  <c r="P221" i="14" s="1"/>
  <c r="F51" i="14"/>
  <c r="F52" i="14"/>
  <c r="F200" i="14"/>
  <c r="F201" i="14"/>
  <c r="F14" i="14"/>
  <c r="I39" i="14" l="1"/>
  <c r="N61" i="14"/>
  <c r="O61" i="14" s="1"/>
  <c r="P61" i="14" s="1"/>
  <c r="J95" i="14"/>
  <c r="L240" i="14"/>
  <c r="N49" i="14"/>
  <c r="O49" i="14" s="1"/>
  <c r="P49" i="14" s="1"/>
  <c r="J229" i="14"/>
  <c r="N117" i="14"/>
  <c r="O117" i="14" s="1"/>
  <c r="P117" i="14" s="1"/>
  <c r="N29" i="14"/>
  <c r="O29" i="14" s="1"/>
  <c r="P29" i="14" s="1"/>
  <c r="L2" i="14"/>
  <c r="N2" i="14" s="1"/>
  <c r="O2" i="14" s="1"/>
  <c r="J77" i="14"/>
  <c r="N9" i="14"/>
  <c r="O9" i="14" s="1"/>
  <c r="P9" i="14" s="1"/>
  <c r="N68" i="14"/>
  <c r="O68" i="14" s="1"/>
  <c r="P68" i="14" s="1"/>
  <c r="N25" i="14"/>
  <c r="O25" i="14" s="1"/>
  <c r="P25" i="14" s="1"/>
  <c r="N125" i="14"/>
  <c r="O125" i="14" s="1"/>
  <c r="P125" i="14" s="1"/>
  <c r="N157" i="14"/>
  <c r="O157" i="14" s="1"/>
  <c r="P157" i="14" s="1"/>
  <c r="N46" i="14"/>
  <c r="O46" i="14" s="1"/>
  <c r="P46" i="14" s="1"/>
  <c r="N189" i="14"/>
  <c r="O189" i="14" s="1"/>
  <c r="P189" i="14" s="1"/>
  <c r="N99" i="14"/>
  <c r="O99" i="14" s="1"/>
  <c r="P99" i="14" s="1"/>
  <c r="N6" i="14"/>
  <c r="O6" i="14" s="1"/>
  <c r="P6" i="14" s="1"/>
  <c r="N161" i="14"/>
  <c r="O161" i="14" s="1"/>
  <c r="P161" i="14" s="1"/>
  <c r="N235" i="14"/>
  <c r="O235" i="14" s="1"/>
  <c r="P235" i="14" s="1"/>
  <c r="J57" i="14"/>
  <c r="N240" i="14"/>
  <c r="O240" i="14" s="1"/>
  <c r="P240" i="14" s="1"/>
  <c r="I87" i="14"/>
  <c r="M87" i="14" s="1"/>
  <c r="I71" i="14"/>
  <c r="J71" i="14"/>
  <c r="I88" i="14"/>
  <c r="J88" i="14"/>
  <c r="I89" i="14"/>
  <c r="J89" i="14"/>
  <c r="F12" i="14"/>
  <c r="I12" i="14" s="1"/>
  <c r="F11" i="14"/>
  <c r="I228" i="14"/>
  <c r="M228" i="14" s="1"/>
  <c r="J230" i="14"/>
  <c r="L77" i="14"/>
  <c r="M77" i="14"/>
  <c r="N84" i="14"/>
  <c r="O84" i="14" s="1"/>
  <c r="P84" i="14" s="1"/>
  <c r="M90" i="14"/>
  <c r="L90" i="14"/>
  <c r="I174" i="14"/>
  <c r="J174" i="14"/>
  <c r="M20" i="14"/>
  <c r="L20" i="14"/>
  <c r="M220" i="14"/>
  <c r="L220" i="14"/>
  <c r="L172" i="14"/>
  <c r="M172" i="14"/>
  <c r="M147" i="14"/>
  <c r="L147" i="14"/>
  <c r="I51" i="14"/>
  <c r="J51" i="14"/>
  <c r="N232" i="14"/>
  <c r="O232" i="14" s="1"/>
  <c r="P232" i="14" s="1"/>
  <c r="L208" i="14"/>
  <c r="N208" i="14" s="1"/>
  <c r="O208" i="14" s="1"/>
  <c r="P208" i="14" s="1"/>
  <c r="M130" i="14"/>
  <c r="L130" i="14"/>
  <c r="M162" i="14"/>
  <c r="L162" i="14"/>
  <c r="M145" i="14"/>
  <c r="L145" i="14"/>
  <c r="L98" i="14"/>
  <c r="M98" i="14"/>
  <c r="M207" i="14"/>
  <c r="L207" i="14"/>
  <c r="L110" i="14"/>
  <c r="M110" i="14"/>
  <c r="M55" i="14"/>
  <c r="L55" i="14"/>
  <c r="L83" i="14"/>
  <c r="M83" i="14"/>
  <c r="L16" i="14"/>
  <c r="M16" i="14"/>
  <c r="L228" i="14"/>
  <c r="M215" i="14"/>
  <c r="L215" i="14"/>
  <c r="L171" i="14"/>
  <c r="M171" i="14"/>
  <c r="L112" i="14"/>
  <c r="M112" i="14"/>
  <c r="M41" i="14"/>
  <c r="L41" i="14"/>
  <c r="L226" i="14"/>
  <c r="M226" i="14"/>
  <c r="M214" i="14"/>
  <c r="L214" i="14"/>
  <c r="M143" i="14"/>
  <c r="L143" i="14"/>
  <c r="L57" i="14"/>
  <c r="M57" i="14"/>
  <c r="L30" i="14"/>
  <c r="M30" i="14"/>
  <c r="L239" i="14"/>
  <c r="M239" i="14"/>
  <c r="M170" i="14"/>
  <c r="L170" i="14"/>
  <c r="M154" i="14"/>
  <c r="L154" i="14"/>
  <c r="M128" i="14"/>
  <c r="L128" i="14"/>
  <c r="L66" i="14"/>
  <c r="M66" i="14"/>
  <c r="M26" i="14"/>
  <c r="L26" i="14"/>
  <c r="L213" i="14"/>
  <c r="M213" i="14"/>
  <c r="L187" i="14"/>
  <c r="M187" i="14"/>
  <c r="L74" i="14"/>
  <c r="M74" i="14"/>
  <c r="L107" i="14"/>
  <c r="M107" i="14"/>
  <c r="J52" i="14"/>
  <c r="I52" i="14"/>
  <c r="M36" i="14"/>
  <c r="L36" i="14"/>
  <c r="M203" i="14"/>
  <c r="L203" i="14"/>
  <c r="L75" i="14"/>
  <c r="M75" i="14"/>
  <c r="L139" i="14"/>
  <c r="M139" i="14"/>
  <c r="L64" i="14"/>
  <c r="M64" i="14"/>
  <c r="M76" i="14"/>
  <c r="L76" i="14"/>
  <c r="M100" i="14"/>
  <c r="L100" i="14"/>
  <c r="M230" i="14"/>
  <c r="L230" i="14"/>
  <c r="L120" i="14"/>
  <c r="M120" i="14"/>
  <c r="L116" i="14"/>
  <c r="M116" i="14"/>
  <c r="M108" i="14"/>
  <c r="L108" i="14"/>
  <c r="M4" i="14"/>
  <c r="L4" i="14"/>
  <c r="L224" i="14"/>
  <c r="N224" i="14" s="1"/>
  <c r="O224" i="14" s="1"/>
  <c r="P224" i="14" s="1"/>
  <c r="N15" i="14"/>
  <c r="O15" i="14" s="1"/>
  <c r="P15" i="14" s="1"/>
  <c r="M156" i="14"/>
  <c r="L156" i="14"/>
  <c r="L241" i="14"/>
  <c r="M241" i="14"/>
  <c r="M199" i="14"/>
  <c r="L199" i="14"/>
  <c r="M135" i="14"/>
  <c r="L135" i="14"/>
  <c r="L21" i="14"/>
  <c r="M21" i="14"/>
  <c r="L60" i="14"/>
  <c r="M60" i="14"/>
  <c r="M28" i="14"/>
  <c r="L28" i="14"/>
  <c r="M138" i="14"/>
  <c r="L138" i="14"/>
  <c r="M58" i="14"/>
  <c r="L58" i="14"/>
  <c r="L124" i="14"/>
  <c r="M124" i="14"/>
  <c r="L140" i="14"/>
  <c r="M140" i="14"/>
  <c r="L70" i="14"/>
  <c r="M70" i="14"/>
  <c r="L3" i="14"/>
  <c r="M3" i="14"/>
  <c r="M22" i="14"/>
  <c r="L22" i="14"/>
  <c r="M186" i="14"/>
  <c r="L186" i="14"/>
  <c r="M39" i="14"/>
  <c r="L39" i="14"/>
  <c r="L106" i="14"/>
  <c r="M106" i="14"/>
  <c r="M37" i="14"/>
  <c r="L37" i="14"/>
  <c r="M10" i="14"/>
  <c r="L10" i="14"/>
  <c r="L48" i="14"/>
  <c r="M48" i="14"/>
  <c r="L211" i="14"/>
  <c r="M211" i="14"/>
  <c r="M183" i="14"/>
  <c r="L183" i="14"/>
  <c r="M158" i="14"/>
  <c r="L158" i="14"/>
  <c r="M109" i="14"/>
  <c r="L109" i="14"/>
  <c r="L67" i="14"/>
  <c r="M67" i="14"/>
  <c r="M237" i="14"/>
  <c r="L237" i="14"/>
  <c r="M94" i="14"/>
  <c r="L94" i="14"/>
  <c r="M229" i="14"/>
  <c r="L229" i="14"/>
  <c r="L141" i="14"/>
  <c r="M141" i="14"/>
  <c r="L105" i="14"/>
  <c r="M105" i="14"/>
  <c r="L43" i="14"/>
  <c r="M43" i="14"/>
  <c r="M27" i="14"/>
  <c r="L27" i="14"/>
  <c r="L163" i="14"/>
  <c r="M163" i="14"/>
  <c r="M150" i="14"/>
  <c r="L150" i="14"/>
  <c r="L62" i="14"/>
  <c r="M62" i="14"/>
  <c r="L227" i="14"/>
  <c r="M227" i="14"/>
  <c r="L19" i="14"/>
  <c r="M19" i="14"/>
  <c r="L185" i="14"/>
  <c r="M185" i="14"/>
  <c r="L102" i="14"/>
  <c r="M102" i="14"/>
  <c r="I14" i="14"/>
  <c r="J14" i="14"/>
  <c r="L196" i="14"/>
  <c r="M196" i="14"/>
  <c r="M132" i="14"/>
  <c r="L132" i="14"/>
  <c r="M212" i="14"/>
  <c r="L212" i="14"/>
  <c r="L238" i="14"/>
  <c r="M238" i="14"/>
  <c r="L195" i="14"/>
  <c r="M195" i="14"/>
  <c r="M152" i="14"/>
  <c r="L152" i="14"/>
  <c r="M131" i="14"/>
  <c r="L131" i="14"/>
  <c r="M180" i="14"/>
  <c r="L180" i="14"/>
  <c r="N92" i="14"/>
  <c r="O92" i="14" s="1"/>
  <c r="P92" i="14" s="1"/>
  <c r="L198" i="14"/>
  <c r="M198" i="14"/>
  <c r="M155" i="14"/>
  <c r="L155" i="14"/>
  <c r="M134" i="14"/>
  <c r="L134" i="14"/>
  <c r="M63" i="14"/>
  <c r="L63" i="14"/>
  <c r="N7" i="14"/>
  <c r="O7" i="14" s="1"/>
  <c r="P7" i="14" s="1"/>
  <c r="M236" i="14"/>
  <c r="L236" i="14"/>
  <c r="M204" i="14"/>
  <c r="L204" i="14"/>
  <c r="L136" i="14"/>
  <c r="M136" i="14"/>
  <c r="M153" i="14"/>
  <c r="L153" i="14"/>
  <c r="L65" i="14"/>
  <c r="M65" i="14"/>
  <c r="M35" i="14"/>
  <c r="L35" i="14"/>
  <c r="M184" i="14"/>
  <c r="L184" i="14"/>
  <c r="L118" i="14"/>
  <c r="M118" i="14"/>
  <c r="M101" i="14"/>
  <c r="L101" i="14"/>
  <c r="M32" i="14"/>
  <c r="L32" i="14"/>
  <c r="M121" i="14"/>
  <c r="L121" i="14"/>
  <c r="M5" i="14"/>
  <c r="L5" i="14"/>
  <c r="M148" i="14"/>
  <c r="L148" i="14"/>
  <c r="L206" i="14"/>
  <c r="M206" i="14"/>
  <c r="L142" i="14"/>
  <c r="M142" i="14"/>
  <c r="M38" i="14"/>
  <c r="L38" i="14"/>
  <c r="L54" i="14"/>
  <c r="M54" i="14"/>
  <c r="L24" i="14"/>
  <c r="M24" i="14"/>
  <c r="M166" i="14"/>
  <c r="L166" i="14"/>
  <c r="L222" i="14"/>
  <c r="M222" i="14"/>
  <c r="M205" i="14"/>
  <c r="L205" i="14"/>
  <c r="L179" i="14"/>
  <c r="M179" i="14"/>
  <c r="M103" i="14"/>
  <c r="L103" i="14"/>
  <c r="M40" i="14"/>
  <c r="L40" i="14"/>
  <c r="L202" i="14"/>
  <c r="M202" i="14"/>
  <c r="L160" i="14"/>
  <c r="M160" i="14"/>
  <c r="M137" i="14"/>
  <c r="L137" i="14"/>
  <c r="M96" i="14"/>
  <c r="L96" i="14"/>
  <c r="L53" i="14"/>
  <c r="M53" i="14"/>
  <c r="L56" i="14"/>
  <c r="M56" i="14"/>
  <c r="L182" i="14"/>
  <c r="M182" i="14"/>
  <c r="M119" i="14"/>
  <c r="L119" i="14"/>
  <c r="M42" i="14"/>
  <c r="L42" i="14"/>
  <c r="I201" i="14"/>
  <c r="J201" i="14"/>
  <c r="L216" i="14"/>
  <c r="N216" i="14" s="1"/>
  <c r="O216" i="14" s="1"/>
  <c r="P216" i="14" s="1"/>
  <c r="M231" i="14"/>
  <c r="L231" i="14"/>
  <c r="M167" i="14"/>
  <c r="L167" i="14"/>
  <c r="L126" i="14"/>
  <c r="M126" i="14"/>
  <c r="L47" i="14"/>
  <c r="M47" i="14"/>
  <c r="M95" i="14"/>
  <c r="L95" i="14"/>
  <c r="L194" i="14"/>
  <c r="M194" i="14"/>
  <c r="M151" i="14"/>
  <c r="L151" i="14"/>
  <c r="M188" i="14"/>
  <c r="L188" i="14"/>
  <c r="I200" i="14"/>
  <c r="J200" i="14"/>
  <c r="M169" i="14"/>
  <c r="L169" i="14"/>
  <c r="L149" i="14"/>
  <c r="M149" i="14"/>
  <c r="M123" i="14"/>
  <c r="L123" i="14"/>
  <c r="L209" i="14"/>
  <c r="M209" i="14"/>
  <c r="M181" i="14"/>
  <c r="L181" i="14"/>
  <c r="L113" i="14"/>
  <c r="M113" i="14"/>
  <c r="M82" i="14"/>
  <c r="L82" i="14"/>
  <c r="L69" i="14"/>
  <c r="M69" i="14"/>
  <c r="L165" i="14"/>
  <c r="M165" i="14"/>
  <c r="M219" i="14"/>
  <c r="L219" i="14"/>
  <c r="L177" i="14"/>
  <c r="M177" i="14"/>
  <c r="M115" i="14"/>
  <c r="L115" i="14"/>
  <c r="L59" i="14"/>
  <c r="M59" i="14"/>
  <c r="M45" i="14"/>
  <c r="L45" i="14"/>
  <c r="M17" i="14"/>
  <c r="L17" i="14"/>
  <c r="M164" i="14"/>
  <c r="L164" i="14"/>
  <c r="M218" i="14"/>
  <c r="L218" i="14"/>
  <c r="L176" i="14"/>
  <c r="M176" i="14"/>
  <c r="L111" i="14"/>
  <c r="M111" i="14"/>
  <c r="M34" i="14"/>
  <c r="L34" i="14"/>
  <c r="L197" i="14"/>
  <c r="M197" i="14"/>
  <c r="M133" i="14"/>
  <c r="L133" i="14"/>
  <c r="M73" i="14"/>
  <c r="L73" i="14"/>
  <c r="L33" i="14"/>
  <c r="M33" i="14"/>
  <c r="M217" i="14"/>
  <c r="L217" i="14"/>
  <c r="L192" i="14"/>
  <c r="M192" i="14"/>
  <c r="L175" i="14"/>
  <c r="M175" i="14"/>
  <c r="J12" i="14" l="1"/>
  <c r="P2" i="14"/>
  <c r="N119" i="14"/>
  <c r="O119" i="14" s="1"/>
  <c r="P119" i="14" s="1"/>
  <c r="N96" i="14"/>
  <c r="O96" i="14" s="1"/>
  <c r="P96" i="14" s="1"/>
  <c r="N40" i="14"/>
  <c r="O40" i="14" s="1"/>
  <c r="P40" i="14" s="1"/>
  <c r="N38" i="14"/>
  <c r="O38" i="14" s="1"/>
  <c r="P38" i="14" s="1"/>
  <c r="N5" i="14"/>
  <c r="O5" i="14" s="1"/>
  <c r="P5" i="14" s="1"/>
  <c r="N153" i="14"/>
  <c r="O153" i="14" s="1"/>
  <c r="P153" i="14" s="1"/>
  <c r="N32" i="14"/>
  <c r="O32" i="14" s="1"/>
  <c r="P32" i="14" s="1"/>
  <c r="N35" i="14"/>
  <c r="O35" i="14" s="1"/>
  <c r="P35" i="14" s="1"/>
  <c r="N147" i="14"/>
  <c r="O147" i="14" s="1"/>
  <c r="P147" i="14" s="1"/>
  <c r="N220" i="14"/>
  <c r="O220" i="14" s="1"/>
  <c r="P220" i="14" s="1"/>
  <c r="N175" i="14"/>
  <c r="O175" i="14" s="1"/>
  <c r="P175" i="14" s="1"/>
  <c r="N111" i="14"/>
  <c r="O111" i="14" s="1"/>
  <c r="P111" i="14" s="1"/>
  <c r="N177" i="14"/>
  <c r="O177" i="14" s="1"/>
  <c r="P177" i="14" s="1"/>
  <c r="N192" i="14"/>
  <c r="O192" i="14" s="1"/>
  <c r="P192" i="14" s="1"/>
  <c r="N176" i="14"/>
  <c r="O176" i="14" s="1"/>
  <c r="P176" i="14" s="1"/>
  <c r="N113" i="14"/>
  <c r="O113" i="14" s="1"/>
  <c r="P113" i="14" s="1"/>
  <c r="N126" i="14"/>
  <c r="O126" i="14" s="1"/>
  <c r="P126" i="14" s="1"/>
  <c r="N42" i="14"/>
  <c r="O42" i="14" s="1"/>
  <c r="P42" i="14" s="1"/>
  <c r="N205" i="14"/>
  <c r="O205" i="14" s="1"/>
  <c r="P205" i="14" s="1"/>
  <c r="N148" i="14"/>
  <c r="O148" i="14" s="1"/>
  <c r="P148" i="14" s="1"/>
  <c r="N101" i="14"/>
  <c r="O101" i="14" s="1"/>
  <c r="P101" i="14" s="1"/>
  <c r="N136" i="14"/>
  <c r="O136" i="14" s="1"/>
  <c r="P136" i="14" s="1"/>
  <c r="N197" i="14"/>
  <c r="O197" i="14" s="1"/>
  <c r="P197" i="14" s="1"/>
  <c r="N59" i="14"/>
  <c r="O59" i="14" s="1"/>
  <c r="P59" i="14" s="1"/>
  <c r="N165" i="14"/>
  <c r="O165" i="14" s="1"/>
  <c r="P165" i="14" s="1"/>
  <c r="N194" i="14"/>
  <c r="O194" i="14" s="1"/>
  <c r="P194" i="14" s="1"/>
  <c r="L87" i="14"/>
  <c r="N87" i="14" s="1"/>
  <c r="O87" i="14" s="1"/>
  <c r="P87" i="14" s="1"/>
  <c r="N33" i="14"/>
  <c r="O33" i="14" s="1"/>
  <c r="P33" i="14" s="1"/>
  <c r="N69" i="14"/>
  <c r="O69" i="14" s="1"/>
  <c r="P69" i="14" s="1"/>
  <c r="N209" i="14"/>
  <c r="O209" i="14" s="1"/>
  <c r="P209" i="14" s="1"/>
  <c r="N137" i="14"/>
  <c r="O137" i="14" s="1"/>
  <c r="P137" i="14" s="1"/>
  <c r="N103" i="14"/>
  <c r="O103" i="14" s="1"/>
  <c r="P103" i="14" s="1"/>
  <c r="N166" i="14"/>
  <c r="O166" i="14" s="1"/>
  <c r="P166" i="14" s="1"/>
  <c r="N121" i="14"/>
  <c r="O121" i="14" s="1"/>
  <c r="P121" i="14" s="1"/>
  <c r="N184" i="14"/>
  <c r="O184" i="14" s="1"/>
  <c r="P184" i="14" s="1"/>
  <c r="N73" i="14"/>
  <c r="O73" i="14" s="1"/>
  <c r="P73" i="14" s="1"/>
  <c r="N47" i="14"/>
  <c r="O47" i="14" s="1"/>
  <c r="P47" i="14" s="1"/>
  <c r="N180" i="14"/>
  <c r="O180" i="14" s="1"/>
  <c r="P180" i="14" s="1"/>
  <c r="N27" i="14"/>
  <c r="O27" i="14" s="1"/>
  <c r="P27" i="14" s="1"/>
  <c r="N229" i="14"/>
  <c r="O229" i="14" s="1"/>
  <c r="P229" i="14" s="1"/>
  <c r="N109" i="14"/>
  <c r="O109" i="14" s="1"/>
  <c r="P109" i="14" s="1"/>
  <c r="N39" i="14"/>
  <c r="O39" i="14" s="1"/>
  <c r="P39" i="14" s="1"/>
  <c r="N138" i="14"/>
  <c r="O138" i="14" s="1"/>
  <c r="P138" i="14" s="1"/>
  <c r="N135" i="14"/>
  <c r="O135" i="14" s="1"/>
  <c r="P135" i="14" s="1"/>
  <c r="N116" i="14"/>
  <c r="O116" i="14" s="1"/>
  <c r="P116" i="14" s="1"/>
  <c r="N76" i="14"/>
  <c r="O76" i="14" s="1"/>
  <c r="P76" i="14" s="1"/>
  <c r="N74" i="14"/>
  <c r="O74" i="14" s="1"/>
  <c r="P74" i="14" s="1"/>
  <c r="N66" i="14"/>
  <c r="O66" i="14" s="1"/>
  <c r="P66" i="14" s="1"/>
  <c r="N239" i="14"/>
  <c r="O239" i="14" s="1"/>
  <c r="P239" i="14" s="1"/>
  <c r="N171" i="14"/>
  <c r="O171" i="14" s="1"/>
  <c r="P171" i="14" s="1"/>
  <c r="N83" i="14"/>
  <c r="O83" i="14" s="1"/>
  <c r="P83" i="14" s="1"/>
  <c r="N98" i="14"/>
  <c r="O98" i="14" s="1"/>
  <c r="P98" i="14" s="1"/>
  <c r="L89" i="14"/>
  <c r="M89" i="14"/>
  <c r="N204" i="14"/>
  <c r="O204" i="14" s="1"/>
  <c r="P204" i="14" s="1"/>
  <c r="N131" i="14"/>
  <c r="O131" i="14" s="1"/>
  <c r="P131" i="14" s="1"/>
  <c r="N212" i="14"/>
  <c r="O212" i="14" s="1"/>
  <c r="P212" i="14" s="1"/>
  <c r="N94" i="14"/>
  <c r="O94" i="14" s="1"/>
  <c r="P94" i="14" s="1"/>
  <c r="N158" i="14"/>
  <c r="O158" i="14" s="1"/>
  <c r="P158" i="14" s="1"/>
  <c r="N10" i="14"/>
  <c r="O10" i="14" s="1"/>
  <c r="P10" i="14" s="1"/>
  <c r="N186" i="14"/>
  <c r="O186" i="14" s="1"/>
  <c r="P186" i="14" s="1"/>
  <c r="N28" i="14"/>
  <c r="O28" i="14" s="1"/>
  <c r="P28" i="14" s="1"/>
  <c r="N199" i="14"/>
  <c r="O199" i="14" s="1"/>
  <c r="P199" i="14" s="1"/>
  <c r="N120" i="14"/>
  <c r="O120" i="14" s="1"/>
  <c r="P120" i="14" s="1"/>
  <c r="N64" i="14"/>
  <c r="O64" i="14" s="1"/>
  <c r="P64" i="14" s="1"/>
  <c r="N187" i="14"/>
  <c r="O187" i="14" s="1"/>
  <c r="P187" i="14" s="1"/>
  <c r="N30" i="14"/>
  <c r="O30" i="14" s="1"/>
  <c r="P30" i="14" s="1"/>
  <c r="N226" i="14"/>
  <c r="O226" i="14" s="1"/>
  <c r="P226" i="14" s="1"/>
  <c r="N77" i="14"/>
  <c r="O77" i="14" s="1"/>
  <c r="P77" i="14" s="1"/>
  <c r="M88" i="14"/>
  <c r="L88" i="14"/>
  <c r="N236" i="14"/>
  <c r="O236" i="14" s="1"/>
  <c r="P236" i="14" s="1"/>
  <c r="N152" i="14"/>
  <c r="O152" i="14" s="1"/>
  <c r="P152" i="14" s="1"/>
  <c r="N132" i="14"/>
  <c r="O132" i="14" s="1"/>
  <c r="P132" i="14" s="1"/>
  <c r="N150" i="14"/>
  <c r="O150" i="14" s="1"/>
  <c r="P150" i="14" s="1"/>
  <c r="N237" i="14"/>
  <c r="O237" i="14" s="1"/>
  <c r="P237" i="14" s="1"/>
  <c r="N183" i="14"/>
  <c r="O183" i="14" s="1"/>
  <c r="P183" i="14" s="1"/>
  <c r="N37" i="14"/>
  <c r="O37" i="14" s="1"/>
  <c r="P37" i="14" s="1"/>
  <c r="N22" i="14"/>
  <c r="O22" i="14" s="1"/>
  <c r="P22" i="14" s="1"/>
  <c r="N139" i="14"/>
  <c r="O139" i="14" s="1"/>
  <c r="P139" i="14" s="1"/>
  <c r="N213" i="14"/>
  <c r="O213" i="14" s="1"/>
  <c r="P213" i="14" s="1"/>
  <c r="N57" i="14"/>
  <c r="O57" i="14" s="1"/>
  <c r="P57" i="14" s="1"/>
  <c r="N110" i="14"/>
  <c r="O110" i="14" s="1"/>
  <c r="P110" i="14" s="1"/>
  <c r="L71" i="14"/>
  <c r="M71" i="14"/>
  <c r="L174" i="14"/>
  <c r="M174" i="14"/>
  <c r="I11" i="14"/>
  <c r="J11" i="14"/>
  <c r="N198" i="14"/>
  <c r="O198" i="14" s="1"/>
  <c r="P198" i="14" s="1"/>
  <c r="N196" i="14"/>
  <c r="O196" i="14" s="1"/>
  <c r="P196" i="14" s="1"/>
  <c r="N58" i="14"/>
  <c r="O58" i="14" s="1"/>
  <c r="P58" i="14" s="1"/>
  <c r="N156" i="14"/>
  <c r="O156" i="14" s="1"/>
  <c r="P156" i="14" s="1"/>
  <c r="N143" i="14"/>
  <c r="O143" i="14" s="1"/>
  <c r="P143" i="14" s="1"/>
  <c r="N112" i="14"/>
  <c r="O112" i="14" s="1"/>
  <c r="P112" i="14" s="1"/>
  <c r="N16" i="14"/>
  <c r="O16" i="14" s="1"/>
  <c r="P16" i="14" s="1"/>
  <c r="N90" i="14"/>
  <c r="O90" i="14" s="1"/>
  <c r="P90" i="14" s="1"/>
  <c r="N17" i="14"/>
  <c r="O17" i="14" s="1"/>
  <c r="P17" i="14" s="1"/>
  <c r="N82" i="14"/>
  <c r="O82" i="14" s="1"/>
  <c r="P82" i="14" s="1"/>
  <c r="N123" i="14"/>
  <c r="O123" i="14" s="1"/>
  <c r="P123" i="14" s="1"/>
  <c r="N188" i="14"/>
  <c r="O188" i="14" s="1"/>
  <c r="P188" i="14" s="1"/>
  <c r="N182" i="14"/>
  <c r="O182" i="14" s="1"/>
  <c r="P182" i="14" s="1"/>
  <c r="N142" i="14"/>
  <c r="O142" i="14" s="1"/>
  <c r="P142" i="14" s="1"/>
  <c r="L12" i="14"/>
  <c r="M12" i="14"/>
  <c r="N185" i="14"/>
  <c r="O185" i="14" s="1"/>
  <c r="P185" i="14" s="1"/>
  <c r="N105" i="14"/>
  <c r="O105" i="14" s="1"/>
  <c r="P105" i="14" s="1"/>
  <c r="N124" i="14"/>
  <c r="O124" i="14" s="1"/>
  <c r="P124" i="14" s="1"/>
  <c r="N60" i="14"/>
  <c r="O60" i="14" s="1"/>
  <c r="P60" i="14" s="1"/>
  <c r="N241" i="14"/>
  <c r="O241" i="14" s="1"/>
  <c r="P241" i="14" s="1"/>
  <c r="N108" i="14"/>
  <c r="O108" i="14" s="1"/>
  <c r="P108" i="14" s="1"/>
  <c r="N100" i="14"/>
  <c r="O100" i="14" s="1"/>
  <c r="P100" i="14" s="1"/>
  <c r="N75" i="14"/>
  <c r="O75" i="14" s="1"/>
  <c r="P75" i="14" s="1"/>
  <c r="N107" i="14"/>
  <c r="O107" i="14" s="1"/>
  <c r="P107" i="14" s="1"/>
  <c r="N26" i="14"/>
  <c r="O26" i="14" s="1"/>
  <c r="P26" i="14" s="1"/>
  <c r="N170" i="14"/>
  <c r="O170" i="14" s="1"/>
  <c r="P170" i="14" s="1"/>
  <c r="N207" i="14"/>
  <c r="O207" i="14" s="1"/>
  <c r="P207" i="14" s="1"/>
  <c r="N130" i="14"/>
  <c r="O130" i="14" s="1"/>
  <c r="P130" i="14" s="1"/>
  <c r="N133" i="14"/>
  <c r="O133" i="14" s="1"/>
  <c r="P133" i="14" s="1"/>
  <c r="N45" i="14"/>
  <c r="O45" i="14" s="1"/>
  <c r="P45" i="14" s="1"/>
  <c r="N219" i="14"/>
  <c r="O219" i="14" s="1"/>
  <c r="P219" i="14" s="1"/>
  <c r="N149" i="14"/>
  <c r="O149" i="14" s="1"/>
  <c r="P149" i="14" s="1"/>
  <c r="N151" i="14"/>
  <c r="O151" i="14" s="1"/>
  <c r="P151" i="14" s="1"/>
  <c r="M201" i="14"/>
  <c r="L201" i="14"/>
  <c r="N56" i="14"/>
  <c r="O56" i="14" s="1"/>
  <c r="P56" i="14" s="1"/>
  <c r="N160" i="14"/>
  <c r="O160" i="14" s="1"/>
  <c r="P160" i="14" s="1"/>
  <c r="N179" i="14"/>
  <c r="O179" i="14" s="1"/>
  <c r="P179" i="14" s="1"/>
  <c r="N24" i="14"/>
  <c r="O24" i="14" s="1"/>
  <c r="P24" i="14" s="1"/>
  <c r="N206" i="14"/>
  <c r="O206" i="14" s="1"/>
  <c r="P206" i="14" s="1"/>
  <c r="N63" i="14"/>
  <c r="O63" i="14" s="1"/>
  <c r="P63" i="14" s="1"/>
  <c r="N195" i="14"/>
  <c r="O195" i="14" s="1"/>
  <c r="P195" i="14" s="1"/>
  <c r="N19" i="14"/>
  <c r="O19" i="14" s="1"/>
  <c r="P19" i="14" s="1"/>
  <c r="N163" i="14"/>
  <c r="O163" i="14" s="1"/>
  <c r="P163" i="14" s="1"/>
  <c r="N141" i="14"/>
  <c r="O141" i="14" s="1"/>
  <c r="P141" i="14" s="1"/>
  <c r="N67" i="14"/>
  <c r="O67" i="14" s="1"/>
  <c r="P67" i="14" s="1"/>
  <c r="N211" i="14"/>
  <c r="O211" i="14" s="1"/>
  <c r="P211" i="14" s="1"/>
  <c r="N106" i="14"/>
  <c r="O106" i="14" s="1"/>
  <c r="P106" i="14" s="1"/>
  <c r="N3" i="14"/>
  <c r="O3" i="14" s="1"/>
  <c r="P3" i="14" s="1"/>
  <c r="N21" i="14"/>
  <c r="O21" i="14" s="1"/>
  <c r="P21" i="14" s="1"/>
  <c r="N203" i="14"/>
  <c r="O203" i="14" s="1"/>
  <c r="P203" i="14" s="1"/>
  <c r="N214" i="14"/>
  <c r="O214" i="14" s="1"/>
  <c r="P214" i="14" s="1"/>
  <c r="N172" i="14"/>
  <c r="O172" i="14" s="1"/>
  <c r="P172" i="14" s="1"/>
  <c r="N217" i="14"/>
  <c r="O217" i="14" s="1"/>
  <c r="P217" i="14" s="1"/>
  <c r="N218" i="14"/>
  <c r="O218" i="14" s="1"/>
  <c r="P218" i="14" s="1"/>
  <c r="N181" i="14"/>
  <c r="O181" i="14" s="1"/>
  <c r="P181" i="14" s="1"/>
  <c r="N169" i="14"/>
  <c r="O169" i="14" s="1"/>
  <c r="P169" i="14" s="1"/>
  <c r="N167" i="14"/>
  <c r="O167" i="14" s="1"/>
  <c r="P167" i="14" s="1"/>
  <c r="N53" i="14"/>
  <c r="O53" i="14" s="1"/>
  <c r="P53" i="14" s="1"/>
  <c r="N202" i="14"/>
  <c r="O202" i="14" s="1"/>
  <c r="P202" i="14" s="1"/>
  <c r="N54" i="14"/>
  <c r="O54" i="14" s="1"/>
  <c r="P54" i="14" s="1"/>
  <c r="N65" i="14"/>
  <c r="O65" i="14" s="1"/>
  <c r="P65" i="14" s="1"/>
  <c r="N134" i="14"/>
  <c r="O134" i="14" s="1"/>
  <c r="P134" i="14" s="1"/>
  <c r="N238" i="14"/>
  <c r="O238" i="14" s="1"/>
  <c r="P238" i="14" s="1"/>
  <c r="L14" i="14"/>
  <c r="M14" i="14"/>
  <c r="N227" i="14"/>
  <c r="O227" i="14" s="1"/>
  <c r="P227" i="14" s="1"/>
  <c r="N48" i="14"/>
  <c r="O48" i="14" s="1"/>
  <c r="P48" i="14" s="1"/>
  <c r="N70" i="14"/>
  <c r="O70" i="14" s="1"/>
  <c r="P70" i="14" s="1"/>
  <c r="N36" i="14"/>
  <c r="O36" i="14" s="1"/>
  <c r="P36" i="14" s="1"/>
  <c r="N128" i="14"/>
  <c r="O128" i="14" s="1"/>
  <c r="P128" i="14" s="1"/>
  <c r="N215" i="14"/>
  <c r="O215" i="14" s="1"/>
  <c r="P215" i="14" s="1"/>
  <c r="N55" i="14"/>
  <c r="O55" i="14" s="1"/>
  <c r="P55" i="14" s="1"/>
  <c r="N145" i="14"/>
  <c r="O145" i="14" s="1"/>
  <c r="P145" i="14" s="1"/>
  <c r="N34" i="14"/>
  <c r="O34" i="14" s="1"/>
  <c r="P34" i="14" s="1"/>
  <c r="N164" i="14"/>
  <c r="O164" i="14" s="1"/>
  <c r="P164" i="14" s="1"/>
  <c r="N115" i="14"/>
  <c r="O115" i="14" s="1"/>
  <c r="P115" i="14" s="1"/>
  <c r="N95" i="14"/>
  <c r="O95" i="14" s="1"/>
  <c r="P95" i="14" s="1"/>
  <c r="N231" i="14"/>
  <c r="O231" i="14" s="1"/>
  <c r="P231" i="14" s="1"/>
  <c r="N222" i="14"/>
  <c r="O222" i="14" s="1"/>
  <c r="P222" i="14" s="1"/>
  <c r="N118" i="14"/>
  <c r="O118" i="14" s="1"/>
  <c r="P118" i="14" s="1"/>
  <c r="N155" i="14"/>
  <c r="O155" i="14" s="1"/>
  <c r="P155" i="14" s="1"/>
  <c r="N102" i="14"/>
  <c r="O102" i="14" s="1"/>
  <c r="P102" i="14" s="1"/>
  <c r="N62" i="14"/>
  <c r="O62" i="14" s="1"/>
  <c r="P62" i="14" s="1"/>
  <c r="N43" i="14"/>
  <c r="O43" i="14" s="1"/>
  <c r="P43" i="14" s="1"/>
  <c r="N140" i="14"/>
  <c r="O140" i="14" s="1"/>
  <c r="P140" i="14" s="1"/>
  <c r="N4" i="14"/>
  <c r="O4" i="14" s="1"/>
  <c r="P4" i="14" s="1"/>
  <c r="N230" i="14"/>
  <c r="O230" i="14" s="1"/>
  <c r="P230" i="14" s="1"/>
  <c r="M52" i="14"/>
  <c r="L52" i="14"/>
  <c r="N154" i="14"/>
  <c r="O154" i="14" s="1"/>
  <c r="P154" i="14" s="1"/>
  <c r="N41" i="14"/>
  <c r="O41" i="14" s="1"/>
  <c r="P41" i="14" s="1"/>
  <c r="N228" i="14"/>
  <c r="O228" i="14" s="1"/>
  <c r="P228" i="14" s="1"/>
  <c r="N162" i="14"/>
  <c r="O162" i="14" s="1"/>
  <c r="P162" i="14" s="1"/>
  <c r="L51" i="14"/>
  <c r="M51" i="14"/>
  <c r="N20" i="14"/>
  <c r="O20" i="14" s="1"/>
  <c r="P20" i="14" s="1"/>
  <c r="M200" i="14"/>
  <c r="L200" i="14"/>
  <c r="N71" i="14" l="1"/>
  <c r="O71" i="14" s="1"/>
  <c r="P71" i="14" s="1"/>
  <c r="N12" i="14"/>
  <c r="O12" i="14" s="1"/>
  <c r="P12" i="14" s="1"/>
  <c r="N52" i="14"/>
  <c r="O52" i="14" s="1"/>
  <c r="P52" i="14" s="1"/>
  <c r="N174" i="14"/>
  <c r="O174" i="14" s="1"/>
  <c r="P174" i="14" s="1"/>
  <c r="N89" i="14"/>
  <c r="O89" i="14" s="1"/>
  <c r="P89" i="14" s="1"/>
  <c r="M11" i="14"/>
  <c r="L11" i="14"/>
  <c r="N11" i="14" s="1"/>
  <c r="O11" i="14" s="1"/>
  <c r="P11" i="14" s="1"/>
  <c r="N88" i="14"/>
  <c r="O88" i="14" s="1"/>
  <c r="P88" i="14" s="1"/>
  <c r="N51" i="14"/>
  <c r="O51" i="14" s="1"/>
  <c r="P51" i="14" s="1"/>
  <c r="N200" i="14"/>
  <c r="O200" i="14" s="1"/>
  <c r="P200" i="14" s="1"/>
  <c r="N201" i="14"/>
  <c r="O201" i="14" s="1"/>
  <c r="P201" i="14" s="1"/>
  <c r="N14" i="14"/>
  <c r="O14" i="14" s="1"/>
  <c r="P14" i="14" s="1"/>
</calcChain>
</file>

<file path=xl/sharedStrings.xml><?xml version="1.0" encoding="utf-8"?>
<sst xmlns="http://schemas.openxmlformats.org/spreadsheetml/2006/main" count="10164" uniqueCount="940">
  <si>
    <t>MAP_A3_US</t>
  </si>
  <si>
    <t>NAME_EN</t>
  </si>
  <si>
    <t>ADM0_A3_US</t>
  </si>
  <si>
    <t>ABW</t>
  </si>
  <si>
    <t>Aruba</t>
  </si>
  <si>
    <t>AFG</t>
  </si>
  <si>
    <t>Afghanistan</t>
  </si>
  <si>
    <t>Islamic State of Afghanistan</t>
  </si>
  <si>
    <t>AGO</t>
  </si>
  <si>
    <t>Angola</t>
  </si>
  <si>
    <t>People's Republic of Angola</t>
  </si>
  <si>
    <t>AIA</t>
  </si>
  <si>
    <t>Anguilla</t>
  </si>
  <si>
    <t>ALB</t>
  </si>
  <si>
    <t>Albania</t>
  </si>
  <si>
    <t>Republic of Albania</t>
  </si>
  <si>
    <t>ALD</t>
  </si>
  <si>
    <t>Aland</t>
  </si>
  <si>
    <t>AND</t>
  </si>
  <si>
    <t>Andorra</t>
  </si>
  <si>
    <t>Principality of Andorra</t>
  </si>
  <si>
    <t>ARE</t>
  </si>
  <si>
    <t>United Arab Emirates</t>
  </si>
  <si>
    <t>ARG</t>
  </si>
  <si>
    <t>Argentina</t>
  </si>
  <si>
    <t>Argentine Republic</t>
  </si>
  <si>
    <t>ARM</t>
  </si>
  <si>
    <t>Armenia</t>
  </si>
  <si>
    <t>Republic of Armenia</t>
  </si>
  <si>
    <t>ASM</t>
  </si>
  <si>
    <t>American Samoa</t>
  </si>
  <si>
    <t>ATA</t>
  </si>
  <si>
    <t>Antarctica</t>
  </si>
  <si>
    <t>ATC</t>
  </si>
  <si>
    <t>Ashmore and Cartier Is.</t>
  </si>
  <si>
    <t>Ashmore and Cartier Islands</t>
  </si>
  <si>
    <t>Territory of Ashmore and Cartier Islands</t>
  </si>
  <si>
    <t>ATF</t>
  </si>
  <si>
    <t>Fr. S. and Antarctic Lands</t>
  </si>
  <si>
    <t>Fr. S. Antarctic Lands</t>
  </si>
  <si>
    <t>French Southern and Antarctic Lands</t>
  </si>
  <si>
    <t>Territory of the French Southern and Antarctic Lands</t>
  </si>
  <si>
    <t>ATG</t>
  </si>
  <si>
    <t>Antigua and Barb.</t>
  </si>
  <si>
    <t>Antigua and Barbuda</t>
  </si>
  <si>
    <t>AUS</t>
  </si>
  <si>
    <t>Australian Indian Ocean Territories</t>
  </si>
  <si>
    <t>Commonwealth of Australia</t>
  </si>
  <si>
    <t>AUT</t>
  </si>
  <si>
    <t>Austria</t>
  </si>
  <si>
    <t>Republic of Austria</t>
  </si>
  <si>
    <t>AZE</t>
  </si>
  <si>
    <t>Azerbaijan</t>
  </si>
  <si>
    <t>Republic of Azerbaijan</t>
  </si>
  <si>
    <t>B13</t>
  </si>
  <si>
    <t>Maldives</t>
  </si>
  <si>
    <t>Republic of Maldives</t>
  </si>
  <si>
    <t>BDI</t>
  </si>
  <si>
    <t>Burundi</t>
  </si>
  <si>
    <t>Republic of Burundi</t>
  </si>
  <si>
    <t>BEL</t>
  </si>
  <si>
    <t>Belgium</t>
  </si>
  <si>
    <t>Kingdom of Belgium</t>
  </si>
  <si>
    <t>BEN</t>
  </si>
  <si>
    <t>Benin</t>
  </si>
  <si>
    <t>Republic of Benin</t>
  </si>
  <si>
    <t>BFA</t>
  </si>
  <si>
    <t>Burkina Faso</t>
  </si>
  <si>
    <t>BGD</t>
  </si>
  <si>
    <t>Bangladesh</t>
  </si>
  <si>
    <t>People's Republic of Bangladesh</t>
  </si>
  <si>
    <t>BGR</t>
  </si>
  <si>
    <t>Bulgaria</t>
  </si>
  <si>
    <t>Republic of Bulgaria</t>
  </si>
  <si>
    <t>BHR</t>
  </si>
  <si>
    <t>Bahrain</t>
  </si>
  <si>
    <t>Kingdom of Bahrain</t>
  </si>
  <si>
    <t>BHS</t>
  </si>
  <si>
    <t>Bahamas</t>
  </si>
  <si>
    <t>Bahamas, The</t>
  </si>
  <si>
    <t>Commonwealth of the Bahamas</t>
  </si>
  <si>
    <t>The Bahamas</t>
  </si>
  <si>
    <t>BIH</t>
  </si>
  <si>
    <t>Bosnia and Herz.</t>
  </si>
  <si>
    <t>Bosnia and Herzegovina</t>
  </si>
  <si>
    <t>BLM</t>
  </si>
  <si>
    <t>Saint Barthelemy</t>
  </si>
  <si>
    <t>BLR</t>
  </si>
  <si>
    <t>Belarus</t>
  </si>
  <si>
    <t>Republic of Belarus</t>
  </si>
  <si>
    <t>BLZ</t>
  </si>
  <si>
    <t>Belize</t>
  </si>
  <si>
    <t>BMU</t>
  </si>
  <si>
    <t>Bermuda</t>
  </si>
  <si>
    <t>The Bermudas or Somers Isles</t>
  </si>
  <si>
    <t>BOL</t>
  </si>
  <si>
    <t>Bolivia</t>
  </si>
  <si>
    <t>Plurinational State of Bolivia</t>
  </si>
  <si>
    <t>BRA</t>
  </si>
  <si>
    <t>Brazil</t>
  </si>
  <si>
    <t>Federative Republic of Brazil</t>
  </si>
  <si>
    <t>BRB</t>
  </si>
  <si>
    <t>Barbados</t>
  </si>
  <si>
    <t>BRN</t>
  </si>
  <si>
    <t>Brunei</t>
  </si>
  <si>
    <t>Brunei Darussalam</t>
  </si>
  <si>
    <t>Negara Brunei Darussalam</t>
  </si>
  <si>
    <t>BTN</t>
  </si>
  <si>
    <t>Bhutan</t>
  </si>
  <si>
    <t>Kingdom of Bhutan</t>
  </si>
  <si>
    <t>BWA</t>
  </si>
  <si>
    <t>Botswana</t>
  </si>
  <si>
    <t>Republic of Botswana</t>
  </si>
  <si>
    <t>CAF</t>
  </si>
  <si>
    <t>Central African Rep.</t>
  </si>
  <si>
    <t>Central African Republic</t>
  </si>
  <si>
    <t>CAN</t>
  </si>
  <si>
    <t>Canada</t>
  </si>
  <si>
    <t>CHE</t>
  </si>
  <si>
    <t>Swiss Confederation</t>
  </si>
  <si>
    <t>Switzerland</t>
  </si>
  <si>
    <t>CHL</t>
  </si>
  <si>
    <t>Chile</t>
  </si>
  <si>
    <t>Republic of Chile</t>
  </si>
  <si>
    <t>CHN</t>
  </si>
  <si>
    <t>China</t>
  </si>
  <si>
    <t>People's Republic of China</t>
  </si>
  <si>
    <t>CIV</t>
  </si>
  <si>
    <t>Cote D'ivoire</t>
  </si>
  <si>
    <t>Ivory Coast</t>
  </si>
  <si>
    <t>Republic of Ivory Coast</t>
  </si>
  <si>
    <t>CMR</t>
  </si>
  <si>
    <t>Cameroon</t>
  </si>
  <si>
    <t>Republic of Cameroon</t>
  </si>
  <si>
    <t>COD</t>
  </si>
  <si>
    <t>Congo, Dem. Rep.</t>
  </si>
  <si>
    <t>Congo, Democratic Republic of the</t>
  </si>
  <si>
    <t>Dem. Rep. Congo</t>
  </si>
  <si>
    <t>Democratic Republic of the Congo</t>
  </si>
  <si>
    <t>COG</t>
  </si>
  <si>
    <t>Congo</t>
  </si>
  <si>
    <t>Congo, Rep.</t>
  </si>
  <si>
    <t>Congo, Republic of the</t>
  </si>
  <si>
    <t>Republic of the Congo</t>
  </si>
  <si>
    <t>COK</t>
  </si>
  <si>
    <t>Cook Is.</t>
  </si>
  <si>
    <t>Cook Islands</t>
  </si>
  <si>
    <t>New Zealand</t>
  </si>
  <si>
    <t>COL</t>
  </si>
  <si>
    <t>Colombia</t>
  </si>
  <si>
    <t>Republic of Colombia</t>
  </si>
  <si>
    <t>COM</t>
  </si>
  <si>
    <t>Comoros</t>
  </si>
  <si>
    <t>Union of the Comoros</t>
  </si>
  <si>
    <t>CPV</t>
  </si>
  <si>
    <t>Cabo Verde</t>
  </si>
  <si>
    <t>Cape Verde</t>
  </si>
  <si>
    <t>Republic of Cabo Verde</t>
  </si>
  <si>
    <t>CRI</t>
  </si>
  <si>
    <t>Costa Rica</t>
  </si>
  <si>
    <t>Republic of Costa Rica</t>
  </si>
  <si>
    <t>CUB</t>
  </si>
  <si>
    <t>Cuba</t>
  </si>
  <si>
    <t>Republic of Cuba</t>
  </si>
  <si>
    <t>CUW</t>
  </si>
  <si>
    <t>Curacao</t>
  </si>
  <si>
    <t>CYM</t>
  </si>
  <si>
    <t>Cayman Is.</t>
  </si>
  <si>
    <t>Cayman Islands</t>
  </si>
  <si>
    <t>CYP</t>
  </si>
  <si>
    <t>Cyprus</t>
  </si>
  <si>
    <t>Cyprus, Northern</t>
  </si>
  <si>
    <t>N. Cyprus</t>
  </si>
  <si>
    <t>Northern Cyprus</t>
  </si>
  <si>
    <t>Republic of Cyprus</t>
  </si>
  <si>
    <t>Turkish Republic of Northern Cyprus</t>
  </si>
  <si>
    <t>CZE</t>
  </si>
  <si>
    <t>Czech Republic</t>
  </si>
  <si>
    <t>Czechia</t>
  </si>
  <si>
    <t>DEU</t>
  </si>
  <si>
    <t>Federal Republic of Germany</t>
  </si>
  <si>
    <t>Germany</t>
  </si>
  <si>
    <t>DJI</t>
  </si>
  <si>
    <t>Djibouti</t>
  </si>
  <si>
    <t>Republic of Djibouti</t>
  </si>
  <si>
    <t>DMA</t>
  </si>
  <si>
    <t>Commonwealth of Dominica</t>
  </si>
  <si>
    <t>Dominica</t>
  </si>
  <si>
    <t>DNK</t>
  </si>
  <si>
    <t>Denmark</t>
  </si>
  <si>
    <t>Kingdom of Denmark</t>
  </si>
  <si>
    <t>DOM</t>
  </si>
  <si>
    <t>Dominican Rep.</t>
  </si>
  <si>
    <t>Dominican Republic</t>
  </si>
  <si>
    <t>DZA</t>
  </si>
  <si>
    <t>Algeria</t>
  </si>
  <si>
    <t>People's Democratic Republic of Algeria</t>
  </si>
  <si>
    <t>ECU</t>
  </si>
  <si>
    <t>Ecuador</t>
  </si>
  <si>
    <t>Republic of Ecuador</t>
  </si>
  <si>
    <t>EGY</t>
  </si>
  <si>
    <t>Arab Republic of Egypt</t>
  </si>
  <si>
    <t>Egypt</t>
  </si>
  <si>
    <t>Egypt, Arab Rep.</t>
  </si>
  <si>
    <t>ERI</t>
  </si>
  <si>
    <t>Eritrea</t>
  </si>
  <si>
    <t>State of Eritrea</t>
  </si>
  <si>
    <t>ESP</t>
  </si>
  <si>
    <t>Kingdom of Spain</t>
  </si>
  <si>
    <t>Spain</t>
  </si>
  <si>
    <t>EST</t>
  </si>
  <si>
    <t>Estonia</t>
  </si>
  <si>
    <t>Republic of Estonia</t>
  </si>
  <si>
    <t>ETH</t>
  </si>
  <si>
    <t>Ethiopia</t>
  </si>
  <si>
    <t>Federal Democratic Republic of Ethiopia</t>
  </si>
  <si>
    <t>FIN</t>
  </si>
  <si>
    <t>Finland</t>
  </si>
  <si>
    <t>Republic of Finland</t>
  </si>
  <si>
    <t>FJI</t>
  </si>
  <si>
    <t>Fiji</t>
  </si>
  <si>
    <t>Republic of Fiji</t>
  </si>
  <si>
    <t>FLK</t>
  </si>
  <si>
    <t>Falkland Is.</t>
  </si>
  <si>
    <t>Falkland Islands</t>
  </si>
  <si>
    <t>Falkland Islands (Islas Malvinas)</t>
  </si>
  <si>
    <t>Islas Malvinas</t>
  </si>
  <si>
    <t>FRA</t>
  </si>
  <si>
    <t>French Republic</t>
  </si>
  <si>
    <t>France</t>
  </si>
  <si>
    <t>FRO</t>
  </si>
  <si>
    <t>Faeroe Is.</t>
  </si>
  <si>
    <t>Faeroe Islands</t>
  </si>
  <si>
    <t>Faroe Islands</t>
  </si>
  <si>
    <t>FSM</t>
  </si>
  <si>
    <t>Federated States of Micronesia</t>
  </si>
  <si>
    <t>Micronesia</t>
  </si>
  <si>
    <t>Micronesia, Federated States of</t>
  </si>
  <si>
    <t>GAB</t>
  </si>
  <si>
    <t>Gabon</t>
  </si>
  <si>
    <t>Gabonese Republic</t>
  </si>
  <si>
    <t>GBR</t>
  </si>
  <si>
    <t>United Kingdom of Great Britain and Northern Ireland</t>
  </si>
  <si>
    <t>GEO</t>
  </si>
  <si>
    <t>Georgia</t>
  </si>
  <si>
    <t>GGY</t>
  </si>
  <si>
    <t>Bailiwick of Guernsey</t>
  </si>
  <si>
    <t>Guernsey</t>
  </si>
  <si>
    <t>GHA</t>
  </si>
  <si>
    <t>Ghana</t>
  </si>
  <si>
    <t>Republic of Ghana</t>
  </si>
  <si>
    <t>GIN</t>
  </si>
  <si>
    <t>Guinea</t>
  </si>
  <si>
    <t>Republic of Guinea</t>
  </si>
  <si>
    <t>GMB</t>
  </si>
  <si>
    <t>Gambia</t>
  </si>
  <si>
    <t>Gambia, The</t>
  </si>
  <si>
    <t>Republic of the Gambia</t>
  </si>
  <si>
    <t>The Gambia</t>
  </si>
  <si>
    <t>GNB</t>
  </si>
  <si>
    <t>Guinea-Bissau</t>
  </si>
  <si>
    <t>Republic of Guinea-Bissau</t>
  </si>
  <si>
    <t>GNQ</t>
  </si>
  <si>
    <t>Eq. Guinea</t>
  </si>
  <si>
    <t>Equatorial Guinea</t>
  </si>
  <si>
    <t>Republic of Equatorial Guinea</t>
  </si>
  <si>
    <t>GRC</t>
  </si>
  <si>
    <t>Greece</t>
  </si>
  <si>
    <t>Hellenic Republic</t>
  </si>
  <si>
    <t>GRD</t>
  </si>
  <si>
    <t>Grenada</t>
  </si>
  <si>
    <t>GRL</t>
  </si>
  <si>
    <t>Greenland</t>
  </si>
  <si>
    <t>GTM</t>
  </si>
  <si>
    <t>Guatemala</t>
  </si>
  <si>
    <t>Republic of Guatemala</t>
  </si>
  <si>
    <t>GUM</t>
  </si>
  <si>
    <t>Guam</t>
  </si>
  <si>
    <t>Territory of Guam</t>
  </si>
  <si>
    <t>GUY</t>
  </si>
  <si>
    <t>Co-operative Republic of Guyana</t>
  </si>
  <si>
    <t>Guyana</t>
  </si>
  <si>
    <t>HKG</t>
  </si>
  <si>
    <t>Hong Kong</t>
  </si>
  <si>
    <t>Hong Kong S.A.R.</t>
  </si>
  <si>
    <t>Hong Kong SAR, China</t>
  </si>
  <si>
    <t>Hong Kong Special Administrative Region, PRC</t>
  </si>
  <si>
    <t>HMD</t>
  </si>
  <si>
    <t>Heard I. and McDonald Is.</t>
  </si>
  <si>
    <t>Heard I. and McDonald Islands</t>
  </si>
  <si>
    <t>Heard Island and McDonald Islands</t>
  </si>
  <si>
    <t>Territory of Heard Island and McDonald Islands</t>
  </si>
  <si>
    <t>HND</t>
  </si>
  <si>
    <t>Honduras</t>
  </si>
  <si>
    <t>Republic of Honduras</t>
  </si>
  <si>
    <t>HRV</t>
  </si>
  <si>
    <t>Croatia</t>
  </si>
  <si>
    <t>Republic of Croatia</t>
  </si>
  <si>
    <t>HTI</t>
  </si>
  <si>
    <t>Haiti</t>
  </si>
  <si>
    <t>Republic of Haiti</t>
  </si>
  <si>
    <t>HUN</t>
  </si>
  <si>
    <t>Hungary</t>
  </si>
  <si>
    <t>Republic of Hungary</t>
  </si>
  <si>
    <t>IDN</t>
  </si>
  <si>
    <t>Indonesia</t>
  </si>
  <si>
    <t>Republic of Indonesia</t>
  </si>
  <si>
    <t>IMN</t>
  </si>
  <si>
    <t>Isle of Man</t>
  </si>
  <si>
    <t>IND</t>
  </si>
  <si>
    <t>India</t>
  </si>
  <si>
    <t>Republic of India</t>
  </si>
  <si>
    <t>IOT</t>
  </si>
  <si>
    <t>Br. Indian Ocean Ter.</t>
  </si>
  <si>
    <t>British Indian Ocean Territory</t>
  </si>
  <si>
    <t>IRL</t>
  </si>
  <si>
    <t>Ireland</t>
  </si>
  <si>
    <t>IRN</t>
  </si>
  <si>
    <t>Iran</t>
  </si>
  <si>
    <t>Iran, Islamic Rep.</t>
  </si>
  <si>
    <t>Islamic Republic of Iran</t>
  </si>
  <si>
    <t>IRQ</t>
  </si>
  <si>
    <t>Iraq</t>
  </si>
  <si>
    <t>Republic of Iraq</t>
  </si>
  <si>
    <t>ISL</t>
  </si>
  <si>
    <t>Iceland</t>
  </si>
  <si>
    <t>Republic of Iceland</t>
  </si>
  <si>
    <t>ISR</t>
  </si>
  <si>
    <t>Israel</t>
  </si>
  <si>
    <t>State of Israel</t>
  </si>
  <si>
    <t>ITA</t>
  </si>
  <si>
    <t>Italian Republic</t>
  </si>
  <si>
    <t>Italy</t>
  </si>
  <si>
    <t>JAM</t>
  </si>
  <si>
    <t>Jamaica</t>
  </si>
  <si>
    <t>JEY</t>
  </si>
  <si>
    <t>Bailiwick of Jersey</t>
  </si>
  <si>
    <t>Jersey</t>
  </si>
  <si>
    <t>JOR</t>
  </si>
  <si>
    <t>Hashemite Kingdom of Jordan</t>
  </si>
  <si>
    <t>Jordan</t>
  </si>
  <si>
    <t>JPN</t>
  </si>
  <si>
    <t>Japan</t>
  </si>
  <si>
    <t>KAS</t>
  </si>
  <si>
    <t>Kashmir</t>
  </si>
  <si>
    <t>Siachen Glacier</t>
  </si>
  <si>
    <t>KAZ</t>
  </si>
  <si>
    <t>Kazakhstan</t>
  </si>
  <si>
    <t>Republic of Kazakhstan</t>
  </si>
  <si>
    <t>KEN</t>
  </si>
  <si>
    <t>Kenya</t>
  </si>
  <si>
    <t>Republic of Kenya</t>
  </si>
  <si>
    <t>KGZ</t>
  </si>
  <si>
    <t>Kyrgyz Republic</t>
  </si>
  <si>
    <t>Kyrgyzstan</t>
  </si>
  <si>
    <t>KHM</t>
  </si>
  <si>
    <t>Cambodia</t>
  </si>
  <si>
    <t>Kingdom of Cambodia</t>
  </si>
  <si>
    <t>KIR</t>
  </si>
  <si>
    <t>Kiribati</t>
  </si>
  <si>
    <t>Republic of Kiribati</t>
  </si>
  <si>
    <t>KNA</t>
  </si>
  <si>
    <t>Federation of Saint Kitts and Nevis</t>
  </si>
  <si>
    <t>Saint Kitts and Nevis</t>
  </si>
  <si>
    <t>St. Kitts and Nevis</t>
  </si>
  <si>
    <t>KOR</t>
  </si>
  <si>
    <t>Korea, Rep.</t>
  </si>
  <si>
    <t>Korea, South</t>
  </si>
  <si>
    <t>Republic of Korea</t>
  </si>
  <si>
    <t>South Korea</t>
  </si>
  <si>
    <t>KOS</t>
  </si>
  <si>
    <t>Kosovo</t>
  </si>
  <si>
    <t>Republic of Kosovo</t>
  </si>
  <si>
    <t>KWT</t>
  </si>
  <si>
    <t>Kuwait</t>
  </si>
  <si>
    <t>State of Kuwait</t>
  </si>
  <si>
    <t>LAO</t>
  </si>
  <si>
    <t>Lao PDR</t>
  </si>
  <si>
    <t>Lao People's Democratic Republic</t>
  </si>
  <si>
    <t>Laos</t>
  </si>
  <si>
    <t>LBN</t>
  </si>
  <si>
    <t>Lebanese Republic</t>
  </si>
  <si>
    <t>Lebanon</t>
  </si>
  <si>
    <t>LBR</t>
  </si>
  <si>
    <t>Liberia</t>
  </si>
  <si>
    <t>Republic of Liberia</t>
  </si>
  <si>
    <t>LBY</t>
  </si>
  <si>
    <t>Libya</t>
  </si>
  <si>
    <t>LCA</t>
  </si>
  <si>
    <t>Saint Lucia</t>
  </si>
  <si>
    <t>St. Lucia</t>
  </si>
  <si>
    <t>LIE</t>
  </si>
  <si>
    <t>Liechtenstein</t>
  </si>
  <si>
    <t>Principality of Liechtenstein</t>
  </si>
  <si>
    <t>LKA</t>
  </si>
  <si>
    <t>Democratic Socialist Republic of Sri Lanka</t>
  </si>
  <si>
    <t>Sri Lanka</t>
  </si>
  <si>
    <t>LSO</t>
  </si>
  <si>
    <t>Kingdom of Lesotho</t>
  </si>
  <si>
    <t>Lesotho</t>
  </si>
  <si>
    <t>LTU</t>
  </si>
  <si>
    <t>Lithuania</t>
  </si>
  <si>
    <t>Republic of Lithuania</t>
  </si>
  <si>
    <t>LUX</t>
  </si>
  <si>
    <t>Grand Duchy of Luxembourg</t>
  </si>
  <si>
    <t>Luxembourg</t>
  </si>
  <si>
    <t>LVA</t>
  </si>
  <si>
    <t>Latvia</t>
  </si>
  <si>
    <t>Republic of Latvia</t>
  </si>
  <si>
    <t>MAC</t>
  </si>
  <si>
    <t>Macao</t>
  </si>
  <si>
    <t>Macao S.A.R</t>
  </si>
  <si>
    <t>Macao SAR, China</t>
  </si>
  <si>
    <t>Macao Special Administrative Region, PRC</t>
  </si>
  <si>
    <t>Macau</t>
  </si>
  <si>
    <t>MAF</t>
  </si>
  <si>
    <t>Saint Martin</t>
  </si>
  <si>
    <t>Saint-Martin</t>
  </si>
  <si>
    <t>Saint-Martin (French part)</t>
  </si>
  <si>
    <t>St. Martin (French part)</t>
  </si>
  <si>
    <t>St-Martin</t>
  </si>
  <si>
    <t>MAR</t>
  </si>
  <si>
    <t>Kingdom of Morocco</t>
  </si>
  <si>
    <t>Morocco</t>
  </si>
  <si>
    <t>MCO</t>
  </si>
  <si>
    <t>Monaco</t>
  </si>
  <si>
    <t>Principality of Monaco</t>
  </si>
  <si>
    <t>MDA</t>
  </si>
  <si>
    <t>Moldova</t>
  </si>
  <si>
    <t>Republic of Moldova</t>
  </si>
  <si>
    <t>MDG</t>
  </si>
  <si>
    <t>Madagascar</t>
  </si>
  <si>
    <t>Republic of Madagascar</t>
  </si>
  <si>
    <t>MEX</t>
  </si>
  <si>
    <t>Mexico</t>
  </si>
  <si>
    <t>United Mexican States</t>
  </si>
  <si>
    <t>MHL</t>
  </si>
  <si>
    <t>Marshall Is.</t>
  </si>
  <si>
    <t>Marshall Islands</t>
  </si>
  <si>
    <t>Republic of the Marshall Islands</t>
  </si>
  <si>
    <t>MKD</t>
  </si>
  <si>
    <t>Former Yugoslav Republic of Macedonia</t>
  </si>
  <si>
    <t>Macedonia</t>
  </si>
  <si>
    <t>Macedonia, FYR</t>
  </si>
  <si>
    <t>Republic of Macedonia</t>
  </si>
  <si>
    <t>MLI</t>
  </si>
  <si>
    <t>Mali</t>
  </si>
  <si>
    <t>Republic of Mali</t>
  </si>
  <si>
    <t>MLT</t>
  </si>
  <si>
    <t>Malta</t>
  </si>
  <si>
    <t>Republic of Malta</t>
  </si>
  <si>
    <t>MMR</t>
  </si>
  <si>
    <t>Burma</t>
  </si>
  <si>
    <t>Myanmar</t>
  </si>
  <si>
    <t>Republic of the Union of Myanmar</t>
  </si>
  <si>
    <t>MNE</t>
  </si>
  <si>
    <t>Montenegro</t>
  </si>
  <si>
    <t>MNG</t>
  </si>
  <si>
    <t>Mongolia</t>
  </si>
  <si>
    <t>MNP</t>
  </si>
  <si>
    <t>Commonwealth of the Northern Mariana Islands</t>
  </si>
  <si>
    <t>N. Mariana Is.</t>
  </si>
  <si>
    <t>Northern Mariana Islands</t>
  </si>
  <si>
    <t>MOZ</t>
  </si>
  <si>
    <t>Mozambique</t>
  </si>
  <si>
    <t>Republic of Mozambique</t>
  </si>
  <si>
    <t>MRT</t>
  </si>
  <si>
    <t>Islamic Republic of Mauritania</t>
  </si>
  <si>
    <t>Mauritania</t>
  </si>
  <si>
    <t>MSR</t>
  </si>
  <si>
    <t>Montserrat</t>
  </si>
  <si>
    <t>MUS</t>
  </si>
  <si>
    <t>Mauritius</t>
  </si>
  <si>
    <t>Republic of Mauritius</t>
  </si>
  <si>
    <t>MWI</t>
  </si>
  <si>
    <t>Malawi</t>
  </si>
  <si>
    <t>Republic of Malawi</t>
  </si>
  <si>
    <t>MYS</t>
  </si>
  <si>
    <t>Malaysia</t>
  </si>
  <si>
    <t>NAM</t>
  </si>
  <si>
    <t>Namibia</t>
  </si>
  <si>
    <t>Republic of Namibia</t>
  </si>
  <si>
    <t>NCL</t>
  </si>
  <si>
    <t>New Caledonia</t>
  </si>
  <si>
    <t>NER</t>
  </si>
  <si>
    <t>Niger</t>
  </si>
  <si>
    <t>Republic of Niger</t>
  </si>
  <si>
    <t>NFK</t>
  </si>
  <si>
    <t>Norfolk Island</t>
  </si>
  <si>
    <t>Territory of Norfolk Island</t>
  </si>
  <si>
    <t>NGA</t>
  </si>
  <si>
    <t>Federal Republic of Nigeria</t>
  </si>
  <si>
    <t>Nigeria</t>
  </si>
  <si>
    <t>NIC</t>
  </si>
  <si>
    <t>Nicaragua</t>
  </si>
  <si>
    <t>Republic of Nicaragua</t>
  </si>
  <si>
    <t>NIU</t>
  </si>
  <si>
    <t>Niue</t>
  </si>
  <si>
    <t>NLD</t>
  </si>
  <si>
    <t>Kingdom of the Netherlands</t>
  </si>
  <si>
    <t>Netherlands</t>
  </si>
  <si>
    <t>NOR</t>
  </si>
  <si>
    <t>Kingdom of Norway</t>
  </si>
  <si>
    <t>Norway</t>
  </si>
  <si>
    <t>NPL</t>
  </si>
  <si>
    <t>Nepal</t>
  </si>
  <si>
    <t>NRU</t>
  </si>
  <si>
    <t>Nauru</t>
  </si>
  <si>
    <t>Republic of Nauru</t>
  </si>
  <si>
    <t>OMN</t>
  </si>
  <si>
    <t>Oman</t>
  </si>
  <si>
    <t>Sultanate of Oman</t>
  </si>
  <si>
    <t>PAK</t>
  </si>
  <si>
    <t>Islamic Republic of Pakistan</t>
  </si>
  <si>
    <t>Pakistan</t>
  </si>
  <si>
    <t>PAN</t>
  </si>
  <si>
    <t>Panama</t>
  </si>
  <si>
    <t>Republic of Panama</t>
  </si>
  <si>
    <t>PCN</t>
  </si>
  <si>
    <t>Pitcairn Is.</t>
  </si>
  <si>
    <t>Pitcairn Islands</t>
  </si>
  <si>
    <t>Pitcairn, Henderson, Ducie and Oeno Islands</t>
  </si>
  <si>
    <t>PER</t>
  </si>
  <si>
    <t>Peru</t>
  </si>
  <si>
    <t>Republic of Peru</t>
  </si>
  <si>
    <t>PHL</t>
  </si>
  <si>
    <t>Philippines</t>
  </si>
  <si>
    <t>Republic of the Philippines</t>
  </si>
  <si>
    <t>PLW</t>
  </si>
  <si>
    <t>Palau</t>
  </si>
  <si>
    <t>Republic of Palau</t>
  </si>
  <si>
    <t>PNG</t>
  </si>
  <si>
    <t>Independent State of Papua New Guinea</t>
  </si>
  <si>
    <t>Papua New Guinea</t>
  </si>
  <si>
    <t>POL</t>
  </si>
  <si>
    <t>Poland</t>
  </si>
  <si>
    <t>Republic of Poland</t>
  </si>
  <si>
    <t>PRI</t>
  </si>
  <si>
    <t>Commonwealth of Puerto Rico</t>
  </si>
  <si>
    <t>Puerto Rico</t>
  </si>
  <si>
    <t>PRK</t>
  </si>
  <si>
    <t>Dem. Rep. Korea</t>
  </si>
  <si>
    <t>Democratic People's Republic of Korea</t>
  </si>
  <si>
    <t>Korea, Dem. Rep.</t>
  </si>
  <si>
    <t>Korea, North</t>
  </si>
  <si>
    <t>North Korea</t>
  </si>
  <si>
    <t>PRT</t>
  </si>
  <si>
    <t>Portugal</t>
  </si>
  <si>
    <t>Portuguese Republic</t>
  </si>
  <si>
    <t>PRY</t>
  </si>
  <si>
    <t>Paraguay</t>
  </si>
  <si>
    <t>Republic of Paraguay</t>
  </si>
  <si>
    <t>PSX</t>
  </si>
  <si>
    <t>Palestine</t>
  </si>
  <si>
    <t>Palestine (West Bank and Gaza)</t>
  </si>
  <si>
    <t>West Bank and Gaza</t>
  </si>
  <si>
    <t>PYF</t>
  </si>
  <si>
    <t>Fr. Polynesia</t>
  </si>
  <si>
    <t>French Polynesia</t>
  </si>
  <si>
    <t>QAT</t>
  </si>
  <si>
    <t>Qatar</t>
  </si>
  <si>
    <t>State of Qatar</t>
  </si>
  <si>
    <t>ROU</t>
  </si>
  <si>
    <t>Romania</t>
  </si>
  <si>
    <t>RUS</t>
  </si>
  <si>
    <t>Russia</t>
  </si>
  <si>
    <t>Russian Federation</t>
  </si>
  <si>
    <t>RWA</t>
  </si>
  <si>
    <t>Republic of Rwanda</t>
  </si>
  <si>
    <t>Rwanda</t>
  </si>
  <si>
    <t>SAH</t>
  </si>
  <si>
    <t>Sahrawi Arab Democratic Republic</t>
  </si>
  <si>
    <t>W. Sahara</t>
  </si>
  <si>
    <t>Western Sahara</t>
  </si>
  <si>
    <t>SAU</t>
  </si>
  <si>
    <t>Kingdom of Saudi Arabia</t>
  </si>
  <si>
    <t>Saudi Arabia</t>
  </si>
  <si>
    <t>SDN</t>
  </si>
  <si>
    <t>Republic of the Sudan</t>
  </si>
  <si>
    <t>Sudan</t>
  </si>
  <si>
    <t>SDS</t>
  </si>
  <si>
    <t>Republic of South Sudan</t>
  </si>
  <si>
    <t>S. Sudan</t>
  </si>
  <si>
    <t>South Sudan</t>
  </si>
  <si>
    <t>SEN</t>
  </si>
  <si>
    <t>Republic of Senegal</t>
  </si>
  <si>
    <t>Senegal</t>
  </si>
  <si>
    <t>SGP</t>
  </si>
  <si>
    <t>Republic of Singapore</t>
  </si>
  <si>
    <t>Singapore</t>
  </si>
  <si>
    <t>SGS</t>
  </si>
  <si>
    <t>S. Geo. and the Is.</t>
  </si>
  <si>
    <t>South Georgia and the Islands</t>
  </si>
  <si>
    <t>South Georgia and the South Sandwich Islands</t>
  </si>
  <si>
    <t>SHN</t>
  </si>
  <si>
    <t>Saint Helena</t>
  </si>
  <si>
    <t>Saint Helena, Ascension, and Tristan da Cunha</t>
  </si>
  <si>
    <t>St. Helena</t>
  </si>
  <si>
    <t>SLB</t>
  </si>
  <si>
    <t>Solomon Is.</t>
  </si>
  <si>
    <t>Solomon Islands</t>
  </si>
  <si>
    <t>SLE</t>
  </si>
  <si>
    <t>Republic of Sierra Leone</t>
  </si>
  <si>
    <t>Sierra Leone</t>
  </si>
  <si>
    <t>SLV</t>
  </si>
  <si>
    <t>El Salvador</t>
  </si>
  <si>
    <t>Republic of El Salvador</t>
  </si>
  <si>
    <t>SMR</t>
  </si>
  <si>
    <t>Republic of San Marino</t>
  </si>
  <si>
    <t>San Marino</t>
  </si>
  <si>
    <t>SOM</t>
  </si>
  <si>
    <t>Federal Republic of Somalia</t>
  </si>
  <si>
    <t>Republic of Somaliland</t>
  </si>
  <si>
    <t>Somalia</t>
  </si>
  <si>
    <t>Somaliland</t>
  </si>
  <si>
    <t>SPM</t>
  </si>
  <si>
    <t>Saint Pierre and Miquelon</t>
  </si>
  <si>
    <t>St. Pierre and Miquelon</t>
  </si>
  <si>
    <t>SRB</t>
  </si>
  <si>
    <t>Republic of Serbia</t>
  </si>
  <si>
    <t>Serbia</t>
  </si>
  <si>
    <t>STP</t>
  </si>
  <si>
    <t>Democratic Republic of Sao Tome and Principe</t>
  </si>
  <si>
    <t>Sao Tome and Principe</t>
  </si>
  <si>
    <t>SUR</t>
  </si>
  <si>
    <t>Republic of Suriname</t>
  </si>
  <si>
    <t>Suriname</t>
  </si>
  <si>
    <t>SVK</t>
  </si>
  <si>
    <t>Slovak Republic</t>
  </si>
  <si>
    <t>Slovakia</t>
  </si>
  <si>
    <t>SVN</t>
  </si>
  <si>
    <t>Republic of Slovenia</t>
  </si>
  <si>
    <t>Slovenia</t>
  </si>
  <si>
    <t>SWE</t>
  </si>
  <si>
    <t>Kingdom of Sweden</t>
  </si>
  <si>
    <t>Sweden</t>
  </si>
  <si>
    <t>SWZ</t>
  </si>
  <si>
    <t>eSwatini</t>
  </si>
  <si>
    <t>Kingdom of eSwatini</t>
  </si>
  <si>
    <t>SXM</t>
  </si>
  <si>
    <t>Sint Maarten</t>
  </si>
  <si>
    <t>Sint Maarten (Dutch part)</t>
  </si>
  <si>
    <t>St. Maarten (Dutch part)</t>
  </si>
  <si>
    <t>SYC</t>
  </si>
  <si>
    <t>Republic of Seychelles</t>
  </si>
  <si>
    <t>Seychelles</t>
  </si>
  <si>
    <t>SYR</t>
  </si>
  <si>
    <t>Syria</t>
  </si>
  <si>
    <t>Syrian Arab Republic</t>
  </si>
  <si>
    <t>TCA</t>
  </si>
  <si>
    <t>Turks and Caicos Is.</t>
  </si>
  <si>
    <t>Turks and Caicos Islands</t>
  </si>
  <si>
    <t>TCD</t>
  </si>
  <si>
    <t>Chad</t>
  </si>
  <si>
    <t>Republic of Chad</t>
  </si>
  <si>
    <t>TGO</t>
  </si>
  <si>
    <t>Togo</t>
  </si>
  <si>
    <t>Togolese Republic</t>
  </si>
  <si>
    <t>THA</t>
  </si>
  <si>
    <t>Kingdom of Thailand</t>
  </si>
  <si>
    <t>Thailand</t>
  </si>
  <si>
    <t>TJK</t>
  </si>
  <si>
    <t>Republic of Tajikistan</t>
  </si>
  <si>
    <t>Tajikistan</t>
  </si>
  <si>
    <t>TKM</t>
  </si>
  <si>
    <t>Turkmenistan</t>
  </si>
  <si>
    <t>TLS</t>
  </si>
  <si>
    <t>Democratic Republic of Timor-Leste</t>
  </si>
  <si>
    <t>Democratic Republic of East Timor</t>
  </si>
  <si>
    <t>Timor-Leste</t>
  </si>
  <si>
    <t>East Timor</t>
  </si>
  <si>
    <t>TON</t>
  </si>
  <si>
    <t>Kingdom of Tonga</t>
  </si>
  <si>
    <t>Tonga</t>
  </si>
  <si>
    <t>TTO</t>
  </si>
  <si>
    <t>Republic of Trinidad and Tobago</t>
  </si>
  <si>
    <t>Trinidad and Tobago</t>
  </si>
  <si>
    <t>TUN</t>
  </si>
  <si>
    <t>Republic of Tunisia</t>
  </si>
  <si>
    <t>Tunisia</t>
  </si>
  <si>
    <t>TUR</t>
  </si>
  <si>
    <t>Republic of Turkey</t>
  </si>
  <si>
    <t>Turkey</t>
  </si>
  <si>
    <t>TWN</t>
  </si>
  <si>
    <t>Taiwan</t>
  </si>
  <si>
    <t>TZA</t>
  </si>
  <si>
    <t>Tanzania</t>
  </si>
  <si>
    <t>United Republic of Tanzania</t>
  </si>
  <si>
    <t>UGA</t>
  </si>
  <si>
    <t>Republic of Uganda</t>
  </si>
  <si>
    <t>Uganda</t>
  </si>
  <si>
    <t>UKR</t>
  </si>
  <si>
    <t>Ukraine</t>
  </si>
  <si>
    <t>URY</t>
  </si>
  <si>
    <t>Oriental Republic of Uruguay</t>
  </si>
  <si>
    <t>Uruguay</t>
  </si>
  <si>
    <t>USA</t>
  </si>
  <si>
    <t>United States</t>
  </si>
  <si>
    <t>United States of America</t>
  </si>
  <si>
    <t>UZB</t>
  </si>
  <si>
    <t>Republic of Uzbekistan</t>
  </si>
  <si>
    <t>Uzbekistan</t>
  </si>
  <si>
    <t>VAT</t>
  </si>
  <si>
    <t>Holy See (Vatican City)</t>
  </si>
  <si>
    <t>State of the Vatican City</t>
  </si>
  <si>
    <t>Vatican</t>
  </si>
  <si>
    <t>Vatican (Holy See)</t>
  </si>
  <si>
    <t>Vatican City</t>
  </si>
  <si>
    <t>Holy See</t>
  </si>
  <si>
    <t>VCT</t>
  </si>
  <si>
    <t>Saint Vincent and the Grenadines</t>
  </si>
  <si>
    <t>St. Vin. and Gren.</t>
  </si>
  <si>
    <t>St. Vincent and the Grenadines</t>
  </si>
  <si>
    <t>VEN</t>
  </si>
  <si>
    <t>Bolivarian Republic of Venezuela</t>
  </si>
  <si>
    <t>Venezuela</t>
  </si>
  <si>
    <t>Venezuela, RB</t>
  </si>
  <si>
    <t>VGB</t>
  </si>
  <si>
    <t>British Virgin Is.</t>
  </si>
  <si>
    <t>British Virgin Islands</t>
  </si>
  <si>
    <t>VIR</t>
  </si>
  <si>
    <t>U.S. Virgin Is.</t>
  </si>
  <si>
    <t>United States Virgin Islands</t>
  </si>
  <si>
    <t>Virgin Islands</t>
  </si>
  <si>
    <t>Virgin Islands (U.S.)</t>
  </si>
  <si>
    <t>Virgin Islands of the United States</t>
  </si>
  <si>
    <t>VNM</t>
  </si>
  <si>
    <t>Socialist Republic of Vietnam</t>
  </si>
  <si>
    <t>Vietnam</t>
  </si>
  <si>
    <t>VUT</t>
  </si>
  <si>
    <t>Republic of Vanuatu</t>
  </si>
  <si>
    <t>Vanuatu</t>
  </si>
  <si>
    <t>WLF</t>
  </si>
  <si>
    <t>Wallis and Futuna</t>
  </si>
  <si>
    <t>Wallis and Futuna Is.</t>
  </si>
  <si>
    <t>Wallis and Futuna Islands</t>
  </si>
  <si>
    <t>WSM</t>
  </si>
  <si>
    <t>Independent State of Samoa</t>
  </si>
  <si>
    <t>Samoa</t>
  </si>
  <si>
    <t>YEM</t>
  </si>
  <si>
    <t>Republic of Yemen</t>
  </si>
  <si>
    <t>Yemen</t>
  </si>
  <si>
    <t>Yemen, Rep.</t>
  </si>
  <si>
    <t>ZAF</t>
  </si>
  <si>
    <t>Republic of South Africa</t>
  </si>
  <si>
    <t>South Africa</t>
  </si>
  <si>
    <t>ZMB</t>
  </si>
  <si>
    <t>Republic of Zambia</t>
  </si>
  <si>
    <t>Zambia</t>
  </si>
  <si>
    <t>ZWE</t>
  </si>
  <si>
    <t>Republic of Zimbabwe</t>
  </si>
  <si>
    <t>Zimbabwe</t>
  </si>
  <si>
    <t>Yemen  Rep.</t>
  </si>
  <si>
    <t>Venezuela  RB</t>
  </si>
  <si>
    <t>XXX</t>
  </si>
  <si>
    <t>Tuvalu</t>
  </si>
  <si>
    <t>TUV</t>
  </si>
  <si>
    <t>Korea  Dem. People’s Rep.</t>
  </si>
  <si>
    <t>Macao SAR  China</t>
  </si>
  <si>
    <t>Korea  Rep.</t>
  </si>
  <si>
    <t>Iran  Islamic Rep.</t>
  </si>
  <si>
    <t>Hong Kong SAR  China</t>
  </si>
  <si>
    <t>Gambia  The</t>
  </si>
  <si>
    <t>Gibraltar</t>
  </si>
  <si>
    <t>GIB</t>
  </si>
  <si>
    <t>United Kingdom</t>
  </si>
  <si>
    <t>Australia</t>
  </si>
  <si>
    <t>Congo,  Dem. Rep.</t>
  </si>
  <si>
    <t>Egypt  Arab Rep.</t>
  </si>
  <si>
    <t>Country Name</t>
  </si>
  <si>
    <t>Country Code</t>
  </si>
  <si>
    <t>Indicator Name</t>
  </si>
  <si>
    <t>Indicator Code</t>
  </si>
  <si>
    <t>Value</t>
  </si>
  <si>
    <t>FindMedian</t>
  </si>
  <si>
    <t>Number</t>
  </si>
  <si>
    <t>Score</t>
  </si>
  <si>
    <t>Community health workers (per 1,000 people)</t>
  </si>
  <si>
    <t>SH.MED.CMHW.P3</t>
  </si>
  <si>
    <t>SH,MED,CMHW,P3</t>
  </si>
  <si>
    <t>Cote d'Ivoire</t>
  </si>
  <si>
    <t>North Macedonia</t>
  </si>
  <si>
    <t>Eswatini</t>
  </si>
  <si>
    <t>SH.MED.CMHW.P3_clean</t>
  </si>
  <si>
    <t>nr</t>
  </si>
  <si>
    <t>Tab</t>
  </si>
  <si>
    <t>Name</t>
  </si>
  <si>
    <t>LinkingTableNameISO3</t>
  </si>
  <si>
    <t>Linking to the map</t>
  </si>
  <si>
    <t>Countries and areas</t>
  </si>
  <si>
    <t>ISO3</t>
  </si>
  <si>
    <t>Bolivia (Plurinational State of)</t>
  </si>
  <si>
    <t xml:space="preserve">Central African Republic </t>
  </si>
  <si>
    <t>Côte d'Ivoire</t>
  </si>
  <si>
    <t>Iran (Islamic Republic of)</t>
  </si>
  <si>
    <t>Micronesia (Federated States of)</t>
  </si>
  <si>
    <t>State of Palestine</t>
  </si>
  <si>
    <t>Tokelau</t>
  </si>
  <si>
    <t>TKO</t>
  </si>
  <si>
    <t>Venezuela (Bolivarian Republic of)</t>
  </si>
  <si>
    <t>Viet Nam</t>
  </si>
  <si>
    <t>Birth_registration_clean</t>
  </si>
  <si>
    <t>Birth registration (%)+(2010-2018)*</t>
  </si>
  <si>
    <t>Country/Territory</t>
  </si>
  <si>
    <t>NZL</t>
  </si>
  <si>
    <t>Korea (South)</t>
  </si>
  <si>
    <t>The FYR of Macedonia</t>
  </si>
  <si>
    <t>Côte d´Ivoire</t>
  </si>
  <si>
    <t>Congo Republic</t>
  </si>
  <si>
    <t>CON</t>
  </si>
  <si>
    <t>Korea (North)</t>
  </si>
  <si>
    <t>CPI 2015</t>
  </si>
  <si>
    <t>Corruption Perceptions Index 2015</t>
  </si>
  <si>
    <t>A</t>
  </si>
  <si>
    <t>WorldCountryList</t>
  </si>
  <si>
    <t>Combining all data to the country</t>
  </si>
  <si>
    <t>SOVEREIGNT</t>
  </si>
  <si>
    <t>NE_ID</t>
  </si>
  <si>
    <t>S├úo Tom├⌐ and Principe</t>
  </si>
  <si>
    <t>CMHW</t>
  </si>
  <si>
    <t>BREG</t>
  </si>
  <si>
    <t>CPI</t>
  </si>
  <si>
    <t>Micronesia  Fed. Sts.</t>
  </si>
  <si>
    <t>Current account balance (% of GDP)</t>
  </si>
  <si>
    <t>BN.CAB.XOKA.GD.ZS</t>
  </si>
  <si>
    <t>pGDP</t>
  </si>
  <si>
    <t>Field</t>
  </si>
  <si>
    <t>Hong Kong SAR</t>
  </si>
  <si>
    <t>Droughts, floods, extreme temperatures (% of population, average 1990-2009)</t>
  </si>
  <si>
    <t>EN.CLC.MDAT.ZS</t>
  </si>
  <si>
    <t>EN,CLC,MDAT,ZS</t>
  </si>
  <si>
    <t>MDAT</t>
  </si>
  <si>
    <t xml:space="preserve">Droughts, floods, extreme temperatures </t>
  </si>
  <si>
    <t>Domestic general government health expenditure (% of GDP)</t>
  </si>
  <si>
    <t>SH.XPD.GHED.GD.ZS</t>
  </si>
  <si>
    <t>Micronesia, Fed. Sts.</t>
  </si>
  <si>
    <t>Korea, Dem. People’s Rep.</t>
  </si>
  <si>
    <t>GHED</t>
  </si>
  <si>
    <t>Literacy rate, adult total (% of people ages 15 and above)</t>
  </si>
  <si>
    <t>SE.ADT.LITR.ZS</t>
  </si>
  <si>
    <t>LITR1</t>
  </si>
  <si>
    <t>LITR2</t>
  </si>
  <si>
    <t>Literacy rate, youth total (% of people ages 15-24)</t>
  </si>
  <si>
    <t>SE.ADT.1524.LT.ZS</t>
  </si>
  <si>
    <t>Logistics performance index: Competence and quality of logistics services (1=low to 5=high)</t>
  </si>
  <si>
    <t>LP.LPI.LOGS.XQ</t>
  </si>
  <si>
    <t>Arab World</t>
  </si>
  <si>
    <t>Central Europe and the Baltics</t>
  </si>
  <si>
    <t>Channel Islands</t>
  </si>
  <si>
    <t>Caribbean small states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</si>
  <si>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</si>
  <si>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</si>
  <si>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</si>
  <si>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</si>
  <si>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</si>
  <si>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Euro area</t>
  </si>
  <si>
    <t>European Union</t>
  </si>
  <si>
    <t>Fragile and conflict affected situations</t>
  </si>
  <si>
    <t>High income</t>
  </si>
  <si>
    <t>Heavily indebted poor countries (HIPC)</t>
  </si>
  <si>
    <t>IBRD only</t>
  </si>
  <si>
    <t>IDA &amp; IBRD total</t>
  </si>
  <si>
    <t>IDA total</t>
  </si>
  <si>
    <t>IDA blend</t>
  </si>
  <si>
    <t>IDA only</t>
  </si>
  <si>
    <t>Not classified</t>
  </si>
  <si>
    <t>Latin America &amp; Caribbean (excluding high income)</t>
  </si>
  <si>
    <t>Latin America &amp; Caribbean</t>
  </si>
  <si>
    <t>Least developed countries: UN classification</t>
  </si>
  <si>
    <t>Low income</t>
  </si>
  <si>
    <t>Lower middle income</t>
  </si>
  <si>
    <t>Low &amp; middle income</t>
  </si>
  <si>
    <t>Late-demographic dividend</t>
  </si>
  <si>
    <t>Middle East &amp; North Africa</t>
  </si>
  <si>
    <t>Middle income</t>
  </si>
  <si>
    <t>Middle East &amp; North Africa (excluding high income)</t>
  </si>
  <si>
    <t>North America</t>
  </si>
  <si>
    <t>OECD members</t>
  </si>
  <si>
    <t>Other small states</t>
  </si>
  <si>
    <t>Pre-demographic dividend</t>
  </si>
  <si>
    <t>Pacific island small states</t>
  </si>
  <si>
    <t>Post-demographic dividend</t>
  </si>
  <si>
    <t>South Asia</t>
  </si>
  <si>
    <t>Sub-Saharan Africa (excluding high income)</t>
  </si>
  <si>
    <t>Sub-Saharan Africa</t>
  </si>
  <si>
    <t>Small states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</si>
  <si>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</si>
  <si>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</si>
  <si>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</si>
  <si>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</si>
  <si>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South Asia (IDA &amp; IBRD)</t>
  </si>
  <si>
    <t>Sub-Saharan Africa (IDA &amp; IBRD countries)</t>
  </si>
  <si>
    <t>Upper middle income</t>
  </si>
  <si>
    <t>World</t>
  </si>
  <si>
    <t>LOGS</t>
  </si>
  <si>
    <t>Logistics performance index</t>
  </si>
  <si>
    <t>https://app.jogl.io/project/73</t>
  </si>
  <si>
    <t>Project Documentation</t>
  </si>
  <si>
    <t>Group</t>
  </si>
  <si>
    <t>Vuln</t>
  </si>
  <si>
    <t>Exp</t>
  </si>
  <si>
    <t>Haz</t>
  </si>
  <si>
    <t>Risk</t>
  </si>
  <si>
    <t>Exposure</t>
  </si>
  <si>
    <t>Hazard</t>
  </si>
  <si>
    <t>Vulnerbility</t>
  </si>
  <si>
    <t>H</t>
  </si>
  <si>
    <t>E</t>
  </si>
  <si>
    <t>V</t>
  </si>
  <si>
    <t>AreaH</t>
  </si>
  <si>
    <t>AreaE</t>
  </si>
  <si>
    <t>AreaV</t>
  </si>
  <si>
    <t>Avg Risk</t>
  </si>
  <si>
    <t>R(H*E)</t>
  </si>
  <si>
    <t>R(E*V)</t>
  </si>
  <si>
    <t>R(H*V)</t>
  </si>
  <si>
    <t>RISK</t>
  </si>
  <si>
    <t>Ratio</t>
  </si>
  <si>
    <t>Triangle Area</t>
  </si>
  <si>
    <t>%</t>
  </si>
  <si>
    <t>Risk Max</t>
  </si>
  <si>
    <t>Risk Test</t>
  </si>
  <si>
    <t>Very High</t>
  </si>
  <si>
    <t>&gt;</t>
  </si>
  <si>
    <t>High</t>
  </si>
  <si>
    <t>Elevated</t>
  </si>
  <si>
    <t>Low</t>
  </si>
  <si>
    <t>Normal</t>
  </si>
  <si>
    <t>&lt;=</t>
  </si>
  <si>
    <t>Bin</t>
  </si>
  <si>
    <t>More</t>
  </si>
  <si>
    <t>Frequency</t>
  </si>
  <si>
    <t>Cumulative %</t>
  </si>
  <si>
    <t>Check</t>
  </si>
  <si>
    <t>B</t>
  </si>
  <si>
    <t>Export</t>
  </si>
  <si>
    <t>A cleaned list</t>
  </si>
  <si>
    <t>C</t>
  </si>
  <si>
    <t>RiskScoring</t>
  </si>
  <si>
    <t>The risk calculation based on three aspects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</si>
</sst>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1" fontId="0" fillId="0" borderId="0" xfId="0" applyNumberFormat="1"/>
    <xf numFmtId="43" fontId="0" fillId="0" borderId="0" xfId="1" applyFont="1"/>
    <xf numFmtId="0" fontId="2" fillId="0" borderId="0" xfId="2"/>
    <xf numFmtId="0" fontId="1" fillId="0" borderId="0" xfId="3"/>
    <xf numFmtId="0" fontId="3" fillId="2" borderId="0" xfId="0" applyFont="1" applyFill="1" applyBorder="1" applyAlignment="1"/>
    <xf numFmtId="0" fontId="4" fillId="0" borderId="0" xfId="5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" fontId="0" fillId="3" borderId="0" xfId="0" applyNumberFormat="1" applyFill="1"/>
    <xf numFmtId="1" fontId="0" fillId="7" borderId="0" xfId="0" applyNumberFormat="1" applyFill="1"/>
    <xf numFmtId="1" fontId="0" fillId="6" borderId="0" xfId="0" applyNumberFormat="1" applyFill="1"/>
    <xf numFmtId="0" fontId="0" fillId="7" borderId="1" xfId="0" applyFill="1" applyBorder="1"/>
    <xf numFmtId="0" fontId="0" fillId="0" borderId="1" xfId="0" applyBorder="1"/>
    <xf numFmtId="1" fontId="0" fillId="8" borderId="0" xfId="0" applyNumberFormat="1" applyFill="1"/>
    <xf numFmtId="164" fontId="0" fillId="0" borderId="0" xfId="1" applyNumberFormat="1" applyFont="1"/>
    <xf numFmtId="9" fontId="0" fillId="0" borderId="0" xfId="0" applyNumberFormat="1"/>
    <xf numFmtId="0" fontId="0" fillId="0" borderId="0" xfId="4" applyNumberFormat="1" applyFont="1"/>
    <xf numFmtId="9" fontId="0" fillId="0" borderId="0" xfId="4" applyFont="1"/>
    <xf numFmtId="2" fontId="0" fillId="0" borderId="0" xfId="1" applyNumberFormat="1" applyFont="1"/>
    <xf numFmtId="10" fontId="0" fillId="0" borderId="0" xfId="4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3" borderId="0" xfId="1" applyFont="1" applyFill="1"/>
    <xf numFmtId="0" fontId="0" fillId="8" borderId="0" xfId="0" applyFill="1"/>
    <xf numFmtId="0" fontId="0" fillId="8" borderId="0" xfId="0" applyFill="1" applyAlignment="1">
      <alignment horizontal="right"/>
    </xf>
    <xf numFmtId="9" fontId="0" fillId="8" borderId="0" xfId="0" applyNumberFormat="1" applyFill="1" applyAlignment="1">
      <alignment horizontal="left"/>
    </xf>
    <xf numFmtId="1" fontId="0" fillId="8" borderId="0" xfId="0" applyNumberFormat="1" applyFill="1" applyAlignment="1">
      <alignment horizontal="left"/>
    </xf>
    <xf numFmtId="0" fontId="0" fillId="9" borderId="0" xfId="0" applyFill="1"/>
    <xf numFmtId="0" fontId="0" fillId="9" borderId="0" xfId="0" applyFill="1" applyAlignment="1">
      <alignment horizontal="right"/>
    </xf>
    <xf numFmtId="9" fontId="0" fillId="9" borderId="0" xfId="0" applyNumberFormat="1" applyFill="1" applyAlignment="1">
      <alignment horizontal="left"/>
    </xf>
    <xf numFmtId="1" fontId="0" fillId="9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0" fontId="0" fillId="5" borderId="0" xfId="0" applyFill="1" applyAlignment="1">
      <alignment horizontal="right"/>
    </xf>
    <xf numFmtId="9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0" fillId="6" borderId="0" xfId="0" applyFill="1" applyAlignment="1">
      <alignment horizontal="right"/>
    </xf>
    <xf numFmtId="9" fontId="0" fillId="6" borderId="0" xfId="0" applyNumberFormat="1" applyFill="1" applyAlignment="1">
      <alignment horizontal="left"/>
    </xf>
    <xf numFmtId="1" fontId="0" fillId="6" borderId="0" xfId="0" applyNumberFormat="1" applyFill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43" fontId="0" fillId="8" borderId="0" xfId="1" applyFon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5" fillId="0" borderId="3" xfId="0" applyFont="1" applyFill="1" applyBorder="1" applyAlignment="1">
      <alignment horizontal="center"/>
    </xf>
  </cellXfs>
  <cellStyles count="6">
    <cellStyle name="Comma" xfId="1" builtinId="3"/>
    <cellStyle name="Hyperlink" xfId="5" builtinId="8"/>
    <cellStyle name="Normal" xfId="0" builtinId="0"/>
    <cellStyle name="Normal 2" xfId="2" xr:uid="{3A426AB9-EEB5-47CE-A177-73078153EE05}"/>
    <cellStyle name="Normal 6" xfId="3" xr:uid="{C8FD8984-348B-4E03-B10E-0FF7D108B90F}"/>
    <cellStyle name="Percent" xfId="4" builtinId="5"/>
  </cellStyles>
  <dxfs count="10"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val>
            <c:numRef>
              <c:f>Export!#REF!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Export!#REF!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29E-4470-895E-A19F9D1A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949928"/>
        <c:axId val="740947304"/>
      </c:barChart>
      <c:lineChart>
        <c:grouping val="standard"/>
        <c:varyColors val="0"/>
        <c:ser>
          <c:idx val="1"/>
          <c:order val="1"/>
          <c:tx>
            <c:v>Cumulative %</c:v>
          </c:tx>
          <c:val>
            <c:numRef>
              <c:f>Export!#REF!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Export!#REF!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29E-4470-895E-A19F9D1AE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49056"/>
        <c:axId val="745646760"/>
      </c:lineChart>
      <c:catAx>
        <c:axId val="74094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947304"/>
        <c:crosses val="autoZero"/>
        <c:auto val="1"/>
        <c:lblAlgn val="ctr"/>
        <c:lblOffset val="100"/>
        <c:noMultiLvlLbl val="0"/>
      </c:catAx>
      <c:valAx>
        <c:axId val="740947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0949928"/>
        <c:crosses val="autoZero"/>
        <c:crossBetween val="between"/>
      </c:valAx>
      <c:valAx>
        <c:axId val="745646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45649056"/>
        <c:crosses val="max"/>
        <c:crossBetween val="between"/>
      </c:valAx>
      <c:catAx>
        <c:axId val="74564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56467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Global Distribution of Vaccination</a:t>
            </a:r>
            <a:r>
              <a:rPr lang="en-GB" baseline="0"/>
              <a:t> Risk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Export!$K$3:$K$14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Export!$L$3:$L$14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20</c:v>
                </c:pt>
                <c:pt idx="3">
                  <c:v>50</c:v>
                </c:pt>
                <c:pt idx="4">
                  <c:v>26</c:v>
                </c:pt>
                <c:pt idx="5">
                  <c:v>23</c:v>
                </c:pt>
                <c:pt idx="6">
                  <c:v>25</c:v>
                </c:pt>
                <c:pt idx="7">
                  <c:v>17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B-4202-AFE1-35DAC259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736776"/>
        <c:axId val="4827377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Export!$K$3:$K$14</c:f>
              <c:strCach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More</c:v>
                </c:pt>
              </c:strCache>
            </c:strRef>
          </c:cat>
          <c:val>
            <c:numRef>
              <c:f>Export!$M$3:$M$14</c:f>
              <c:numCache>
                <c:formatCode>0.00%</c:formatCode>
                <c:ptCount val="12"/>
                <c:pt idx="0">
                  <c:v>0</c:v>
                </c:pt>
                <c:pt idx="1">
                  <c:v>6.024096385542169E-3</c:v>
                </c:pt>
                <c:pt idx="2">
                  <c:v>0.12650602409638553</c:v>
                </c:pt>
                <c:pt idx="3">
                  <c:v>0.42771084337349397</c:v>
                </c:pt>
                <c:pt idx="4">
                  <c:v>0.58433734939759041</c:v>
                </c:pt>
                <c:pt idx="5">
                  <c:v>0.72289156626506024</c:v>
                </c:pt>
                <c:pt idx="6">
                  <c:v>0.87349397590361444</c:v>
                </c:pt>
                <c:pt idx="7">
                  <c:v>0.97590361445783136</c:v>
                </c:pt>
                <c:pt idx="8">
                  <c:v>0.98795180722891562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B-4202-AFE1-35DAC259C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824664"/>
        <c:axId val="740946320"/>
      </c:lineChart>
      <c:catAx>
        <c:axId val="48273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Risk by Country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37760"/>
        <c:crosses val="autoZero"/>
        <c:auto val="1"/>
        <c:lblAlgn val="ctr"/>
        <c:lblOffset val="100"/>
        <c:noMultiLvlLbl val="0"/>
      </c:catAx>
      <c:valAx>
        <c:axId val="48273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36776"/>
        <c:crosses val="autoZero"/>
        <c:crossBetween val="between"/>
      </c:valAx>
      <c:valAx>
        <c:axId val="7409463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484824664"/>
        <c:crosses val="max"/>
        <c:crossBetween val="between"/>
      </c:valAx>
      <c:catAx>
        <c:axId val="48482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40946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1</xdr:rowOff>
    </xdr:from>
    <xdr:to>
      <xdr:col>12</xdr:col>
      <xdr:colOff>501650</xdr:colOff>
      <xdr:row>18</xdr:row>
      <xdr:rowOff>125735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65877B-8FFE-4F2C-A476-0787643C3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552451"/>
          <a:ext cx="4159250" cy="28879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183</xdr:row>
      <xdr:rowOff>85725</xdr:rowOff>
    </xdr:from>
    <xdr:to>
      <xdr:col>19</xdr:col>
      <xdr:colOff>101600</xdr:colOff>
      <xdr:row>193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4B289F-097C-452F-909A-6AA4F6916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158750</xdr:rowOff>
    </xdr:from>
    <xdr:to>
      <xdr:col>16</xdr:col>
      <xdr:colOff>546100</xdr:colOff>
      <xdr:row>29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CFF612-6787-4B2C-868C-FD2019253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pp.jogl.io/project/7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E6ED-59B9-49BE-895C-D959B84E7C1D}">
  <dimension ref="A1:G17"/>
  <sheetViews>
    <sheetView workbookViewId="0">
      <selection activeCell="B18" sqref="B18"/>
    </sheetView>
  </sheetViews>
  <sheetFormatPr defaultRowHeight="14.5" x14ac:dyDescent="0.35"/>
  <cols>
    <col min="1" max="1" width="2.81640625" bestFit="1" customWidth="1"/>
    <col min="2" max="2" width="22.1796875" bestFit="1" customWidth="1"/>
    <col min="3" max="3" width="52.26953125" bestFit="1" customWidth="1"/>
    <col min="4" max="4" width="6.7265625" bestFit="1" customWidth="1"/>
  </cols>
  <sheetData>
    <row r="1" spans="1:7" x14ac:dyDescent="0.35">
      <c r="A1" t="s">
        <v>784</v>
      </c>
      <c r="B1" t="s">
        <v>785</v>
      </c>
      <c r="C1" t="s">
        <v>786</v>
      </c>
      <c r="D1" t="s">
        <v>826</v>
      </c>
      <c r="E1" t="s">
        <v>898</v>
      </c>
      <c r="G1" t="s">
        <v>897</v>
      </c>
    </row>
    <row r="2" spans="1:7" x14ac:dyDescent="0.35">
      <c r="A2">
        <v>0</v>
      </c>
      <c r="B2" t="s">
        <v>787</v>
      </c>
      <c r="C2" t="s">
        <v>788</v>
      </c>
      <c r="G2" s="6" t="s">
        <v>896</v>
      </c>
    </row>
    <row r="3" spans="1:7" x14ac:dyDescent="0.35">
      <c r="A3">
        <v>1</v>
      </c>
      <c r="B3" t="s">
        <v>783</v>
      </c>
      <c r="C3" t="s">
        <v>777</v>
      </c>
      <c r="D3" s="11" t="s">
        <v>819</v>
      </c>
      <c r="E3" t="s">
        <v>899</v>
      </c>
    </row>
    <row r="4" spans="1:7" x14ac:dyDescent="0.35">
      <c r="A4">
        <v>2</v>
      </c>
      <c r="B4" t="s">
        <v>801</v>
      </c>
      <c r="C4" t="s">
        <v>802</v>
      </c>
      <c r="D4" s="7" t="s">
        <v>820</v>
      </c>
      <c r="E4" t="s">
        <v>900</v>
      </c>
    </row>
    <row r="5" spans="1:7" x14ac:dyDescent="0.35">
      <c r="A5">
        <v>3</v>
      </c>
      <c r="B5" t="s">
        <v>811</v>
      </c>
      <c r="C5" t="s">
        <v>812</v>
      </c>
      <c r="D5" s="11" t="s">
        <v>821</v>
      </c>
      <c r="E5" t="s">
        <v>899</v>
      </c>
    </row>
    <row r="6" spans="1:7" x14ac:dyDescent="0.35">
      <c r="A6">
        <v>4</v>
      </c>
      <c r="B6" t="s">
        <v>824</v>
      </c>
      <c r="C6" t="s">
        <v>823</v>
      </c>
      <c r="D6" s="7" t="s">
        <v>825</v>
      </c>
      <c r="E6" t="s">
        <v>900</v>
      </c>
    </row>
    <row r="7" spans="1:7" x14ac:dyDescent="0.35">
      <c r="A7">
        <v>5</v>
      </c>
      <c r="B7" t="s">
        <v>829</v>
      </c>
      <c r="C7" t="s">
        <v>832</v>
      </c>
      <c r="D7" s="10" t="s">
        <v>831</v>
      </c>
      <c r="E7" t="s">
        <v>901</v>
      </c>
    </row>
    <row r="8" spans="1:7" x14ac:dyDescent="0.35">
      <c r="A8">
        <v>6</v>
      </c>
      <c r="B8" t="s">
        <v>834</v>
      </c>
      <c r="C8" t="s">
        <v>833</v>
      </c>
      <c r="D8" s="7" t="s">
        <v>837</v>
      </c>
      <c r="E8" t="s">
        <v>900</v>
      </c>
    </row>
    <row r="9" spans="1:7" x14ac:dyDescent="0.35">
      <c r="A9">
        <v>7</v>
      </c>
      <c r="B9" t="s">
        <v>839</v>
      </c>
      <c r="C9" t="s">
        <v>838</v>
      </c>
      <c r="D9" s="10" t="s">
        <v>840</v>
      </c>
      <c r="E9" t="s">
        <v>901</v>
      </c>
    </row>
    <row r="10" spans="1:7" x14ac:dyDescent="0.35">
      <c r="A10">
        <v>8</v>
      </c>
      <c r="B10" t="s">
        <v>843</v>
      </c>
      <c r="C10" t="s">
        <v>842</v>
      </c>
      <c r="D10" s="10" t="s">
        <v>841</v>
      </c>
      <c r="E10" t="s">
        <v>901</v>
      </c>
    </row>
    <row r="11" spans="1:7" x14ac:dyDescent="0.35">
      <c r="A11">
        <v>9</v>
      </c>
      <c r="B11" t="s">
        <v>845</v>
      </c>
      <c r="C11" t="s">
        <v>895</v>
      </c>
      <c r="D11" s="11" t="s">
        <v>894</v>
      </c>
      <c r="E11" t="s">
        <v>899</v>
      </c>
    </row>
    <row r="12" spans="1:7" x14ac:dyDescent="0.35">
      <c r="A12">
        <v>10</v>
      </c>
    </row>
    <row r="13" spans="1:7" x14ac:dyDescent="0.35">
      <c r="A13">
        <v>11</v>
      </c>
    </row>
    <row r="14" spans="1:7" x14ac:dyDescent="0.35">
      <c r="A14">
        <v>12</v>
      </c>
    </row>
    <row r="15" spans="1:7" x14ac:dyDescent="0.35">
      <c r="A15" t="s">
        <v>813</v>
      </c>
      <c r="B15" t="s">
        <v>814</v>
      </c>
      <c r="C15" t="s">
        <v>815</v>
      </c>
    </row>
    <row r="16" spans="1:7" x14ac:dyDescent="0.35">
      <c r="A16" t="s">
        <v>934</v>
      </c>
      <c r="B16" t="s">
        <v>935</v>
      </c>
      <c r="C16" t="s">
        <v>936</v>
      </c>
    </row>
    <row r="17" spans="1:3" x14ac:dyDescent="0.35">
      <c r="A17" t="s">
        <v>937</v>
      </c>
      <c r="B17" t="s">
        <v>938</v>
      </c>
      <c r="C17" t="s">
        <v>939</v>
      </c>
    </row>
  </sheetData>
  <sortState ref="A2:E15">
    <sortCondition ref="A2:A15"/>
  </sortState>
  <hyperlinks>
    <hyperlink ref="G2" r:id="rId1" xr:uid="{B32CA66E-827D-4651-A32B-F1784FA31364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A85CF-1A72-4218-BF63-9F4DEBBC1E95}">
  <dimension ref="A1:E216"/>
  <sheetViews>
    <sheetView workbookViewId="0">
      <selection activeCell="C2" sqref="C2"/>
    </sheetView>
  </sheetViews>
  <sheetFormatPr defaultRowHeight="14.5" x14ac:dyDescent="0.35"/>
  <sheetData>
    <row r="1" spans="1:5" x14ac:dyDescent="0.35">
      <c r="A1" t="s">
        <v>769</v>
      </c>
      <c r="B1" t="s">
        <v>770</v>
      </c>
      <c r="C1" t="s">
        <v>771</v>
      </c>
      <c r="D1" t="s">
        <v>772</v>
      </c>
      <c r="E1" t="s">
        <v>776</v>
      </c>
    </row>
    <row r="2" spans="1:5" x14ac:dyDescent="0.35">
      <c r="A2" t="s">
        <v>4</v>
      </c>
      <c r="B2" t="s">
        <v>3</v>
      </c>
      <c r="C2" t="s">
        <v>828</v>
      </c>
      <c r="D2" t="s">
        <v>829</v>
      </c>
      <c r="E2">
        <v>0.01</v>
      </c>
    </row>
    <row r="3" spans="1:5" x14ac:dyDescent="0.35">
      <c r="A3" t="s">
        <v>6</v>
      </c>
      <c r="B3" t="s">
        <v>5</v>
      </c>
      <c r="C3" t="s">
        <v>828</v>
      </c>
      <c r="D3" t="s">
        <v>829</v>
      </c>
      <c r="E3">
        <v>0.11486972672604902</v>
      </c>
    </row>
    <row r="4" spans="1:5" x14ac:dyDescent="0.35">
      <c r="A4" t="s">
        <v>9</v>
      </c>
      <c r="B4" t="s">
        <v>8</v>
      </c>
      <c r="C4" t="s">
        <v>828</v>
      </c>
      <c r="D4" t="s">
        <v>829</v>
      </c>
      <c r="E4">
        <v>0.11016470295926875</v>
      </c>
    </row>
    <row r="5" spans="1:5" x14ac:dyDescent="0.35">
      <c r="A5" t="s">
        <v>14</v>
      </c>
      <c r="B5" t="s">
        <v>13</v>
      </c>
      <c r="C5" t="s">
        <v>828</v>
      </c>
      <c r="D5" t="s">
        <v>829</v>
      </c>
      <c r="E5">
        <v>0.53168812234655649</v>
      </c>
    </row>
    <row r="6" spans="1:5" x14ac:dyDescent="0.35">
      <c r="A6" t="s">
        <v>19</v>
      </c>
      <c r="B6" t="s">
        <v>18</v>
      </c>
      <c r="C6" t="s">
        <v>828</v>
      </c>
      <c r="D6" t="s">
        <v>829</v>
      </c>
      <c r="E6">
        <v>0.01</v>
      </c>
    </row>
    <row r="7" spans="1:5" x14ac:dyDescent="0.35">
      <c r="A7" t="s">
        <v>22</v>
      </c>
      <c r="B7" t="s">
        <v>21</v>
      </c>
      <c r="C7" t="s">
        <v>828</v>
      </c>
      <c r="D7" t="s">
        <v>829</v>
      </c>
      <c r="E7">
        <v>0.01</v>
      </c>
    </row>
    <row r="8" spans="1:5" x14ac:dyDescent="0.35">
      <c r="A8" t="s">
        <v>24</v>
      </c>
      <c r="B8" t="s">
        <v>23</v>
      </c>
      <c r="C8" t="s">
        <v>828</v>
      </c>
      <c r="D8" t="s">
        <v>829</v>
      </c>
      <c r="E8">
        <v>2.6551805100769973E-2</v>
      </c>
    </row>
    <row r="9" spans="1:5" x14ac:dyDescent="0.35">
      <c r="A9" t="s">
        <v>27</v>
      </c>
      <c r="B9" t="s">
        <v>26</v>
      </c>
      <c r="C9" t="s">
        <v>828</v>
      </c>
      <c r="D9" t="s">
        <v>829</v>
      </c>
      <c r="E9">
        <v>5.7344878991228997E-2</v>
      </c>
    </row>
    <row r="10" spans="1:5" x14ac:dyDescent="0.35">
      <c r="A10" t="s">
        <v>30</v>
      </c>
      <c r="B10" t="s">
        <v>29</v>
      </c>
      <c r="C10" t="s">
        <v>828</v>
      </c>
      <c r="D10" t="s">
        <v>829</v>
      </c>
      <c r="E10">
        <v>1.0025913743008961E-2</v>
      </c>
    </row>
    <row r="11" spans="1:5" x14ac:dyDescent="0.35">
      <c r="A11" t="s">
        <v>44</v>
      </c>
      <c r="B11" t="s">
        <v>42</v>
      </c>
      <c r="C11" t="s">
        <v>828</v>
      </c>
      <c r="D11" t="s">
        <v>829</v>
      </c>
      <c r="E11">
        <v>0.01</v>
      </c>
    </row>
    <row r="12" spans="1:5" x14ac:dyDescent="0.35">
      <c r="A12" t="s">
        <v>766</v>
      </c>
      <c r="B12" t="s">
        <v>45</v>
      </c>
      <c r="C12" t="s">
        <v>828</v>
      </c>
      <c r="D12" t="s">
        <v>829</v>
      </c>
      <c r="E12">
        <v>0.31166276204291893</v>
      </c>
    </row>
    <row r="13" spans="1:5" x14ac:dyDescent="0.35">
      <c r="A13" t="s">
        <v>49</v>
      </c>
      <c r="B13" t="s">
        <v>48</v>
      </c>
      <c r="C13" t="s">
        <v>828</v>
      </c>
      <c r="D13" t="s">
        <v>829</v>
      </c>
      <c r="E13">
        <v>1.3777144849683726E-2</v>
      </c>
    </row>
    <row r="14" spans="1:5" x14ac:dyDescent="0.35">
      <c r="A14" t="s">
        <v>52</v>
      </c>
      <c r="B14" t="s">
        <v>51</v>
      </c>
      <c r="C14" t="s">
        <v>828</v>
      </c>
      <c r="D14" t="s">
        <v>829</v>
      </c>
      <c r="E14">
        <v>0.11945094159957859</v>
      </c>
    </row>
    <row r="15" spans="1:5" x14ac:dyDescent="0.35">
      <c r="A15" t="s">
        <v>58</v>
      </c>
      <c r="B15" t="s">
        <v>57</v>
      </c>
      <c r="C15" t="s">
        <v>828</v>
      </c>
      <c r="D15" t="s">
        <v>829</v>
      </c>
      <c r="E15">
        <v>0.24536371760337902</v>
      </c>
    </row>
    <row r="16" spans="1:5" x14ac:dyDescent="0.35">
      <c r="A16" t="s">
        <v>61</v>
      </c>
      <c r="B16" t="s">
        <v>60</v>
      </c>
      <c r="C16" t="s">
        <v>828</v>
      </c>
      <c r="D16" t="s">
        <v>829</v>
      </c>
      <c r="E16">
        <v>1.0167524637954818E-2</v>
      </c>
    </row>
    <row r="17" spans="1:5" x14ac:dyDescent="0.35">
      <c r="A17" t="s">
        <v>64</v>
      </c>
      <c r="B17" t="s">
        <v>63</v>
      </c>
      <c r="C17" t="s">
        <v>828</v>
      </c>
      <c r="D17" t="s">
        <v>829</v>
      </c>
      <c r="E17">
        <v>9.4969205127227577E-2</v>
      </c>
    </row>
    <row r="18" spans="1:5" x14ac:dyDescent="0.35">
      <c r="A18" t="s">
        <v>67</v>
      </c>
      <c r="B18" t="s">
        <v>66</v>
      </c>
      <c r="C18" t="s">
        <v>828</v>
      </c>
      <c r="D18" t="s">
        <v>829</v>
      </c>
      <c r="E18">
        <v>0.13375364590844202</v>
      </c>
    </row>
    <row r="19" spans="1:5" x14ac:dyDescent="0.35">
      <c r="A19" t="s">
        <v>69</v>
      </c>
      <c r="B19" t="s">
        <v>68</v>
      </c>
      <c r="C19" t="s">
        <v>828</v>
      </c>
      <c r="D19" t="s">
        <v>829</v>
      </c>
      <c r="E19">
        <v>0.46388473165028821</v>
      </c>
    </row>
    <row r="20" spans="1:5" x14ac:dyDescent="0.35">
      <c r="A20" t="s">
        <v>72</v>
      </c>
      <c r="B20" t="s">
        <v>71</v>
      </c>
      <c r="C20" t="s">
        <v>828</v>
      </c>
      <c r="D20" t="s">
        <v>829</v>
      </c>
      <c r="E20">
        <v>1.0846762884199741E-2</v>
      </c>
    </row>
    <row r="21" spans="1:5" x14ac:dyDescent="0.35">
      <c r="A21" t="s">
        <v>75</v>
      </c>
      <c r="B21" t="s">
        <v>74</v>
      </c>
      <c r="C21" t="s">
        <v>828</v>
      </c>
      <c r="D21" t="s">
        <v>829</v>
      </c>
      <c r="E21">
        <v>0.01</v>
      </c>
    </row>
    <row r="22" spans="1:5" x14ac:dyDescent="0.35">
      <c r="A22" t="s">
        <v>78</v>
      </c>
      <c r="B22" t="s">
        <v>77</v>
      </c>
      <c r="C22" t="s">
        <v>828</v>
      </c>
      <c r="D22" t="s">
        <v>830</v>
      </c>
      <c r="E22">
        <v>0.01</v>
      </c>
    </row>
    <row r="23" spans="1:5" x14ac:dyDescent="0.35">
      <c r="A23" t="s">
        <v>84</v>
      </c>
      <c r="B23" t="s">
        <v>82</v>
      </c>
      <c r="C23" t="s">
        <v>828</v>
      </c>
      <c r="D23" t="s">
        <v>829</v>
      </c>
      <c r="E23">
        <v>5.8829621359410202E-2</v>
      </c>
    </row>
    <row r="24" spans="1:5" x14ac:dyDescent="0.35">
      <c r="A24" t="s">
        <v>88</v>
      </c>
      <c r="B24" t="s">
        <v>87</v>
      </c>
      <c r="C24" t="s">
        <v>828</v>
      </c>
      <c r="D24" t="s">
        <v>829</v>
      </c>
      <c r="E24">
        <v>1.2173896601127134E-2</v>
      </c>
    </row>
    <row r="25" spans="1:5" x14ac:dyDescent="0.35">
      <c r="A25" t="s">
        <v>91</v>
      </c>
      <c r="B25" t="s">
        <v>90</v>
      </c>
      <c r="C25" t="s">
        <v>828</v>
      </c>
      <c r="D25" t="s">
        <v>829</v>
      </c>
      <c r="E25">
        <v>8.9802473292954973E-2</v>
      </c>
    </row>
    <row r="26" spans="1:5" x14ac:dyDescent="0.35">
      <c r="A26" t="s">
        <v>93</v>
      </c>
      <c r="B26" t="s">
        <v>92</v>
      </c>
      <c r="C26" t="s">
        <v>828</v>
      </c>
      <c r="D26" t="s">
        <v>829</v>
      </c>
      <c r="E26">
        <v>0.01</v>
      </c>
    </row>
    <row r="27" spans="1:5" x14ac:dyDescent="0.35">
      <c r="A27" t="s">
        <v>96</v>
      </c>
      <c r="B27" t="s">
        <v>95</v>
      </c>
      <c r="C27" t="s">
        <v>828</v>
      </c>
      <c r="D27" t="s">
        <v>829</v>
      </c>
      <c r="E27">
        <v>0.13844548719312708</v>
      </c>
    </row>
    <row r="28" spans="1:5" x14ac:dyDescent="0.35">
      <c r="A28" t="s">
        <v>99</v>
      </c>
      <c r="B28" t="s">
        <v>98</v>
      </c>
      <c r="C28" t="s">
        <v>828</v>
      </c>
      <c r="D28" t="s">
        <v>829</v>
      </c>
      <c r="E28">
        <v>5.7762651771262156E-2</v>
      </c>
    </row>
    <row r="29" spans="1:5" x14ac:dyDescent="0.35">
      <c r="A29" t="s">
        <v>102</v>
      </c>
      <c r="B29" t="s">
        <v>101</v>
      </c>
      <c r="C29" t="s">
        <v>828</v>
      </c>
      <c r="D29" t="s">
        <v>829</v>
      </c>
      <c r="E29">
        <v>0.01</v>
      </c>
    </row>
    <row r="30" spans="1:5" x14ac:dyDescent="0.35">
      <c r="A30" t="s">
        <v>105</v>
      </c>
      <c r="B30" t="s">
        <v>103</v>
      </c>
      <c r="C30" t="s">
        <v>828</v>
      </c>
      <c r="D30" t="s">
        <v>829</v>
      </c>
      <c r="E30">
        <v>0.01</v>
      </c>
    </row>
    <row r="31" spans="1:5" x14ac:dyDescent="0.35">
      <c r="A31" t="s">
        <v>108</v>
      </c>
      <c r="B31" t="s">
        <v>107</v>
      </c>
      <c r="C31" t="s">
        <v>828</v>
      </c>
      <c r="D31" t="s">
        <v>829</v>
      </c>
      <c r="E31">
        <v>1.1336609150844786E-2</v>
      </c>
    </row>
    <row r="32" spans="1:5" x14ac:dyDescent="0.35">
      <c r="A32" t="s">
        <v>111</v>
      </c>
      <c r="B32" t="s">
        <v>110</v>
      </c>
      <c r="C32" t="s">
        <v>828</v>
      </c>
      <c r="D32" t="s">
        <v>829</v>
      </c>
      <c r="E32">
        <v>8.3301459618754278E-2</v>
      </c>
    </row>
    <row r="33" spans="1:5" x14ac:dyDescent="0.35">
      <c r="A33" t="s">
        <v>115</v>
      </c>
      <c r="B33" t="s">
        <v>113</v>
      </c>
      <c r="C33" t="s">
        <v>828</v>
      </c>
      <c r="D33" t="s">
        <v>829</v>
      </c>
      <c r="E33">
        <v>2.8067352295115533E-2</v>
      </c>
    </row>
    <row r="34" spans="1:5" x14ac:dyDescent="0.35">
      <c r="A34" t="s">
        <v>117</v>
      </c>
      <c r="B34" t="s">
        <v>116</v>
      </c>
      <c r="C34" t="s">
        <v>828</v>
      </c>
      <c r="D34" t="s">
        <v>829</v>
      </c>
      <c r="E34">
        <v>1.1063580529030684E-2</v>
      </c>
    </row>
    <row r="35" spans="1:5" x14ac:dyDescent="0.35">
      <c r="A35" t="s">
        <v>120</v>
      </c>
      <c r="B35" t="s">
        <v>118</v>
      </c>
      <c r="C35" t="s">
        <v>828</v>
      </c>
      <c r="D35" t="s">
        <v>829</v>
      </c>
      <c r="E35">
        <v>1.0384900528304623E-2</v>
      </c>
    </row>
    <row r="36" spans="1:5" x14ac:dyDescent="0.35">
      <c r="A36" t="s">
        <v>122</v>
      </c>
      <c r="B36" t="s">
        <v>121</v>
      </c>
      <c r="C36" t="s">
        <v>828</v>
      </c>
      <c r="D36" t="s">
        <v>829</v>
      </c>
      <c r="E36">
        <v>3.5786609707615769E-2</v>
      </c>
    </row>
    <row r="37" spans="1:5" x14ac:dyDescent="0.35">
      <c r="A37" t="s">
        <v>125</v>
      </c>
      <c r="B37" t="s">
        <v>124</v>
      </c>
      <c r="C37" t="s">
        <v>828</v>
      </c>
      <c r="D37" t="s">
        <v>829</v>
      </c>
      <c r="E37">
        <v>0.79714617598939563</v>
      </c>
    </row>
    <row r="38" spans="1:5" x14ac:dyDescent="0.35">
      <c r="A38" t="s">
        <v>780</v>
      </c>
      <c r="B38" t="s">
        <v>127</v>
      </c>
      <c r="C38" t="s">
        <v>828</v>
      </c>
      <c r="D38" t="s">
        <v>829</v>
      </c>
      <c r="E38">
        <v>1.0074982960272986E-2</v>
      </c>
    </row>
    <row r="39" spans="1:5" x14ac:dyDescent="0.35">
      <c r="A39" t="s">
        <v>132</v>
      </c>
      <c r="B39" t="s">
        <v>131</v>
      </c>
      <c r="C39" t="s">
        <v>828</v>
      </c>
      <c r="D39" t="s">
        <v>829</v>
      </c>
      <c r="E39">
        <v>1.7164848261884195E-2</v>
      </c>
    </row>
    <row r="40" spans="1:5" x14ac:dyDescent="0.35">
      <c r="A40" t="s">
        <v>140</v>
      </c>
      <c r="B40" t="s">
        <v>139</v>
      </c>
      <c r="C40" t="s">
        <v>828</v>
      </c>
      <c r="D40" t="s">
        <v>830</v>
      </c>
      <c r="E40">
        <v>1.1771205265423614E-2</v>
      </c>
    </row>
    <row r="41" spans="1:5" x14ac:dyDescent="0.35">
      <c r="A41" t="s">
        <v>140</v>
      </c>
      <c r="B41" t="s">
        <v>139</v>
      </c>
      <c r="C41" t="s">
        <v>828</v>
      </c>
      <c r="D41" t="s">
        <v>830</v>
      </c>
      <c r="E41">
        <v>3.6026747260369869E-2</v>
      </c>
    </row>
    <row r="42" spans="1:5" x14ac:dyDescent="0.35">
      <c r="A42" t="s">
        <v>149</v>
      </c>
      <c r="B42" t="s">
        <v>148</v>
      </c>
      <c r="C42" t="s">
        <v>828</v>
      </c>
      <c r="D42" t="s">
        <v>829</v>
      </c>
      <c r="E42">
        <v>7.5056241642267596E-2</v>
      </c>
    </row>
    <row r="43" spans="1:5" x14ac:dyDescent="0.35">
      <c r="A43" t="s">
        <v>152</v>
      </c>
      <c r="B43" t="s">
        <v>151</v>
      </c>
      <c r="C43" t="s">
        <v>828</v>
      </c>
      <c r="D43" t="s">
        <v>829</v>
      </c>
      <c r="E43">
        <v>1.2196924695990007E-2</v>
      </c>
    </row>
    <row r="44" spans="1:5" x14ac:dyDescent="0.35">
      <c r="A44" t="s">
        <v>155</v>
      </c>
      <c r="B44" t="s">
        <v>154</v>
      </c>
      <c r="C44" t="s">
        <v>828</v>
      </c>
      <c r="D44" t="s">
        <v>829</v>
      </c>
      <c r="E44">
        <v>1.0974281135390021E-2</v>
      </c>
    </row>
    <row r="45" spans="1:5" x14ac:dyDescent="0.35">
      <c r="A45" t="s">
        <v>159</v>
      </c>
      <c r="B45" t="s">
        <v>158</v>
      </c>
      <c r="C45" t="s">
        <v>828</v>
      </c>
      <c r="D45" t="s">
        <v>829</v>
      </c>
      <c r="E45">
        <v>7.9403516942295055E-2</v>
      </c>
    </row>
    <row r="46" spans="1:5" x14ac:dyDescent="0.35">
      <c r="A46" t="s">
        <v>162</v>
      </c>
      <c r="B46" t="s">
        <v>161</v>
      </c>
      <c r="C46" t="s">
        <v>828</v>
      </c>
      <c r="D46" t="s">
        <v>829</v>
      </c>
      <c r="E46">
        <v>8.2016370496759944E-2</v>
      </c>
    </row>
    <row r="47" spans="1:5" x14ac:dyDescent="0.35">
      <c r="A47" t="s">
        <v>165</v>
      </c>
      <c r="B47" t="s">
        <v>164</v>
      </c>
      <c r="C47" t="s">
        <v>828</v>
      </c>
      <c r="D47" t="s">
        <v>829</v>
      </c>
      <c r="E47">
        <v>0.01</v>
      </c>
    </row>
    <row r="48" spans="1:5" x14ac:dyDescent="0.35">
      <c r="A48" t="s">
        <v>168</v>
      </c>
      <c r="B48" t="s">
        <v>166</v>
      </c>
      <c r="C48" t="s">
        <v>828</v>
      </c>
      <c r="D48" t="s">
        <v>829</v>
      </c>
      <c r="E48">
        <v>0.01</v>
      </c>
    </row>
    <row r="49" spans="1:5" x14ac:dyDescent="0.35">
      <c r="A49" t="s">
        <v>170</v>
      </c>
      <c r="B49" t="s">
        <v>169</v>
      </c>
      <c r="C49" t="s">
        <v>828</v>
      </c>
      <c r="D49" t="s">
        <v>829</v>
      </c>
      <c r="E49">
        <v>1.026513734730566E-2</v>
      </c>
    </row>
    <row r="50" spans="1:5" x14ac:dyDescent="0.35">
      <c r="A50" t="s">
        <v>177</v>
      </c>
      <c r="B50" t="s">
        <v>176</v>
      </c>
      <c r="C50" t="s">
        <v>828</v>
      </c>
      <c r="D50" t="s">
        <v>829</v>
      </c>
      <c r="E50">
        <v>2.5418852791414141E-2</v>
      </c>
    </row>
    <row r="51" spans="1:5" x14ac:dyDescent="0.35">
      <c r="A51" t="s">
        <v>181</v>
      </c>
      <c r="B51" t="s">
        <v>179</v>
      </c>
      <c r="C51" t="s">
        <v>828</v>
      </c>
      <c r="D51" t="s">
        <v>829</v>
      </c>
      <c r="E51">
        <v>1.3249632794862758E-2</v>
      </c>
    </row>
    <row r="52" spans="1:5" x14ac:dyDescent="0.35">
      <c r="A52" t="s">
        <v>183</v>
      </c>
      <c r="B52" t="s">
        <v>182</v>
      </c>
      <c r="C52" t="s">
        <v>828</v>
      </c>
      <c r="D52" t="s">
        <v>829</v>
      </c>
      <c r="E52">
        <v>0.68288785750873915</v>
      </c>
    </row>
    <row r="53" spans="1:5" x14ac:dyDescent="0.35">
      <c r="A53" t="s">
        <v>187</v>
      </c>
      <c r="B53" t="s">
        <v>185</v>
      </c>
      <c r="C53" t="s">
        <v>828</v>
      </c>
      <c r="D53" t="s">
        <v>829</v>
      </c>
      <c r="E53">
        <v>0.01</v>
      </c>
    </row>
    <row r="54" spans="1:5" x14ac:dyDescent="0.35">
      <c r="A54" t="s">
        <v>189</v>
      </c>
      <c r="B54" t="s">
        <v>188</v>
      </c>
      <c r="C54" t="s">
        <v>828</v>
      </c>
      <c r="D54" t="s">
        <v>829</v>
      </c>
      <c r="E54">
        <v>0.01</v>
      </c>
    </row>
    <row r="55" spans="1:5" x14ac:dyDescent="0.35">
      <c r="A55" t="s">
        <v>193</v>
      </c>
      <c r="B55" t="s">
        <v>191</v>
      </c>
      <c r="C55" t="s">
        <v>828</v>
      </c>
      <c r="D55" t="s">
        <v>829</v>
      </c>
      <c r="E55">
        <v>1.7791838062046979E-2</v>
      </c>
    </row>
    <row r="56" spans="1:5" x14ac:dyDescent="0.35">
      <c r="A56" t="s">
        <v>195</v>
      </c>
      <c r="B56" t="s">
        <v>194</v>
      </c>
      <c r="C56" t="s">
        <v>828</v>
      </c>
      <c r="D56" t="s">
        <v>829</v>
      </c>
      <c r="E56">
        <v>1.3883071096062304E-2</v>
      </c>
    </row>
    <row r="57" spans="1:5" x14ac:dyDescent="0.35">
      <c r="A57" t="s">
        <v>198</v>
      </c>
      <c r="B57" t="s">
        <v>197</v>
      </c>
      <c r="C57" t="s">
        <v>828</v>
      </c>
      <c r="D57" t="s">
        <v>829</v>
      </c>
      <c r="E57">
        <v>4.3310413003882067E-2</v>
      </c>
    </row>
    <row r="58" spans="1:5" x14ac:dyDescent="0.35">
      <c r="A58" t="s">
        <v>202</v>
      </c>
      <c r="B58" t="s">
        <v>200</v>
      </c>
      <c r="C58" t="s">
        <v>828</v>
      </c>
      <c r="D58" t="s">
        <v>830</v>
      </c>
      <c r="E58">
        <v>1.120913417549186E-2</v>
      </c>
    </row>
    <row r="59" spans="1:5" x14ac:dyDescent="0.35">
      <c r="A59" t="s">
        <v>205</v>
      </c>
      <c r="B59" t="s">
        <v>204</v>
      </c>
      <c r="C59" t="s">
        <v>828</v>
      </c>
      <c r="D59" t="s">
        <v>829</v>
      </c>
      <c r="E59">
        <v>0.73502480273858672</v>
      </c>
    </row>
    <row r="60" spans="1:5" x14ac:dyDescent="0.35">
      <c r="A60" t="s">
        <v>209</v>
      </c>
      <c r="B60" t="s">
        <v>207</v>
      </c>
      <c r="C60" t="s">
        <v>828</v>
      </c>
      <c r="D60" t="s">
        <v>829</v>
      </c>
      <c r="E60">
        <v>8.2190158315458228E-2</v>
      </c>
    </row>
    <row r="61" spans="1:5" x14ac:dyDescent="0.35">
      <c r="A61" t="s">
        <v>211</v>
      </c>
      <c r="B61" t="s">
        <v>210</v>
      </c>
      <c r="C61" t="s">
        <v>828</v>
      </c>
      <c r="D61" t="s">
        <v>829</v>
      </c>
      <c r="E61">
        <v>0.01</v>
      </c>
    </row>
    <row r="62" spans="1:5" x14ac:dyDescent="0.35">
      <c r="A62" t="s">
        <v>214</v>
      </c>
      <c r="B62" t="s">
        <v>213</v>
      </c>
      <c r="C62" t="s">
        <v>828</v>
      </c>
      <c r="D62" t="s">
        <v>829</v>
      </c>
      <c r="E62">
        <v>0.3330387987017584</v>
      </c>
    </row>
    <row r="63" spans="1:5" x14ac:dyDescent="0.35">
      <c r="A63" t="s">
        <v>217</v>
      </c>
      <c r="B63" t="s">
        <v>216</v>
      </c>
      <c r="C63" t="s">
        <v>828</v>
      </c>
      <c r="D63" t="s">
        <v>829</v>
      </c>
      <c r="E63">
        <v>1.0038317303540992E-2</v>
      </c>
    </row>
    <row r="64" spans="1:5" x14ac:dyDescent="0.35">
      <c r="A64" t="s">
        <v>220</v>
      </c>
      <c r="B64" t="s">
        <v>219</v>
      </c>
      <c r="C64" t="s">
        <v>828</v>
      </c>
      <c r="D64" t="s">
        <v>829</v>
      </c>
      <c r="E64">
        <v>0.18113502530560746</v>
      </c>
    </row>
    <row r="65" spans="1:5" x14ac:dyDescent="0.35">
      <c r="A65" t="s">
        <v>229</v>
      </c>
      <c r="B65" t="s">
        <v>227</v>
      </c>
      <c r="C65" t="s">
        <v>828</v>
      </c>
      <c r="D65" t="s">
        <v>829</v>
      </c>
      <c r="E65">
        <v>1.0566046946997481E-2</v>
      </c>
    </row>
    <row r="66" spans="1:5" x14ac:dyDescent="0.35">
      <c r="A66" t="s">
        <v>233</v>
      </c>
      <c r="B66" t="s">
        <v>230</v>
      </c>
      <c r="C66" t="s">
        <v>828</v>
      </c>
      <c r="D66" t="s">
        <v>829</v>
      </c>
      <c r="E66">
        <v>0.01</v>
      </c>
    </row>
    <row r="67" spans="1:5" x14ac:dyDescent="0.35">
      <c r="A67" t="s">
        <v>236</v>
      </c>
      <c r="B67" t="s">
        <v>234</v>
      </c>
      <c r="C67" t="s">
        <v>828</v>
      </c>
      <c r="D67" t="s">
        <v>830</v>
      </c>
      <c r="E67">
        <v>0.14363154214324159</v>
      </c>
    </row>
    <row r="68" spans="1:5" x14ac:dyDescent="0.35">
      <c r="A68" t="s">
        <v>239</v>
      </c>
      <c r="B68" t="s">
        <v>238</v>
      </c>
      <c r="C68" t="s">
        <v>828</v>
      </c>
      <c r="D68" t="s">
        <v>829</v>
      </c>
      <c r="E68">
        <v>0.01</v>
      </c>
    </row>
    <row r="69" spans="1:5" x14ac:dyDescent="0.35">
      <c r="A69" t="s">
        <v>765</v>
      </c>
      <c r="B69" t="s">
        <v>241</v>
      </c>
      <c r="C69" t="s">
        <v>828</v>
      </c>
      <c r="D69" t="s">
        <v>829</v>
      </c>
      <c r="E69">
        <v>1.3208294875562236E-2</v>
      </c>
    </row>
    <row r="70" spans="1:5" x14ac:dyDescent="0.35">
      <c r="A70" t="s">
        <v>244</v>
      </c>
      <c r="B70" t="s">
        <v>243</v>
      </c>
      <c r="C70" t="s">
        <v>828</v>
      </c>
      <c r="D70" t="s">
        <v>829</v>
      </c>
      <c r="E70">
        <v>8.6272951001908474E-2</v>
      </c>
    </row>
    <row r="71" spans="1:5" x14ac:dyDescent="0.35">
      <c r="A71" t="s">
        <v>249</v>
      </c>
      <c r="B71" t="s">
        <v>248</v>
      </c>
      <c r="C71" t="s">
        <v>828</v>
      </c>
      <c r="D71" t="s">
        <v>829</v>
      </c>
      <c r="E71">
        <v>0.10646938546041521</v>
      </c>
    </row>
    <row r="72" spans="1:5" x14ac:dyDescent="0.35">
      <c r="A72" t="s">
        <v>763</v>
      </c>
      <c r="B72" t="s">
        <v>764</v>
      </c>
      <c r="C72" t="s">
        <v>828</v>
      </c>
      <c r="D72" t="s">
        <v>829</v>
      </c>
      <c r="E72">
        <v>0.01</v>
      </c>
    </row>
    <row r="73" spans="1:5" x14ac:dyDescent="0.35">
      <c r="A73" t="s">
        <v>252</v>
      </c>
      <c r="B73" t="s">
        <v>251</v>
      </c>
      <c r="C73" t="s">
        <v>828</v>
      </c>
      <c r="D73" t="s">
        <v>829</v>
      </c>
      <c r="E73">
        <v>2.7841010501121449E-2</v>
      </c>
    </row>
    <row r="74" spans="1:5" x14ac:dyDescent="0.35">
      <c r="A74" t="s">
        <v>255</v>
      </c>
      <c r="B74" t="s">
        <v>254</v>
      </c>
      <c r="C74" t="s">
        <v>828</v>
      </c>
      <c r="D74" t="s">
        <v>830</v>
      </c>
      <c r="E74">
        <v>2.9521812644906775E-2</v>
      </c>
    </row>
    <row r="75" spans="1:5" x14ac:dyDescent="0.35">
      <c r="A75" t="s">
        <v>260</v>
      </c>
      <c r="B75" t="s">
        <v>259</v>
      </c>
      <c r="C75" t="s">
        <v>828</v>
      </c>
      <c r="D75" t="s">
        <v>829</v>
      </c>
      <c r="E75">
        <v>6.3549674625443489E-2</v>
      </c>
    </row>
    <row r="76" spans="1:5" x14ac:dyDescent="0.35">
      <c r="A76" t="s">
        <v>264</v>
      </c>
      <c r="B76" t="s">
        <v>262</v>
      </c>
      <c r="C76" t="s">
        <v>828</v>
      </c>
      <c r="D76" t="s">
        <v>829</v>
      </c>
      <c r="E76">
        <v>0.01</v>
      </c>
    </row>
    <row r="77" spans="1:5" x14ac:dyDescent="0.35">
      <c r="A77" t="s">
        <v>267</v>
      </c>
      <c r="B77" t="s">
        <v>266</v>
      </c>
      <c r="C77" t="s">
        <v>828</v>
      </c>
      <c r="D77" t="s">
        <v>829</v>
      </c>
      <c r="E77">
        <v>1.0651730727518696E-2</v>
      </c>
    </row>
    <row r="78" spans="1:5" x14ac:dyDescent="0.35">
      <c r="A78" t="s">
        <v>270</v>
      </c>
      <c r="B78" t="s">
        <v>269</v>
      </c>
      <c r="C78" t="s">
        <v>828</v>
      </c>
      <c r="D78" t="s">
        <v>829</v>
      </c>
      <c r="E78">
        <v>0.01</v>
      </c>
    </row>
    <row r="79" spans="1:5" x14ac:dyDescent="0.35">
      <c r="A79" t="s">
        <v>272</v>
      </c>
      <c r="B79" t="s">
        <v>271</v>
      </c>
      <c r="C79" t="s">
        <v>828</v>
      </c>
      <c r="D79" t="s">
        <v>829</v>
      </c>
      <c r="E79">
        <v>0.01</v>
      </c>
    </row>
    <row r="80" spans="1:5" x14ac:dyDescent="0.35">
      <c r="A80" t="s">
        <v>274</v>
      </c>
      <c r="B80" t="s">
        <v>273</v>
      </c>
      <c r="C80" t="s">
        <v>828</v>
      </c>
      <c r="D80" t="s">
        <v>829</v>
      </c>
      <c r="E80">
        <v>0.13937554262702775</v>
      </c>
    </row>
    <row r="81" spans="1:5" x14ac:dyDescent="0.35">
      <c r="A81" t="s">
        <v>277</v>
      </c>
      <c r="B81" t="s">
        <v>276</v>
      </c>
      <c r="C81" t="s">
        <v>828</v>
      </c>
      <c r="D81" t="s">
        <v>829</v>
      </c>
      <c r="E81">
        <v>0.01</v>
      </c>
    </row>
    <row r="82" spans="1:5" x14ac:dyDescent="0.35">
      <c r="A82" t="s">
        <v>281</v>
      </c>
      <c r="B82" t="s">
        <v>279</v>
      </c>
      <c r="C82" t="s">
        <v>828</v>
      </c>
      <c r="D82" t="s">
        <v>829</v>
      </c>
      <c r="E82">
        <v>0.71989179703194117</v>
      </c>
    </row>
    <row r="83" spans="1:5" x14ac:dyDescent="0.35">
      <c r="A83" t="s">
        <v>827</v>
      </c>
      <c r="B83" t="s">
        <v>282</v>
      </c>
      <c r="C83" t="s">
        <v>828</v>
      </c>
      <c r="D83" t="s">
        <v>830</v>
      </c>
      <c r="E83">
        <v>1.0431082892753614E-2</v>
      </c>
    </row>
    <row r="84" spans="1:5" x14ac:dyDescent="0.35">
      <c r="A84" t="s">
        <v>293</v>
      </c>
      <c r="B84" t="s">
        <v>292</v>
      </c>
      <c r="C84" t="s">
        <v>828</v>
      </c>
      <c r="D84" t="s">
        <v>829</v>
      </c>
      <c r="E84">
        <v>0.1342738313827922</v>
      </c>
    </row>
    <row r="85" spans="1:5" x14ac:dyDescent="0.35">
      <c r="A85" t="s">
        <v>296</v>
      </c>
      <c r="B85" t="s">
        <v>295</v>
      </c>
      <c r="C85" t="s">
        <v>828</v>
      </c>
      <c r="D85" t="s">
        <v>829</v>
      </c>
      <c r="E85">
        <v>1.024693458017319E-2</v>
      </c>
    </row>
    <row r="86" spans="1:5" x14ac:dyDescent="0.35">
      <c r="A86" t="s">
        <v>299</v>
      </c>
      <c r="B86" t="s">
        <v>298</v>
      </c>
      <c r="C86" t="s">
        <v>828</v>
      </c>
      <c r="D86" t="s">
        <v>829</v>
      </c>
      <c r="E86">
        <v>9.3191187605584563E-2</v>
      </c>
    </row>
    <row r="87" spans="1:5" x14ac:dyDescent="0.35">
      <c r="A87" t="s">
        <v>302</v>
      </c>
      <c r="B87" t="s">
        <v>301</v>
      </c>
      <c r="C87" t="s">
        <v>828</v>
      </c>
      <c r="D87" t="s">
        <v>829</v>
      </c>
      <c r="E87">
        <v>1.8722429777402405E-2</v>
      </c>
    </row>
    <row r="88" spans="1:5" x14ac:dyDescent="0.35">
      <c r="A88" t="s">
        <v>305</v>
      </c>
      <c r="B88" t="s">
        <v>304</v>
      </c>
      <c r="C88" t="s">
        <v>828</v>
      </c>
      <c r="D88" t="s">
        <v>829</v>
      </c>
      <c r="E88">
        <v>2.5898382468926159E-2</v>
      </c>
    </row>
    <row r="89" spans="1:5" x14ac:dyDescent="0.35">
      <c r="A89" t="s">
        <v>308</v>
      </c>
      <c r="B89" t="s">
        <v>307</v>
      </c>
      <c r="C89" t="s">
        <v>828</v>
      </c>
      <c r="D89" t="s">
        <v>829</v>
      </c>
      <c r="E89">
        <v>0.01</v>
      </c>
    </row>
    <row r="90" spans="1:5" x14ac:dyDescent="0.35">
      <c r="A90" t="s">
        <v>310</v>
      </c>
      <c r="B90" t="s">
        <v>309</v>
      </c>
      <c r="C90" t="s">
        <v>828</v>
      </c>
      <c r="D90" t="s">
        <v>829</v>
      </c>
      <c r="E90">
        <v>0.44125479021442515</v>
      </c>
    </row>
    <row r="91" spans="1:5" x14ac:dyDescent="0.35">
      <c r="A91" t="s">
        <v>316</v>
      </c>
      <c r="B91" t="s">
        <v>315</v>
      </c>
      <c r="C91" t="s">
        <v>828</v>
      </c>
      <c r="D91" t="s">
        <v>829</v>
      </c>
      <c r="E91">
        <v>1.0485829570521753E-2</v>
      </c>
    </row>
    <row r="92" spans="1:5" x14ac:dyDescent="0.35">
      <c r="A92" t="s">
        <v>318</v>
      </c>
      <c r="B92" t="s">
        <v>317</v>
      </c>
      <c r="C92" t="s">
        <v>828</v>
      </c>
      <c r="D92" t="s">
        <v>830</v>
      </c>
      <c r="E92">
        <v>0.31262239978624917</v>
      </c>
    </row>
    <row r="93" spans="1:5" x14ac:dyDescent="0.35">
      <c r="A93" t="s">
        <v>322</v>
      </c>
      <c r="B93" t="s">
        <v>321</v>
      </c>
      <c r="C93" t="s">
        <v>828</v>
      </c>
      <c r="D93" t="s">
        <v>829</v>
      </c>
      <c r="E93">
        <v>1.1468957973085989E-2</v>
      </c>
    </row>
    <row r="94" spans="1:5" x14ac:dyDescent="0.35">
      <c r="A94" t="s">
        <v>325</v>
      </c>
      <c r="B94" t="s">
        <v>324</v>
      </c>
      <c r="C94" t="s">
        <v>828</v>
      </c>
      <c r="D94" t="s">
        <v>829</v>
      </c>
      <c r="E94">
        <v>0.01</v>
      </c>
    </row>
    <row r="95" spans="1:5" x14ac:dyDescent="0.35">
      <c r="A95" t="s">
        <v>328</v>
      </c>
      <c r="B95" t="s">
        <v>327</v>
      </c>
      <c r="C95" t="s">
        <v>828</v>
      </c>
      <c r="D95" t="s">
        <v>829</v>
      </c>
      <c r="E95">
        <v>1.0080281553083137E-2</v>
      </c>
    </row>
    <row r="96" spans="1:5" x14ac:dyDescent="0.35">
      <c r="A96" t="s">
        <v>332</v>
      </c>
      <c r="B96" t="s">
        <v>330</v>
      </c>
      <c r="C96" t="s">
        <v>828</v>
      </c>
      <c r="D96" t="s">
        <v>829</v>
      </c>
      <c r="E96">
        <v>1.0703119687826957E-2</v>
      </c>
    </row>
    <row r="97" spans="1:5" x14ac:dyDescent="0.35">
      <c r="A97" t="s">
        <v>334</v>
      </c>
      <c r="B97" t="s">
        <v>333</v>
      </c>
      <c r="C97" t="s">
        <v>828</v>
      </c>
      <c r="D97" t="s">
        <v>829</v>
      </c>
      <c r="E97">
        <v>0.12320261685683039</v>
      </c>
    </row>
    <row r="98" spans="1:5" x14ac:dyDescent="0.35">
      <c r="A98" t="s">
        <v>340</v>
      </c>
      <c r="B98" t="s">
        <v>338</v>
      </c>
      <c r="C98" t="s">
        <v>828</v>
      </c>
      <c r="D98" t="s">
        <v>829</v>
      </c>
      <c r="E98">
        <v>4.6577873475126777E-2</v>
      </c>
    </row>
    <row r="99" spans="1:5" x14ac:dyDescent="0.35">
      <c r="A99" t="s">
        <v>342</v>
      </c>
      <c r="B99" t="s">
        <v>341</v>
      </c>
      <c r="C99" t="s">
        <v>828</v>
      </c>
      <c r="D99" t="s">
        <v>829</v>
      </c>
      <c r="E99">
        <v>1.2074203464408668E-2</v>
      </c>
    </row>
    <row r="100" spans="1:5" x14ac:dyDescent="0.35">
      <c r="A100" t="s">
        <v>347</v>
      </c>
      <c r="B100" t="s">
        <v>346</v>
      </c>
      <c r="C100" t="s">
        <v>828</v>
      </c>
      <c r="D100" t="s">
        <v>829</v>
      </c>
      <c r="E100">
        <v>3.1498960658269896E-2</v>
      </c>
    </row>
    <row r="101" spans="1:5" x14ac:dyDescent="0.35">
      <c r="A101" t="s">
        <v>350</v>
      </c>
      <c r="B101" t="s">
        <v>349</v>
      </c>
      <c r="C101" t="s">
        <v>828</v>
      </c>
      <c r="D101" t="s">
        <v>829</v>
      </c>
      <c r="E101">
        <v>0.65130746985532417</v>
      </c>
    </row>
    <row r="102" spans="1:5" x14ac:dyDescent="0.35">
      <c r="A102" t="s">
        <v>353</v>
      </c>
      <c r="B102" t="s">
        <v>352</v>
      </c>
      <c r="C102" t="s">
        <v>828</v>
      </c>
      <c r="D102" t="s">
        <v>829</v>
      </c>
      <c r="E102">
        <v>0.21448093861868864</v>
      </c>
    </row>
    <row r="103" spans="1:5" x14ac:dyDescent="0.35">
      <c r="A103" t="s">
        <v>356</v>
      </c>
      <c r="B103" t="s">
        <v>355</v>
      </c>
      <c r="C103" t="s">
        <v>828</v>
      </c>
      <c r="D103" t="s">
        <v>829</v>
      </c>
      <c r="E103">
        <v>0.66773531438059264</v>
      </c>
    </row>
    <row r="104" spans="1:5" x14ac:dyDescent="0.35">
      <c r="A104" t="s">
        <v>359</v>
      </c>
      <c r="B104" t="s">
        <v>358</v>
      </c>
      <c r="C104" t="s">
        <v>828</v>
      </c>
      <c r="D104" t="s">
        <v>829</v>
      </c>
      <c r="E104">
        <v>0.50529687771465548</v>
      </c>
    </row>
    <row r="105" spans="1:5" x14ac:dyDescent="0.35">
      <c r="A105" t="s">
        <v>364</v>
      </c>
      <c r="B105" t="s">
        <v>361</v>
      </c>
      <c r="C105" t="s">
        <v>828</v>
      </c>
      <c r="D105" t="s">
        <v>829</v>
      </c>
      <c r="E105">
        <v>0.01</v>
      </c>
    </row>
    <row r="106" spans="1:5" x14ac:dyDescent="0.35">
      <c r="A106" t="s">
        <v>369</v>
      </c>
      <c r="B106" t="s">
        <v>365</v>
      </c>
      <c r="C106" t="s">
        <v>828</v>
      </c>
      <c r="D106" t="s">
        <v>830</v>
      </c>
      <c r="E106">
        <v>1.7945285721213691E-2</v>
      </c>
    </row>
    <row r="107" spans="1:5" x14ac:dyDescent="0.35">
      <c r="A107" t="s">
        <v>374</v>
      </c>
      <c r="B107" t="s">
        <v>373</v>
      </c>
      <c r="C107" t="s">
        <v>828</v>
      </c>
      <c r="D107" t="s">
        <v>829</v>
      </c>
      <c r="E107">
        <v>1.0056140247411204E-2</v>
      </c>
    </row>
    <row r="108" spans="1:5" x14ac:dyDescent="0.35">
      <c r="A108" t="s">
        <v>377</v>
      </c>
      <c r="B108" t="s">
        <v>376</v>
      </c>
      <c r="C108" t="s">
        <v>828</v>
      </c>
      <c r="D108" t="s">
        <v>829</v>
      </c>
      <c r="E108">
        <v>0.2766170563796298</v>
      </c>
    </row>
    <row r="109" spans="1:5" x14ac:dyDescent="0.35">
      <c r="A109" t="s">
        <v>382</v>
      </c>
      <c r="B109" t="s">
        <v>380</v>
      </c>
      <c r="C109" t="s">
        <v>828</v>
      </c>
      <c r="D109" t="s">
        <v>829</v>
      </c>
      <c r="E109">
        <v>1.2285150192480797E-2</v>
      </c>
    </row>
    <row r="110" spans="1:5" x14ac:dyDescent="0.35">
      <c r="A110" t="s">
        <v>384</v>
      </c>
      <c r="B110" t="s">
        <v>383</v>
      </c>
      <c r="C110" t="s">
        <v>828</v>
      </c>
      <c r="D110" t="s">
        <v>829</v>
      </c>
      <c r="E110">
        <v>0.19535811567262859</v>
      </c>
    </row>
    <row r="111" spans="1:5" x14ac:dyDescent="0.35">
      <c r="A111" t="s">
        <v>387</v>
      </c>
      <c r="B111" t="s">
        <v>386</v>
      </c>
      <c r="C111" t="s">
        <v>828</v>
      </c>
      <c r="D111" t="s">
        <v>829</v>
      </c>
      <c r="E111">
        <v>0.01</v>
      </c>
    </row>
    <row r="112" spans="1:5" x14ac:dyDescent="0.35">
      <c r="A112" t="s">
        <v>390</v>
      </c>
      <c r="B112" t="s">
        <v>388</v>
      </c>
      <c r="C112" t="s">
        <v>828</v>
      </c>
      <c r="D112" t="s">
        <v>829</v>
      </c>
      <c r="E112">
        <v>0.01</v>
      </c>
    </row>
    <row r="113" spans="1:5" x14ac:dyDescent="0.35">
      <c r="A113" t="s">
        <v>392</v>
      </c>
      <c r="B113" t="s">
        <v>391</v>
      </c>
      <c r="C113" t="s">
        <v>828</v>
      </c>
      <c r="D113" t="s">
        <v>829</v>
      </c>
      <c r="E113">
        <v>0.01</v>
      </c>
    </row>
    <row r="114" spans="1:5" x14ac:dyDescent="0.35">
      <c r="A114" t="s">
        <v>396</v>
      </c>
      <c r="B114" t="s">
        <v>394</v>
      </c>
      <c r="C114" t="s">
        <v>828</v>
      </c>
      <c r="D114" t="s">
        <v>829</v>
      </c>
      <c r="E114">
        <v>0.22384297282967347</v>
      </c>
    </row>
    <row r="115" spans="1:5" x14ac:dyDescent="0.35">
      <c r="A115" t="s">
        <v>399</v>
      </c>
      <c r="B115" t="s">
        <v>397</v>
      </c>
      <c r="C115" t="s">
        <v>828</v>
      </c>
      <c r="D115" t="s">
        <v>829</v>
      </c>
      <c r="E115">
        <v>0.34686244536713762</v>
      </c>
    </row>
    <row r="116" spans="1:5" x14ac:dyDescent="0.35">
      <c r="A116" t="s">
        <v>401</v>
      </c>
      <c r="B116" t="s">
        <v>400</v>
      </c>
      <c r="C116" t="s">
        <v>828</v>
      </c>
      <c r="D116" t="s">
        <v>829</v>
      </c>
      <c r="E116">
        <v>0.01</v>
      </c>
    </row>
    <row r="117" spans="1:5" x14ac:dyDescent="0.35">
      <c r="A117" t="s">
        <v>405</v>
      </c>
      <c r="B117" t="s">
        <v>403</v>
      </c>
      <c r="C117" t="s">
        <v>828</v>
      </c>
      <c r="D117" t="s">
        <v>829</v>
      </c>
      <c r="E117">
        <v>0.01</v>
      </c>
    </row>
    <row r="118" spans="1:5" x14ac:dyDescent="0.35">
      <c r="A118" t="s">
        <v>407</v>
      </c>
      <c r="B118" t="s">
        <v>406</v>
      </c>
      <c r="C118" t="s">
        <v>828</v>
      </c>
      <c r="D118" t="s">
        <v>829</v>
      </c>
      <c r="E118">
        <v>0.01</v>
      </c>
    </row>
    <row r="119" spans="1:5" x14ac:dyDescent="0.35">
      <c r="A119" t="s">
        <v>419</v>
      </c>
      <c r="B119" t="s">
        <v>415</v>
      </c>
      <c r="C119" t="s">
        <v>828</v>
      </c>
      <c r="D119" t="s">
        <v>829</v>
      </c>
      <c r="E119">
        <v>0.01</v>
      </c>
    </row>
    <row r="120" spans="1:5" x14ac:dyDescent="0.35">
      <c r="A120" t="s">
        <v>423</v>
      </c>
      <c r="B120" t="s">
        <v>421</v>
      </c>
      <c r="C120" t="s">
        <v>828</v>
      </c>
      <c r="D120" t="s">
        <v>829</v>
      </c>
      <c r="E120">
        <v>1.7495546049453099E-2</v>
      </c>
    </row>
    <row r="121" spans="1:5" x14ac:dyDescent="0.35">
      <c r="A121" t="s">
        <v>425</v>
      </c>
      <c r="B121" t="s">
        <v>424</v>
      </c>
      <c r="C121" t="s">
        <v>828</v>
      </c>
      <c r="D121" t="s">
        <v>829</v>
      </c>
      <c r="E121">
        <v>0.01</v>
      </c>
    </row>
    <row r="122" spans="1:5" x14ac:dyDescent="0.35">
      <c r="A122" t="s">
        <v>428</v>
      </c>
      <c r="B122" t="s">
        <v>427</v>
      </c>
      <c r="C122" t="s">
        <v>828</v>
      </c>
      <c r="D122" t="s">
        <v>829</v>
      </c>
      <c r="E122">
        <v>4.40372713337574E-2</v>
      </c>
    </row>
    <row r="123" spans="1:5" x14ac:dyDescent="0.35">
      <c r="A123" t="s">
        <v>431</v>
      </c>
      <c r="B123" t="s">
        <v>430</v>
      </c>
      <c r="C123" t="s">
        <v>828</v>
      </c>
      <c r="D123" t="s">
        <v>829</v>
      </c>
      <c r="E123">
        <v>9.5596893948757811E-2</v>
      </c>
    </row>
    <row r="124" spans="1:5" x14ac:dyDescent="0.35">
      <c r="A124" t="s">
        <v>55</v>
      </c>
      <c r="B124" t="s">
        <v>54</v>
      </c>
      <c r="C124" t="s">
        <v>828</v>
      </c>
      <c r="D124" t="s">
        <v>829</v>
      </c>
      <c r="E124">
        <v>1.30341474711163E-2</v>
      </c>
    </row>
    <row r="125" spans="1:5" x14ac:dyDescent="0.35">
      <c r="A125" t="s">
        <v>434</v>
      </c>
      <c r="B125" t="s">
        <v>433</v>
      </c>
      <c r="C125" t="s">
        <v>828</v>
      </c>
      <c r="D125" t="s">
        <v>829</v>
      </c>
      <c r="E125">
        <v>2.4834484455903146E-2</v>
      </c>
    </row>
    <row r="126" spans="1:5" x14ac:dyDescent="0.35">
      <c r="A126" t="s">
        <v>438</v>
      </c>
      <c r="B126" t="s">
        <v>436</v>
      </c>
      <c r="C126" t="s">
        <v>828</v>
      </c>
      <c r="D126" t="s">
        <v>829</v>
      </c>
      <c r="E126">
        <v>1.5783008663803721E-2</v>
      </c>
    </row>
    <row r="127" spans="1:5" x14ac:dyDescent="0.35">
      <c r="A127" t="s">
        <v>781</v>
      </c>
      <c r="B127" t="s">
        <v>440</v>
      </c>
      <c r="C127" t="s">
        <v>828</v>
      </c>
      <c r="D127" t="s">
        <v>829</v>
      </c>
      <c r="E127">
        <v>4.015329929287291E-2</v>
      </c>
    </row>
    <row r="128" spans="1:5" x14ac:dyDescent="0.35">
      <c r="A128" t="s">
        <v>446</v>
      </c>
      <c r="B128" t="s">
        <v>445</v>
      </c>
      <c r="C128" t="s">
        <v>828</v>
      </c>
      <c r="D128" t="s">
        <v>829</v>
      </c>
      <c r="E128">
        <v>7.4632657710428624E-2</v>
      </c>
    </row>
    <row r="129" spans="1:5" x14ac:dyDescent="0.35">
      <c r="A129" t="s">
        <v>449</v>
      </c>
      <c r="B129" t="s">
        <v>448</v>
      </c>
      <c r="C129" t="s">
        <v>828</v>
      </c>
      <c r="D129" t="s">
        <v>829</v>
      </c>
      <c r="E129">
        <v>0.01</v>
      </c>
    </row>
    <row r="130" spans="1:5" x14ac:dyDescent="0.35">
      <c r="A130" t="s">
        <v>453</v>
      </c>
      <c r="B130" t="s">
        <v>451</v>
      </c>
      <c r="C130" t="s">
        <v>828</v>
      </c>
      <c r="D130" t="s">
        <v>829</v>
      </c>
      <c r="E130">
        <v>1.9148682608855151E-2</v>
      </c>
    </row>
    <row r="131" spans="1:5" x14ac:dyDescent="0.35">
      <c r="A131" t="s">
        <v>456</v>
      </c>
      <c r="B131" t="s">
        <v>455</v>
      </c>
      <c r="C131" t="s">
        <v>828</v>
      </c>
      <c r="D131" t="s">
        <v>829</v>
      </c>
      <c r="E131">
        <v>1.1205253963775166E-2</v>
      </c>
    </row>
    <row r="132" spans="1:5" x14ac:dyDescent="0.35">
      <c r="A132" t="s">
        <v>458</v>
      </c>
      <c r="B132" t="s">
        <v>457</v>
      </c>
      <c r="C132" t="s">
        <v>828</v>
      </c>
      <c r="D132" t="s">
        <v>829</v>
      </c>
      <c r="E132">
        <v>0.26357288155510766</v>
      </c>
    </row>
    <row r="133" spans="1:5" x14ac:dyDescent="0.35">
      <c r="A133" t="s">
        <v>462</v>
      </c>
      <c r="B133" t="s">
        <v>459</v>
      </c>
      <c r="C133" t="s">
        <v>828</v>
      </c>
      <c r="D133" t="s">
        <v>829</v>
      </c>
      <c r="E133">
        <v>0.01</v>
      </c>
    </row>
    <row r="134" spans="1:5" x14ac:dyDescent="0.35">
      <c r="A134" t="s">
        <v>464</v>
      </c>
      <c r="B134" t="s">
        <v>463</v>
      </c>
      <c r="C134" t="s">
        <v>828</v>
      </c>
      <c r="D134" t="s">
        <v>829</v>
      </c>
      <c r="E134">
        <v>0.37258234766814119</v>
      </c>
    </row>
    <row r="135" spans="1:5" x14ac:dyDescent="0.35">
      <c r="A135" t="s">
        <v>468</v>
      </c>
      <c r="B135" t="s">
        <v>466</v>
      </c>
      <c r="C135" t="s">
        <v>828</v>
      </c>
      <c r="D135" t="s">
        <v>829</v>
      </c>
      <c r="E135">
        <v>0.31511539134470951</v>
      </c>
    </row>
    <row r="136" spans="1:5" x14ac:dyDescent="0.35">
      <c r="A136" t="s">
        <v>472</v>
      </c>
      <c r="B136" t="s">
        <v>471</v>
      </c>
      <c r="C136" t="s">
        <v>828</v>
      </c>
      <c r="D136" t="s">
        <v>829</v>
      </c>
      <c r="E136">
        <v>0.01</v>
      </c>
    </row>
    <row r="137" spans="1:5" x14ac:dyDescent="0.35">
      <c r="A137" t="s">
        <v>475</v>
      </c>
      <c r="B137" t="s">
        <v>474</v>
      </c>
      <c r="C137" t="s">
        <v>828</v>
      </c>
      <c r="D137" t="s">
        <v>829</v>
      </c>
      <c r="E137">
        <v>0.8832287859342306</v>
      </c>
    </row>
    <row r="138" spans="1:5" x14ac:dyDescent="0.35">
      <c r="A138" t="s">
        <v>478</v>
      </c>
      <c r="B138" t="s">
        <v>477</v>
      </c>
      <c r="C138" t="s">
        <v>828</v>
      </c>
      <c r="D138" t="s">
        <v>829</v>
      </c>
      <c r="E138">
        <v>1.9595763531670758E-2</v>
      </c>
    </row>
    <row r="139" spans="1:5" x14ac:dyDescent="0.35">
      <c r="A139" t="s">
        <v>480</v>
      </c>
      <c r="B139" t="s">
        <v>479</v>
      </c>
      <c r="C139" t="s">
        <v>828</v>
      </c>
      <c r="D139" t="s">
        <v>829</v>
      </c>
      <c r="E139">
        <v>0.34674196237773258</v>
      </c>
    </row>
    <row r="140" spans="1:5" x14ac:dyDescent="0.35">
      <c r="A140" t="s">
        <v>483</v>
      </c>
      <c r="B140" t="s">
        <v>482</v>
      </c>
      <c r="C140" t="s">
        <v>828</v>
      </c>
      <c r="D140" t="s">
        <v>829</v>
      </c>
      <c r="E140">
        <v>0.01</v>
      </c>
    </row>
    <row r="141" spans="1:5" x14ac:dyDescent="0.35">
      <c r="A141" t="s">
        <v>485</v>
      </c>
      <c r="B141" t="s">
        <v>484</v>
      </c>
      <c r="C141" t="s">
        <v>828</v>
      </c>
      <c r="D141" t="s">
        <v>829</v>
      </c>
      <c r="E141">
        <v>0.75498150818272358</v>
      </c>
    </row>
    <row r="142" spans="1:5" x14ac:dyDescent="0.35">
      <c r="A142" t="s">
        <v>492</v>
      </c>
      <c r="B142" t="s">
        <v>490</v>
      </c>
      <c r="C142" t="s">
        <v>828</v>
      </c>
      <c r="D142" t="s">
        <v>829</v>
      </c>
      <c r="E142">
        <v>1.544829317832061E-2</v>
      </c>
    </row>
    <row r="143" spans="1:5" x14ac:dyDescent="0.35">
      <c r="A143" t="s">
        <v>494</v>
      </c>
      <c r="B143" t="s">
        <v>493</v>
      </c>
      <c r="C143" t="s">
        <v>828</v>
      </c>
      <c r="D143" t="s">
        <v>829</v>
      </c>
      <c r="E143">
        <v>9.2526238349972659E-2</v>
      </c>
    </row>
    <row r="144" spans="1:5" x14ac:dyDescent="0.35">
      <c r="A144" t="s">
        <v>500</v>
      </c>
      <c r="B144" t="s">
        <v>498</v>
      </c>
      <c r="C144" t="s">
        <v>828</v>
      </c>
      <c r="D144" t="s">
        <v>829</v>
      </c>
      <c r="E144">
        <v>1.046904822027374E-2</v>
      </c>
    </row>
    <row r="145" spans="1:5" x14ac:dyDescent="0.35">
      <c r="A145" t="s">
        <v>503</v>
      </c>
      <c r="B145" t="s">
        <v>501</v>
      </c>
      <c r="C145" t="s">
        <v>828</v>
      </c>
      <c r="D145" t="s">
        <v>829</v>
      </c>
      <c r="E145">
        <v>1.0672763207715368E-2</v>
      </c>
    </row>
    <row r="146" spans="1:5" x14ac:dyDescent="0.35">
      <c r="A146" t="s">
        <v>505</v>
      </c>
      <c r="B146" t="s">
        <v>504</v>
      </c>
      <c r="C146" t="s">
        <v>828</v>
      </c>
      <c r="D146" t="s">
        <v>829</v>
      </c>
      <c r="E146">
        <v>7.9675854915566044E-2</v>
      </c>
    </row>
    <row r="147" spans="1:5" x14ac:dyDescent="0.35">
      <c r="A147" t="s">
        <v>507</v>
      </c>
      <c r="B147" t="s">
        <v>506</v>
      </c>
      <c r="C147" t="s">
        <v>828</v>
      </c>
      <c r="D147" t="s">
        <v>829</v>
      </c>
      <c r="E147">
        <v>0.01</v>
      </c>
    </row>
    <row r="148" spans="1:5" x14ac:dyDescent="0.35">
      <c r="A148" t="s">
        <v>147</v>
      </c>
      <c r="B148" t="s">
        <v>144</v>
      </c>
      <c r="C148" t="s">
        <v>828</v>
      </c>
      <c r="D148" t="s">
        <v>829</v>
      </c>
      <c r="E148">
        <v>1.1074544468406581E-2</v>
      </c>
    </row>
    <row r="149" spans="1:5" x14ac:dyDescent="0.35">
      <c r="A149" t="s">
        <v>510</v>
      </c>
      <c r="B149" t="s">
        <v>509</v>
      </c>
      <c r="C149" t="s">
        <v>828</v>
      </c>
      <c r="D149" t="s">
        <v>829</v>
      </c>
      <c r="E149">
        <v>0.01</v>
      </c>
    </row>
    <row r="150" spans="1:5" x14ac:dyDescent="0.35">
      <c r="A150" t="s">
        <v>514</v>
      </c>
      <c r="B150" t="s">
        <v>512</v>
      </c>
      <c r="C150" t="s">
        <v>828</v>
      </c>
      <c r="D150" t="s">
        <v>829</v>
      </c>
      <c r="E150">
        <v>0.11447889671920491</v>
      </c>
    </row>
    <row r="151" spans="1:5" x14ac:dyDescent="0.35">
      <c r="A151" t="s">
        <v>516</v>
      </c>
      <c r="B151" t="s">
        <v>515</v>
      </c>
      <c r="C151" t="s">
        <v>828</v>
      </c>
      <c r="D151" t="s">
        <v>829</v>
      </c>
      <c r="E151">
        <v>2.9439783710563647E-2</v>
      </c>
    </row>
    <row r="152" spans="1:5" x14ac:dyDescent="0.35">
      <c r="A152" t="s">
        <v>523</v>
      </c>
      <c r="B152" t="s">
        <v>522</v>
      </c>
      <c r="C152" t="s">
        <v>828</v>
      </c>
      <c r="D152" t="s">
        <v>829</v>
      </c>
      <c r="E152">
        <v>0.20328570053208461</v>
      </c>
    </row>
    <row r="153" spans="1:5" x14ac:dyDescent="0.35">
      <c r="A153" t="s">
        <v>526</v>
      </c>
      <c r="B153" t="s">
        <v>525</v>
      </c>
      <c r="C153" t="s">
        <v>828</v>
      </c>
      <c r="D153" t="s">
        <v>829</v>
      </c>
      <c r="E153">
        <v>8.9832101651884155E-2</v>
      </c>
    </row>
    <row r="154" spans="1:5" x14ac:dyDescent="0.35">
      <c r="A154" t="s">
        <v>529</v>
      </c>
      <c r="B154" t="s">
        <v>528</v>
      </c>
      <c r="C154" t="s">
        <v>828</v>
      </c>
      <c r="D154" t="s">
        <v>829</v>
      </c>
      <c r="E154">
        <v>0.01</v>
      </c>
    </row>
    <row r="155" spans="1:5" x14ac:dyDescent="0.35">
      <c r="A155" t="s">
        <v>533</v>
      </c>
      <c r="B155" t="s">
        <v>531</v>
      </c>
      <c r="C155" t="s">
        <v>828</v>
      </c>
      <c r="D155" t="s">
        <v>829</v>
      </c>
      <c r="E155">
        <v>8.2348991950481579E-2</v>
      </c>
    </row>
    <row r="156" spans="1:5" x14ac:dyDescent="0.35">
      <c r="A156" t="s">
        <v>535</v>
      </c>
      <c r="B156" t="s">
        <v>534</v>
      </c>
      <c r="C156" t="s">
        <v>828</v>
      </c>
      <c r="D156" t="s">
        <v>829</v>
      </c>
      <c r="E156">
        <v>1.3169693113617983E-2</v>
      </c>
    </row>
    <row r="157" spans="1:5" x14ac:dyDescent="0.35">
      <c r="A157" t="s">
        <v>539</v>
      </c>
      <c r="B157" t="s">
        <v>537</v>
      </c>
      <c r="C157" t="s">
        <v>828</v>
      </c>
      <c r="D157" t="s">
        <v>829</v>
      </c>
      <c r="E157">
        <v>1.1633234804397995E-2</v>
      </c>
    </row>
    <row r="158" spans="1:5" x14ac:dyDescent="0.35">
      <c r="A158" t="s">
        <v>810</v>
      </c>
      <c r="B158" t="s">
        <v>540</v>
      </c>
      <c r="C158" t="s">
        <v>828</v>
      </c>
      <c r="D158" t="s">
        <v>830</v>
      </c>
      <c r="E158">
        <v>0.25719122906527853</v>
      </c>
    </row>
    <row r="159" spans="1:5" x14ac:dyDescent="0.35">
      <c r="A159" t="s">
        <v>547</v>
      </c>
      <c r="B159" t="s">
        <v>546</v>
      </c>
      <c r="C159" t="s">
        <v>828</v>
      </c>
      <c r="D159" t="s">
        <v>829</v>
      </c>
      <c r="E159">
        <v>1.0178431194979369E-2</v>
      </c>
    </row>
    <row r="160" spans="1:5" x14ac:dyDescent="0.35">
      <c r="A160" t="s">
        <v>550</v>
      </c>
      <c r="B160" t="s">
        <v>549</v>
      </c>
      <c r="C160" t="s">
        <v>828</v>
      </c>
      <c r="D160" t="s">
        <v>829</v>
      </c>
      <c r="E160">
        <v>8.0762572030767754E-2</v>
      </c>
    </row>
    <row r="161" spans="1:5" x14ac:dyDescent="0.35">
      <c r="A161" t="s">
        <v>555</v>
      </c>
      <c r="B161" t="s">
        <v>552</v>
      </c>
      <c r="C161" t="s">
        <v>828</v>
      </c>
      <c r="D161" t="s">
        <v>829</v>
      </c>
      <c r="E161">
        <v>0.01</v>
      </c>
    </row>
    <row r="162" spans="1:5" x14ac:dyDescent="0.35">
      <c r="A162" t="s">
        <v>558</v>
      </c>
      <c r="B162" t="s">
        <v>556</v>
      </c>
      <c r="C162" t="s">
        <v>828</v>
      </c>
      <c r="D162" t="s">
        <v>829</v>
      </c>
      <c r="E162">
        <v>0.01</v>
      </c>
    </row>
    <row r="163" spans="1:5" x14ac:dyDescent="0.35">
      <c r="A163" t="s">
        <v>560</v>
      </c>
      <c r="B163" t="s">
        <v>559</v>
      </c>
      <c r="C163" t="s">
        <v>828</v>
      </c>
      <c r="D163" t="s">
        <v>829</v>
      </c>
      <c r="E163">
        <v>0.01</v>
      </c>
    </row>
    <row r="164" spans="1:5" x14ac:dyDescent="0.35">
      <c r="A164" t="s">
        <v>563</v>
      </c>
      <c r="B164" t="s">
        <v>562</v>
      </c>
      <c r="C164" t="s">
        <v>828</v>
      </c>
      <c r="D164" t="s">
        <v>829</v>
      </c>
      <c r="E164">
        <v>1.8412127802051599E-2</v>
      </c>
    </row>
    <row r="165" spans="1:5" x14ac:dyDescent="0.35">
      <c r="A165" t="s">
        <v>566</v>
      </c>
      <c r="B165" t="s">
        <v>564</v>
      </c>
      <c r="C165" t="s">
        <v>828</v>
      </c>
      <c r="D165" t="s">
        <v>829</v>
      </c>
      <c r="E165">
        <v>2.3137349238756821E-2</v>
      </c>
    </row>
    <row r="166" spans="1:5" x14ac:dyDescent="0.35">
      <c r="A166" t="s">
        <v>569</v>
      </c>
      <c r="B166" t="s">
        <v>567</v>
      </c>
      <c r="C166" t="s">
        <v>828</v>
      </c>
      <c r="D166" t="s">
        <v>829</v>
      </c>
      <c r="E166">
        <v>0.1383013433999549</v>
      </c>
    </row>
    <row r="167" spans="1:5" x14ac:dyDescent="0.35">
      <c r="A167" t="s">
        <v>576</v>
      </c>
      <c r="B167" t="s">
        <v>574</v>
      </c>
      <c r="C167" t="s">
        <v>828</v>
      </c>
      <c r="D167" t="s">
        <v>829</v>
      </c>
      <c r="E167">
        <v>1.0560388622921956E-2</v>
      </c>
    </row>
    <row r="168" spans="1:5" x14ac:dyDescent="0.35">
      <c r="A168" t="s">
        <v>579</v>
      </c>
      <c r="B168" t="s">
        <v>577</v>
      </c>
      <c r="C168" t="s">
        <v>828</v>
      </c>
      <c r="D168" t="s">
        <v>829</v>
      </c>
      <c r="E168">
        <v>0.28377614261003148</v>
      </c>
    </row>
    <row r="169" spans="1:5" x14ac:dyDescent="0.35">
      <c r="A169" t="s">
        <v>586</v>
      </c>
      <c r="B169" t="s">
        <v>584</v>
      </c>
      <c r="C169" t="s">
        <v>828</v>
      </c>
      <c r="D169" t="s">
        <v>829</v>
      </c>
      <c r="E169">
        <v>6.9169341386175032E-2</v>
      </c>
    </row>
    <row r="170" spans="1:5" x14ac:dyDescent="0.35">
      <c r="A170" t="s">
        <v>589</v>
      </c>
      <c r="B170" t="s">
        <v>587</v>
      </c>
      <c r="C170" t="s">
        <v>828</v>
      </c>
      <c r="D170" t="s">
        <v>829</v>
      </c>
      <c r="E170">
        <v>0.01</v>
      </c>
    </row>
    <row r="171" spans="1:5" x14ac:dyDescent="0.35">
      <c r="A171" t="s">
        <v>600</v>
      </c>
      <c r="B171" t="s">
        <v>598</v>
      </c>
      <c r="C171" t="s">
        <v>828</v>
      </c>
      <c r="D171" t="s">
        <v>829</v>
      </c>
      <c r="E171">
        <v>1.8944061604363547E-2</v>
      </c>
    </row>
    <row r="172" spans="1:5" x14ac:dyDescent="0.35">
      <c r="A172" t="s">
        <v>603</v>
      </c>
      <c r="B172" t="s">
        <v>601</v>
      </c>
      <c r="C172" t="s">
        <v>828</v>
      </c>
      <c r="D172" t="s">
        <v>829</v>
      </c>
      <c r="E172">
        <v>3.4454612090924493E-2</v>
      </c>
    </row>
    <row r="173" spans="1:5" x14ac:dyDescent="0.35">
      <c r="A173" t="s">
        <v>605</v>
      </c>
      <c r="B173" t="s">
        <v>604</v>
      </c>
      <c r="C173" t="s">
        <v>828</v>
      </c>
      <c r="D173" t="s">
        <v>829</v>
      </c>
      <c r="E173">
        <v>4.570306341186E-2</v>
      </c>
    </row>
    <row r="174" spans="1:5" x14ac:dyDescent="0.35">
      <c r="A174" t="s">
        <v>609</v>
      </c>
      <c r="B174" t="s">
        <v>607</v>
      </c>
      <c r="C174" t="s">
        <v>828</v>
      </c>
      <c r="D174" t="s">
        <v>829</v>
      </c>
      <c r="E174">
        <v>0.01</v>
      </c>
    </row>
    <row r="175" spans="1:5" x14ac:dyDescent="0.35">
      <c r="A175" t="s">
        <v>613</v>
      </c>
      <c r="B175" t="s">
        <v>610</v>
      </c>
      <c r="C175" t="s">
        <v>828</v>
      </c>
      <c r="D175" t="s">
        <v>829</v>
      </c>
      <c r="E175">
        <v>0.46576524471230268</v>
      </c>
    </row>
    <row r="176" spans="1:5" x14ac:dyDescent="0.35">
      <c r="A176" t="s">
        <v>620</v>
      </c>
      <c r="B176" t="s">
        <v>618</v>
      </c>
      <c r="C176" t="s">
        <v>828</v>
      </c>
      <c r="D176" t="s">
        <v>829</v>
      </c>
      <c r="E176">
        <v>1.1055396859626756E-2</v>
      </c>
    </row>
    <row r="177" spans="1:5" x14ac:dyDescent="0.35">
      <c r="A177" t="s">
        <v>583</v>
      </c>
      <c r="B177" t="s">
        <v>580</v>
      </c>
      <c r="C177" t="s">
        <v>828</v>
      </c>
      <c r="D177" t="s">
        <v>829</v>
      </c>
      <c r="E177">
        <v>0.01</v>
      </c>
    </row>
    <row r="178" spans="1:5" x14ac:dyDescent="0.35">
      <c r="A178" t="s">
        <v>623</v>
      </c>
      <c r="B178" t="s">
        <v>621</v>
      </c>
      <c r="C178" t="s">
        <v>828</v>
      </c>
      <c r="D178" t="s">
        <v>829</v>
      </c>
      <c r="E178">
        <v>0.01</v>
      </c>
    </row>
    <row r="179" spans="1:5" x14ac:dyDescent="0.35">
      <c r="A179" t="s">
        <v>626</v>
      </c>
      <c r="B179" t="s">
        <v>624</v>
      </c>
      <c r="C179" t="s">
        <v>828</v>
      </c>
      <c r="D179" t="s">
        <v>829</v>
      </c>
      <c r="E179">
        <v>4.3643707308497641E-2</v>
      </c>
    </row>
    <row r="180" spans="1:5" x14ac:dyDescent="0.35">
      <c r="A180" t="s">
        <v>628</v>
      </c>
      <c r="B180" t="s">
        <v>627</v>
      </c>
      <c r="C180" t="s">
        <v>828</v>
      </c>
      <c r="D180" t="s">
        <v>829</v>
      </c>
      <c r="E180">
        <v>1.4447786414121415E-2</v>
      </c>
    </row>
    <row r="181" spans="1:5" x14ac:dyDescent="0.35">
      <c r="A181" t="s">
        <v>632</v>
      </c>
      <c r="B181" t="s">
        <v>630</v>
      </c>
      <c r="C181" t="s">
        <v>828</v>
      </c>
      <c r="D181" t="s">
        <v>829</v>
      </c>
      <c r="E181">
        <v>0.01</v>
      </c>
    </row>
    <row r="182" spans="1:5" x14ac:dyDescent="0.35">
      <c r="A182" t="s">
        <v>635</v>
      </c>
      <c r="B182" t="s">
        <v>633</v>
      </c>
      <c r="C182" t="s">
        <v>828</v>
      </c>
      <c r="D182" t="s">
        <v>829</v>
      </c>
      <c r="E182">
        <v>0.01</v>
      </c>
    </row>
    <row r="183" spans="1:5" x14ac:dyDescent="0.35">
      <c r="A183" t="s">
        <v>782</v>
      </c>
      <c r="B183" t="s">
        <v>636</v>
      </c>
      <c r="C183" t="s">
        <v>828</v>
      </c>
      <c r="D183" t="s">
        <v>829</v>
      </c>
      <c r="E183">
        <v>0.92343204448411276</v>
      </c>
    </row>
    <row r="184" spans="1:5" x14ac:dyDescent="0.35">
      <c r="A184" t="s">
        <v>641</v>
      </c>
      <c r="B184" t="s">
        <v>639</v>
      </c>
      <c r="C184" t="s">
        <v>828</v>
      </c>
      <c r="D184" t="s">
        <v>829</v>
      </c>
      <c r="E184">
        <v>0.01</v>
      </c>
    </row>
    <row r="185" spans="1:5" x14ac:dyDescent="0.35">
      <c r="A185" t="s">
        <v>645</v>
      </c>
      <c r="B185" t="s">
        <v>643</v>
      </c>
      <c r="C185" t="s">
        <v>828</v>
      </c>
      <c r="D185" t="s">
        <v>829</v>
      </c>
      <c r="E185">
        <v>1.7724111071462482E-2</v>
      </c>
    </row>
    <row r="186" spans="1:5" x14ac:dyDescent="0.35">
      <c r="A186" t="s">
        <v>648</v>
      </c>
      <c r="B186" t="s">
        <v>646</v>
      </c>
      <c r="C186" t="s">
        <v>828</v>
      </c>
      <c r="D186" t="s">
        <v>829</v>
      </c>
      <c r="E186">
        <v>6.0269451208619207E-2</v>
      </c>
    </row>
    <row r="187" spans="1:5" x14ac:dyDescent="0.35">
      <c r="A187" t="s">
        <v>651</v>
      </c>
      <c r="B187" t="s">
        <v>649</v>
      </c>
      <c r="C187" t="s">
        <v>828</v>
      </c>
      <c r="D187" t="s">
        <v>829</v>
      </c>
      <c r="E187">
        <v>0.01</v>
      </c>
    </row>
    <row r="188" spans="1:5" x14ac:dyDescent="0.35">
      <c r="A188" t="s">
        <v>653</v>
      </c>
      <c r="B188" t="s">
        <v>652</v>
      </c>
      <c r="C188" t="s">
        <v>828</v>
      </c>
      <c r="D188" t="s">
        <v>829</v>
      </c>
      <c r="E188">
        <v>0.27874946147545343</v>
      </c>
    </row>
    <row r="189" spans="1:5" x14ac:dyDescent="0.35">
      <c r="A189" t="s">
        <v>656</v>
      </c>
      <c r="B189" t="s">
        <v>655</v>
      </c>
      <c r="C189" t="s">
        <v>828</v>
      </c>
      <c r="D189" t="s">
        <v>829</v>
      </c>
      <c r="E189">
        <v>6.033931061329928E-2</v>
      </c>
    </row>
    <row r="190" spans="1:5" x14ac:dyDescent="0.35">
      <c r="A190" t="s">
        <v>660</v>
      </c>
      <c r="B190" t="s">
        <v>658</v>
      </c>
      <c r="C190" t="s">
        <v>828</v>
      </c>
      <c r="D190" t="s">
        <v>829</v>
      </c>
      <c r="E190">
        <v>0.38135879653856797</v>
      </c>
    </row>
    <row r="191" spans="1:5" x14ac:dyDescent="0.35">
      <c r="A191" t="s">
        <v>663</v>
      </c>
      <c r="B191" t="s">
        <v>661</v>
      </c>
      <c r="C191" t="s">
        <v>828</v>
      </c>
      <c r="D191" t="s">
        <v>829</v>
      </c>
      <c r="E191">
        <v>0.54243050110490254</v>
      </c>
    </row>
    <row r="192" spans="1:5" x14ac:dyDescent="0.35">
      <c r="A192" t="s">
        <v>665</v>
      </c>
      <c r="B192" t="s">
        <v>664</v>
      </c>
      <c r="C192" t="s">
        <v>828</v>
      </c>
      <c r="D192" t="s">
        <v>829</v>
      </c>
      <c r="E192">
        <v>1.0047062449720258E-2</v>
      </c>
    </row>
    <row r="193" spans="1:5" x14ac:dyDescent="0.35">
      <c r="A193" t="s">
        <v>669</v>
      </c>
      <c r="B193" t="s">
        <v>666</v>
      </c>
      <c r="C193" t="s">
        <v>828</v>
      </c>
      <c r="D193" t="s">
        <v>829</v>
      </c>
      <c r="E193">
        <v>1.2486917745946235E-2</v>
      </c>
    </row>
    <row r="194" spans="1:5" x14ac:dyDescent="0.35">
      <c r="A194" t="s">
        <v>673</v>
      </c>
      <c r="B194" t="s">
        <v>671</v>
      </c>
      <c r="C194" t="s">
        <v>828</v>
      </c>
      <c r="D194" t="s">
        <v>829</v>
      </c>
      <c r="E194">
        <v>0.01</v>
      </c>
    </row>
    <row r="195" spans="1:5" x14ac:dyDescent="0.35">
      <c r="A195" t="s">
        <v>676</v>
      </c>
      <c r="B195" t="s">
        <v>674</v>
      </c>
      <c r="C195" t="s">
        <v>828</v>
      </c>
      <c r="D195" t="s">
        <v>829</v>
      </c>
      <c r="E195">
        <v>1.0080957190468516E-2</v>
      </c>
    </row>
    <row r="196" spans="1:5" x14ac:dyDescent="0.35">
      <c r="A196" t="s">
        <v>679</v>
      </c>
      <c r="B196" t="s">
        <v>677</v>
      </c>
      <c r="C196" t="s">
        <v>828</v>
      </c>
      <c r="D196" t="s">
        <v>829</v>
      </c>
      <c r="E196">
        <v>1.974658331033604E-2</v>
      </c>
    </row>
    <row r="197" spans="1:5" x14ac:dyDescent="0.35">
      <c r="A197" t="s">
        <v>682</v>
      </c>
      <c r="B197" t="s">
        <v>680</v>
      </c>
      <c r="C197" t="s">
        <v>828</v>
      </c>
      <c r="D197" t="s">
        <v>829</v>
      </c>
      <c r="E197">
        <v>2.3519743676320717E-2</v>
      </c>
    </row>
    <row r="198" spans="1:5" x14ac:dyDescent="0.35">
      <c r="A198" t="s">
        <v>755</v>
      </c>
      <c r="B198" t="s">
        <v>756</v>
      </c>
      <c r="C198" t="s">
        <v>828</v>
      </c>
      <c r="D198" t="s">
        <v>829</v>
      </c>
      <c r="E198">
        <v>0.01</v>
      </c>
    </row>
    <row r="199" spans="1:5" x14ac:dyDescent="0.35">
      <c r="A199" t="s">
        <v>686</v>
      </c>
      <c r="B199" t="s">
        <v>685</v>
      </c>
      <c r="C199" t="s">
        <v>828</v>
      </c>
      <c r="D199" t="s">
        <v>829</v>
      </c>
      <c r="E199">
        <v>0.15809049383118465</v>
      </c>
    </row>
    <row r="200" spans="1:5" x14ac:dyDescent="0.35">
      <c r="A200" t="s">
        <v>690</v>
      </c>
      <c r="B200" t="s">
        <v>688</v>
      </c>
      <c r="C200" t="s">
        <v>828</v>
      </c>
      <c r="D200" t="s">
        <v>829</v>
      </c>
      <c r="E200">
        <v>9.4269143521477E-2</v>
      </c>
    </row>
    <row r="201" spans="1:5" x14ac:dyDescent="0.35">
      <c r="A201" t="s">
        <v>692</v>
      </c>
      <c r="B201" t="s">
        <v>691</v>
      </c>
      <c r="C201" t="s">
        <v>828</v>
      </c>
      <c r="D201" t="s">
        <v>829</v>
      </c>
      <c r="E201">
        <v>3.6654696038519757E-2</v>
      </c>
    </row>
    <row r="202" spans="1:5" x14ac:dyDescent="0.35">
      <c r="A202" t="s">
        <v>695</v>
      </c>
      <c r="B202" t="s">
        <v>693</v>
      </c>
      <c r="C202" t="s">
        <v>828</v>
      </c>
      <c r="D202" t="s">
        <v>829</v>
      </c>
      <c r="E202">
        <v>3.6209553715373648E-2</v>
      </c>
    </row>
    <row r="203" spans="1:5" x14ac:dyDescent="0.35">
      <c r="A203" t="s">
        <v>697</v>
      </c>
      <c r="B203" t="s">
        <v>696</v>
      </c>
      <c r="C203" t="s">
        <v>828</v>
      </c>
      <c r="D203" t="s">
        <v>829</v>
      </c>
      <c r="E203">
        <v>3.12014165309158E-2</v>
      </c>
    </row>
    <row r="204" spans="1:5" x14ac:dyDescent="0.35">
      <c r="A204" t="s">
        <v>701</v>
      </c>
      <c r="B204" t="s">
        <v>699</v>
      </c>
      <c r="C204" t="s">
        <v>828</v>
      </c>
      <c r="D204" t="s">
        <v>829</v>
      </c>
      <c r="E204">
        <v>2.2245706134454375E-2</v>
      </c>
    </row>
    <row r="205" spans="1:5" x14ac:dyDescent="0.35">
      <c r="A205" t="s">
        <v>712</v>
      </c>
      <c r="B205" t="s">
        <v>709</v>
      </c>
      <c r="C205" t="s">
        <v>828</v>
      </c>
      <c r="D205" t="s">
        <v>829</v>
      </c>
      <c r="E205">
        <v>1.0914417453735326E-2</v>
      </c>
    </row>
    <row r="206" spans="1:5" x14ac:dyDescent="0.35">
      <c r="A206" t="s">
        <v>715</v>
      </c>
      <c r="B206" t="s">
        <v>713</v>
      </c>
      <c r="C206" t="s">
        <v>828</v>
      </c>
      <c r="D206" t="s">
        <v>830</v>
      </c>
      <c r="E206">
        <v>2.5365216226710494E-2</v>
      </c>
    </row>
    <row r="207" spans="1:5" x14ac:dyDescent="0.35">
      <c r="A207" t="s">
        <v>719</v>
      </c>
      <c r="B207" t="s">
        <v>717</v>
      </c>
      <c r="C207" t="s">
        <v>828</v>
      </c>
      <c r="D207" t="s">
        <v>829</v>
      </c>
      <c r="E207">
        <v>0.01</v>
      </c>
    </row>
    <row r="208" spans="1:5" x14ac:dyDescent="0.35">
      <c r="A208" t="s">
        <v>724</v>
      </c>
      <c r="B208" t="s">
        <v>720</v>
      </c>
      <c r="C208" t="s">
        <v>828</v>
      </c>
      <c r="D208" t="s">
        <v>829</v>
      </c>
      <c r="E208">
        <v>0.01</v>
      </c>
    </row>
    <row r="209" spans="1:5" x14ac:dyDescent="0.35">
      <c r="A209" t="s">
        <v>728</v>
      </c>
      <c r="B209" t="s">
        <v>726</v>
      </c>
      <c r="C209" t="s">
        <v>828</v>
      </c>
      <c r="D209" t="s">
        <v>829</v>
      </c>
      <c r="E209">
        <v>0.16833680637327589</v>
      </c>
    </row>
    <row r="210" spans="1:5" x14ac:dyDescent="0.35">
      <c r="A210" t="s">
        <v>731</v>
      </c>
      <c r="B210" t="s">
        <v>729</v>
      </c>
      <c r="C210" t="s">
        <v>828</v>
      </c>
      <c r="D210" t="s">
        <v>829</v>
      </c>
      <c r="E210">
        <v>2.0464685108887538E-2</v>
      </c>
    </row>
    <row r="211" spans="1:5" x14ac:dyDescent="0.35">
      <c r="A211" t="s">
        <v>738</v>
      </c>
      <c r="B211" t="s">
        <v>736</v>
      </c>
      <c r="C211" t="s">
        <v>828</v>
      </c>
      <c r="D211" t="s">
        <v>829</v>
      </c>
      <c r="E211">
        <v>0.01</v>
      </c>
    </row>
    <row r="212" spans="1:5" x14ac:dyDescent="0.35">
      <c r="A212" t="s">
        <v>371</v>
      </c>
      <c r="B212" t="s">
        <v>370</v>
      </c>
      <c r="C212" t="s">
        <v>828</v>
      </c>
      <c r="D212" t="s">
        <v>829</v>
      </c>
      <c r="E212">
        <v>0.01</v>
      </c>
    </row>
    <row r="213" spans="1:5" x14ac:dyDescent="0.35">
      <c r="A213" t="s">
        <v>741</v>
      </c>
      <c r="B213" t="s">
        <v>739</v>
      </c>
      <c r="C213" t="s">
        <v>828</v>
      </c>
      <c r="D213" t="s">
        <v>830</v>
      </c>
      <c r="E213">
        <v>1.984165915599647E-2</v>
      </c>
    </row>
    <row r="214" spans="1:5" x14ac:dyDescent="0.35">
      <c r="A214" t="s">
        <v>745</v>
      </c>
      <c r="B214" t="s">
        <v>743</v>
      </c>
      <c r="C214" t="s">
        <v>828</v>
      </c>
      <c r="D214" t="s">
        <v>829</v>
      </c>
      <c r="E214">
        <v>0.18875940563728721</v>
      </c>
    </row>
    <row r="215" spans="1:5" x14ac:dyDescent="0.35">
      <c r="A215" t="s">
        <v>748</v>
      </c>
      <c r="B215" t="s">
        <v>746</v>
      </c>
      <c r="C215" t="s">
        <v>828</v>
      </c>
      <c r="D215" t="s">
        <v>829</v>
      </c>
      <c r="E215">
        <v>0.42576799767739293</v>
      </c>
    </row>
    <row r="216" spans="1:5" x14ac:dyDescent="0.35">
      <c r="A216" t="s">
        <v>751</v>
      </c>
      <c r="B216" t="s">
        <v>749</v>
      </c>
      <c r="C216" t="s">
        <v>828</v>
      </c>
      <c r="D216" t="s">
        <v>829</v>
      </c>
      <c r="E216">
        <v>0.01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FF5BC-74F4-43C4-B6F4-8ED417296342}">
  <dimension ref="A1:E217"/>
  <sheetViews>
    <sheetView workbookViewId="0">
      <selection activeCell="C2" sqref="C2"/>
    </sheetView>
  </sheetViews>
  <sheetFormatPr defaultRowHeight="14.5" x14ac:dyDescent="0.35"/>
  <sheetData>
    <row r="1" spans="1:5" x14ac:dyDescent="0.35">
      <c r="A1" t="s">
        <v>769</v>
      </c>
      <c r="B1" t="s">
        <v>770</v>
      </c>
      <c r="C1" t="s">
        <v>771</v>
      </c>
      <c r="D1" t="s">
        <v>772</v>
      </c>
      <c r="E1" t="s">
        <v>776</v>
      </c>
    </row>
    <row r="2" spans="1:5" x14ac:dyDescent="0.35">
      <c r="A2" t="s">
        <v>4</v>
      </c>
      <c r="B2" t="s">
        <v>3</v>
      </c>
      <c r="C2" t="s">
        <v>833</v>
      </c>
      <c r="D2" t="s">
        <v>834</v>
      </c>
      <c r="E2">
        <v>1</v>
      </c>
    </row>
    <row r="3" spans="1:5" x14ac:dyDescent="0.35">
      <c r="A3" t="s">
        <v>6</v>
      </c>
      <c r="B3" t="s">
        <v>5</v>
      </c>
      <c r="C3" t="s">
        <v>833</v>
      </c>
      <c r="D3" t="s">
        <v>834</v>
      </c>
      <c r="E3">
        <v>0.96513352033513999</v>
      </c>
    </row>
    <row r="4" spans="1:5" x14ac:dyDescent="0.35">
      <c r="A4" t="s">
        <v>9</v>
      </c>
      <c r="B4" t="s">
        <v>8</v>
      </c>
      <c r="C4" t="s">
        <v>833</v>
      </c>
      <c r="D4" t="s">
        <v>834</v>
      </c>
      <c r="E4">
        <v>0.91531811992605006</v>
      </c>
    </row>
    <row r="5" spans="1:5" x14ac:dyDescent="0.35">
      <c r="A5" t="s">
        <v>14</v>
      </c>
      <c r="B5" t="s">
        <v>13</v>
      </c>
      <c r="C5" t="s">
        <v>833</v>
      </c>
      <c r="D5" t="s">
        <v>834</v>
      </c>
      <c r="E5">
        <v>0.81533004598818004</v>
      </c>
    </row>
    <row r="6" spans="1:5" x14ac:dyDescent="0.35">
      <c r="A6" t="s">
        <v>19</v>
      </c>
      <c r="B6" t="s">
        <v>18</v>
      </c>
      <c r="C6" t="s">
        <v>833</v>
      </c>
      <c r="D6" t="s">
        <v>834</v>
      </c>
      <c r="E6">
        <v>0.66042204945207006</v>
      </c>
    </row>
    <row r="7" spans="1:5" x14ac:dyDescent="0.35">
      <c r="A7" t="s">
        <v>22</v>
      </c>
      <c r="B7" t="s">
        <v>21</v>
      </c>
      <c r="C7" t="s">
        <v>833</v>
      </c>
      <c r="D7" t="s">
        <v>834</v>
      </c>
      <c r="E7">
        <v>0.83007084235845996</v>
      </c>
    </row>
    <row r="8" spans="1:5" x14ac:dyDescent="0.35">
      <c r="A8" t="s">
        <v>24</v>
      </c>
      <c r="B8" t="s">
        <v>23</v>
      </c>
      <c r="C8" t="s">
        <v>833</v>
      </c>
      <c r="D8" t="s">
        <v>834</v>
      </c>
      <c r="E8">
        <v>0.62545840396804997</v>
      </c>
    </row>
    <row r="9" spans="1:5" x14ac:dyDescent="0.35">
      <c r="A9" t="s">
        <v>27</v>
      </c>
      <c r="B9" t="s">
        <v>26</v>
      </c>
      <c r="C9" t="s">
        <v>833</v>
      </c>
      <c r="D9" t="s">
        <v>834</v>
      </c>
      <c r="E9">
        <v>0.89111278689998996</v>
      </c>
    </row>
    <row r="10" spans="1:5" x14ac:dyDescent="0.35">
      <c r="A10" t="s">
        <v>30</v>
      </c>
      <c r="B10" t="s">
        <v>29</v>
      </c>
      <c r="C10" t="s">
        <v>833</v>
      </c>
      <c r="D10" t="s">
        <v>834</v>
      </c>
      <c r="E10">
        <v>1</v>
      </c>
    </row>
    <row r="11" spans="1:5" x14ac:dyDescent="0.35">
      <c r="A11" t="s">
        <v>44</v>
      </c>
      <c r="B11" t="s">
        <v>42</v>
      </c>
      <c r="C11" t="s">
        <v>833</v>
      </c>
      <c r="D11" t="s">
        <v>834</v>
      </c>
      <c r="E11">
        <v>0.82604910291653</v>
      </c>
    </row>
    <row r="12" spans="1:5" x14ac:dyDescent="0.35">
      <c r="A12" t="s">
        <v>766</v>
      </c>
      <c r="B12" t="s">
        <v>45</v>
      </c>
      <c r="C12" t="s">
        <v>833</v>
      </c>
      <c r="D12" t="s">
        <v>834</v>
      </c>
      <c r="E12">
        <v>0.57867348404461993</v>
      </c>
    </row>
    <row r="13" spans="1:5" x14ac:dyDescent="0.35">
      <c r="A13" t="s">
        <v>49</v>
      </c>
      <c r="B13" t="s">
        <v>48</v>
      </c>
      <c r="C13" t="s">
        <v>833</v>
      </c>
      <c r="D13" t="s">
        <v>834</v>
      </c>
      <c r="E13">
        <v>0.49544010454646992</v>
      </c>
    </row>
    <row r="14" spans="1:5" x14ac:dyDescent="0.35">
      <c r="A14" t="s">
        <v>52</v>
      </c>
      <c r="B14" t="s">
        <v>51</v>
      </c>
      <c r="C14" t="s">
        <v>833</v>
      </c>
      <c r="D14" t="s">
        <v>834</v>
      </c>
      <c r="E14">
        <v>0.90829065212222004</v>
      </c>
    </row>
    <row r="15" spans="1:5" x14ac:dyDescent="0.35">
      <c r="A15" t="s">
        <v>58</v>
      </c>
      <c r="B15" t="s">
        <v>57</v>
      </c>
      <c r="C15" t="s">
        <v>833</v>
      </c>
      <c r="D15" t="s">
        <v>834</v>
      </c>
      <c r="E15">
        <v>0.87976949751715994</v>
      </c>
    </row>
    <row r="16" spans="1:5" x14ac:dyDescent="0.35">
      <c r="A16" t="s">
        <v>61</v>
      </c>
      <c r="B16" t="s">
        <v>60</v>
      </c>
      <c r="C16" t="s">
        <v>833</v>
      </c>
      <c r="D16" t="s">
        <v>834</v>
      </c>
      <c r="E16">
        <v>0.43713811170463002</v>
      </c>
    </row>
    <row r="17" spans="1:5" x14ac:dyDescent="0.35">
      <c r="A17" t="s">
        <v>64</v>
      </c>
      <c r="B17" t="s">
        <v>63</v>
      </c>
      <c r="C17" t="s">
        <v>833</v>
      </c>
      <c r="D17" t="s">
        <v>834</v>
      </c>
      <c r="E17">
        <v>0.94721002338477001</v>
      </c>
    </row>
    <row r="18" spans="1:5" x14ac:dyDescent="0.35">
      <c r="A18" t="s">
        <v>67</v>
      </c>
      <c r="B18" t="s">
        <v>66</v>
      </c>
      <c r="C18" t="s">
        <v>833</v>
      </c>
      <c r="D18" t="s">
        <v>834</v>
      </c>
      <c r="E18">
        <v>0.81949211146506995</v>
      </c>
    </row>
    <row r="19" spans="1:5" x14ac:dyDescent="0.35">
      <c r="A19" t="s">
        <v>69</v>
      </c>
      <c r="B19" t="s">
        <v>68</v>
      </c>
      <c r="C19" t="s">
        <v>833</v>
      </c>
      <c r="D19" t="s">
        <v>834</v>
      </c>
      <c r="E19">
        <v>0.97168755977183996</v>
      </c>
    </row>
    <row r="20" spans="1:5" x14ac:dyDescent="0.35">
      <c r="A20" t="s">
        <v>72</v>
      </c>
      <c r="B20" t="s">
        <v>71</v>
      </c>
      <c r="C20" t="s">
        <v>833</v>
      </c>
      <c r="D20" t="s">
        <v>834</v>
      </c>
      <c r="E20">
        <v>0.72257137553048001</v>
      </c>
    </row>
    <row r="21" spans="1:5" x14ac:dyDescent="0.35">
      <c r="A21" t="s">
        <v>75</v>
      </c>
      <c r="B21" t="s">
        <v>74</v>
      </c>
      <c r="C21" t="s">
        <v>833</v>
      </c>
      <c r="D21" t="s">
        <v>834</v>
      </c>
      <c r="E21">
        <v>0.80079142129541991</v>
      </c>
    </row>
    <row r="22" spans="1:5" x14ac:dyDescent="0.35">
      <c r="A22" t="s">
        <v>79</v>
      </c>
      <c r="B22" t="s">
        <v>77</v>
      </c>
      <c r="C22" t="s">
        <v>833</v>
      </c>
      <c r="D22" t="s">
        <v>834</v>
      </c>
      <c r="E22">
        <v>0.78807684238950992</v>
      </c>
    </row>
    <row r="23" spans="1:5" x14ac:dyDescent="0.35">
      <c r="A23" t="s">
        <v>84</v>
      </c>
      <c r="B23" t="s">
        <v>82</v>
      </c>
      <c r="C23" t="s">
        <v>833</v>
      </c>
      <c r="D23" t="s">
        <v>834</v>
      </c>
      <c r="E23">
        <v>0.56444371556279993</v>
      </c>
    </row>
    <row r="24" spans="1:5" x14ac:dyDescent="0.35">
      <c r="A24" t="s">
        <v>88</v>
      </c>
      <c r="B24" t="s">
        <v>87</v>
      </c>
      <c r="C24" t="s">
        <v>833</v>
      </c>
      <c r="D24" t="s">
        <v>834</v>
      </c>
      <c r="E24">
        <v>0.74123591351937002</v>
      </c>
    </row>
    <row r="25" spans="1:5" x14ac:dyDescent="0.35">
      <c r="A25" t="s">
        <v>91</v>
      </c>
      <c r="B25" t="s">
        <v>90</v>
      </c>
      <c r="C25" t="s">
        <v>833</v>
      </c>
      <c r="D25" t="s">
        <v>834</v>
      </c>
      <c r="E25">
        <v>0.72932442462888991</v>
      </c>
    </row>
    <row r="26" spans="1:5" x14ac:dyDescent="0.35">
      <c r="A26" t="s">
        <v>93</v>
      </c>
      <c r="B26" t="s">
        <v>92</v>
      </c>
      <c r="C26" t="s">
        <v>833</v>
      </c>
      <c r="D26" t="s">
        <v>834</v>
      </c>
      <c r="E26">
        <v>1</v>
      </c>
    </row>
    <row r="27" spans="1:5" x14ac:dyDescent="0.35">
      <c r="A27" t="s">
        <v>96</v>
      </c>
      <c r="B27" t="s">
        <v>95</v>
      </c>
      <c r="C27" t="s">
        <v>833</v>
      </c>
      <c r="D27" t="s">
        <v>834</v>
      </c>
      <c r="E27">
        <v>0.69951234356922998</v>
      </c>
    </row>
    <row r="28" spans="1:5" x14ac:dyDescent="0.35">
      <c r="A28" t="s">
        <v>99</v>
      </c>
      <c r="B28" t="s">
        <v>98</v>
      </c>
      <c r="C28" t="s">
        <v>833</v>
      </c>
      <c r="D28" t="s">
        <v>834</v>
      </c>
      <c r="E28">
        <v>0.73926814501391003</v>
      </c>
    </row>
    <row r="29" spans="1:5" x14ac:dyDescent="0.35">
      <c r="A29" t="s">
        <v>102</v>
      </c>
      <c r="B29" t="s">
        <v>101</v>
      </c>
      <c r="C29" t="s">
        <v>833</v>
      </c>
      <c r="D29" t="s">
        <v>834</v>
      </c>
      <c r="E29">
        <v>0.78700897771687994</v>
      </c>
    </row>
    <row r="30" spans="1:5" x14ac:dyDescent="0.35">
      <c r="A30" t="s">
        <v>105</v>
      </c>
      <c r="B30" t="s">
        <v>103</v>
      </c>
      <c r="C30" t="s">
        <v>833</v>
      </c>
      <c r="D30" t="s">
        <v>834</v>
      </c>
      <c r="E30">
        <v>0.85185049992286999</v>
      </c>
    </row>
    <row r="31" spans="1:5" x14ac:dyDescent="0.35">
      <c r="A31" t="s">
        <v>108</v>
      </c>
      <c r="B31" t="s">
        <v>107</v>
      </c>
      <c r="C31" t="s">
        <v>833</v>
      </c>
      <c r="D31" t="s">
        <v>834</v>
      </c>
      <c r="E31">
        <v>0.82970108784302998</v>
      </c>
    </row>
    <row r="32" spans="1:5" x14ac:dyDescent="0.35">
      <c r="A32" t="s">
        <v>111</v>
      </c>
      <c r="B32" t="s">
        <v>110</v>
      </c>
      <c r="C32" t="s">
        <v>833</v>
      </c>
      <c r="D32" t="s">
        <v>834</v>
      </c>
      <c r="E32">
        <v>0.79628612476905003</v>
      </c>
    </row>
    <row r="33" spans="1:5" x14ac:dyDescent="0.35">
      <c r="A33" t="s">
        <v>115</v>
      </c>
      <c r="B33" t="s">
        <v>113</v>
      </c>
      <c r="C33" t="s">
        <v>833</v>
      </c>
      <c r="D33" t="s">
        <v>834</v>
      </c>
      <c r="E33">
        <v>0.95756938851466999</v>
      </c>
    </row>
    <row r="34" spans="1:5" x14ac:dyDescent="0.35">
      <c r="A34" t="s">
        <v>117</v>
      </c>
      <c r="B34" t="s">
        <v>116</v>
      </c>
      <c r="C34" t="s">
        <v>833</v>
      </c>
      <c r="D34" t="s">
        <v>834</v>
      </c>
      <c r="E34">
        <v>0.48419303631140997</v>
      </c>
    </row>
    <row r="35" spans="1:5" x14ac:dyDescent="0.35">
      <c r="A35" t="s">
        <v>120</v>
      </c>
      <c r="B35" t="s">
        <v>118</v>
      </c>
      <c r="C35" t="s">
        <v>833</v>
      </c>
      <c r="D35" t="s">
        <v>834</v>
      </c>
      <c r="E35">
        <v>0.48740559970747999</v>
      </c>
    </row>
    <row r="36" spans="1:5" x14ac:dyDescent="0.35">
      <c r="A36" t="s">
        <v>122</v>
      </c>
      <c r="B36" t="s">
        <v>121</v>
      </c>
      <c r="C36" t="s">
        <v>833</v>
      </c>
      <c r="D36" t="s">
        <v>834</v>
      </c>
      <c r="E36">
        <v>0.66754487306600996</v>
      </c>
    </row>
    <row r="37" spans="1:5" x14ac:dyDescent="0.35">
      <c r="A37" t="s">
        <v>125</v>
      </c>
      <c r="B37" t="s">
        <v>124</v>
      </c>
      <c r="C37" t="s">
        <v>833</v>
      </c>
      <c r="D37" t="s">
        <v>834</v>
      </c>
      <c r="E37">
        <v>0.80731561924958006</v>
      </c>
    </row>
    <row r="38" spans="1:5" x14ac:dyDescent="0.35">
      <c r="A38" t="s">
        <v>780</v>
      </c>
      <c r="B38" t="s">
        <v>127</v>
      </c>
      <c r="C38" t="s">
        <v>833</v>
      </c>
      <c r="D38" t="s">
        <v>834</v>
      </c>
      <c r="E38">
        <v>0.92433961436663004</v>
      </c>
    </row>
    <row r="39" spans="1:5" x14ac:dyDescent="0.35">
      <c r="A39" t="s">
        <v>132</v>
      </c>
      <c r="B39" t="s">
        <v>131</v>
      </c>
      <c r="C39" t="s">
        <v>833</v>
      </c>
      <c r="D39" t="s">
        <v>834</v>
      </c>
      <c r="E39">
        <v>0.95830341418478004</v>
      </c>
    </row>
    <row r="40" spans="1:5" x14ac:dyDescent="0.35">
      <c r="A40" t="s">
        <v>135</v>
      </c>
      <c r="B40" t="s">
        <v>134</v>
      </c>
      <c r="C40" t="s">
        <v>833</v>
      </c>
      <c r="D40" t="s">
        <v>834</v>
      </c>
      <c r="E40">
        <v>0.96837655788358001</v>
      </c>
    </row>
    <row r="41" spans="1:5" x14ac:dyDescent="0.35">
      <c r="A41" t="s">
        <v>141</v>
      </c>
      <c r="B41" t="s">
        <v>139</v>
      </c>
      <c r="C41" t="s">
        <v>833</v>
      </c>
      <c r="D41" t="s">
        <v>834</v>
      </c>
      <c r="E41">
        <v>0.86937296020139998</v>
      </c>
    </row>
    <row r="42" spans="1:5" x14ac:dyDescent="0.35">
      <c r="A42" t="s">
        <v>149</v>
      </c>
      <c r="B42" t="s">
        <v>148</v>
      </c>
      <c r="C42" t="s">
        <v>833</v>
      </c>
      <c r="D42" t="s">
        <v>834</v>
      </c>
      <c r="E42">
        <v>0.75003330550610992</v>
      </c>
    </row>
    <row r="43" spans="1:5" x14ac:dyDescent="0.35">
      <c r="A43" t="s">
        <v>152</v>
      </c>
      <c r="B43" t="s">
        <v>151</v>
      </c>
      <c r="C43" t="s">
        <v>833</v>
      </c>
      <c r="D43" t="s">
        <v>834</v>
      </c>
      <c r="E43">
        <v>0.92594911974744998</v>
      </c>
    </row>
    <row r="44" spans="1:5" x14ac:dyDescent="0.35">
      <c r="A44" t="s">
        <v>155</v>
      </c>
      <c r="B44" t="s">
        <v>154</v>
      </c>
      <c r="C44" t="s">
        <v>833</v>
      </c>
      <c r="D44" t="s">
        <v>834</v>
      </c>
      <c r="E44">
        <v>0.80174979208725006</v>
      </c>
    </row>
    <row r="45" spans="1:5" x14ac:dyDescent="0.35">
      <c r="A45" t="s">
        <v>159</v>
      </c>
      <c r="B45" t="s">
        <v>158</v>
      </c>
      <c r="C45" t="s">
        <v>833</v>
      </c>
      <c r="D45" t="s">
        <v>834</v>
      </c>
      <c r="E45">
        <v>0.62343365117766991</v>
      </c>
    </row>
    <row r="46" spans="1:5" x14ac:dyDescent="0.35">
      <c r="A46" t="s">
        <v>162</v>
      </c>
      <c r="B46" t="s">
        <v>161</v>
      </c>
      <c r="C46" t="s">
        <v>833</v>
      </c>
      <c r="D46" t="s">
        <v>834</v>
      </c>
      <c r="E46">
        <v>0.27177000220155001</v>
      </c>
    </row>
    <row r="47" spans="1:5" x14ac:dyDescent="0.35">
      <c r="A47" t="s">
        <v>165</v>
      </c>
      <c r="B47" t="s">
        <v>164</v>
      </c>
      <c r="C47" t="s">
        <v>833</v>
      </c>
      <c r="D47" t="s">
        <v>834</v>
      </c>
      <c r="E47">
        <v>1</v>
      </c>
    </row>
    <row r="48" spans="1:5" x14ac:dyDescent="0.35">
      <c r="A48" t="s">
        <v>168</v>
      </c>
      <c r="B48" t="s">
        <v>166</v>
      </c>
      <c r="C48" t="s">
        <v>833</v>
      </c>
      <c r="D48" t="s">
        <v>834</v>
      </c>
      <c r="E48">
        <v>1</v>
      </c>
    </row>
    <row r="49" spans="1:5" x14ac:dyDescent="0.35">
      <c r="A49" t="s">
        <v>170</v>
      </c>
      <c r="B49" t="s">
        <v>169</v>
      </c>
      <c r="C49" t="s">
        <v>833</v>
      </c>
      <c r="D49" t="s">
        <v>834</v>
      </c>
      <c r="E49">
        <v>0.80644464889474998</v>
      </c>
    </row>
    <row r="50" spans="1:5" x14ac:dyDescent="0.35">
      <c r="A50" t="s">
        <v>177</v>
      </c>
      <c r="B50" t="s">
        <v>176</v>
      </c>
      <c r="C50" t="s">
        <v>833</v>
      </c>
      <c r="D50" t="s">
        <v>834</v>
      </c>
      <c r="E50">
        <v>0.60973328400950999</v>
      </c>
    </row>
    <row r="51" spans="1:5" x14ac:dyDescent="0.35">
      <c r="A51" t="s">
        <v>181</v>
      </c>
      <c r="B51" t="s">
        <v>179</v>
      </c>
      <c r="C51" t="s">
        <v>833</v>
      </c>
      <c r="D51" t="s">
        <v>834</v>
      </c>
      <c r="E51">
        <v>0.37122186812505997</v>
      </c>
    </row>
    <row r="52" spans="1:5" x14ac:dyDescent="0.35">
      <c r="A52" t="s">
        <v>183</v>
      </c>
      <c r="B52" t="s">
        <v>182</v>
      </c>
      <c r="C52" t="s">
        <v>833</v>
      </c>
      <c r="D52" t="s">
        <v>834</v>
      </c>
      <c r="E52">
        <v>0.89314674306971997</v>
      </c>
    </row>
    <row r="53" spans="1:5" x14ac:dyDescent="0.35">
      <c r="A53" t="s">
        <v>187</v>
      </c>
      <c r="B53" t="s">
        <v>185</v>
      </c>
      <c r="C53" t="s">
        <v>833</v>
      </c>
      <c r="D53" t="s">
        <v>834</v>
      </c>
      <c r="E53">
        <v>0.77279085929330993</v>
      </c>
    </row>
    <row r="54" spans="1:5" x14ac:dyDescent="0.35">
      <c r="A54" t="s">
        <v>189</v>
      </c>
      <c r="B54" t="s">
        <v>188</v>
      </c>
      <c r="C54" t="s">
        <v>833</v>
      </c>
      <c r="D54" t="s">
        <v>834</v>
      </c>
      <c r="E54">
        <v>0.41955017443204989</v>
      </c>
    </row>
    <row r="55" spans="1:5" x14ac:dyDescent="0.35">
      <c r="A55" t="s">
        <v>193</v>
      </c>
      <c r="B55" t="s">
        <v>191</v>
      </c>
      <c r="C55" t="s">
        <v>833</v>
      </c>
      <c r="D55" t="s">
        <v>834</v>
      </c>
      <c r="E55">
        <v>0.81218226224933998</v>
      </c>
    </row>
    <row r="56" spans="1:5" x14ac:dyDescent="0.35">
      <c r="A56" t="s">
        <v>195</v>
      </c>
      <c r="B56" t="s">
        <v>194</v>
      </c>
      <c r="C56" t="s">
        <v>833</v>
      </c>
      <c r="D56" t="s">
        <v>834</v>
      </c>
      <c r="E56">
        <v>0.69998853195015998</v>
      </c>
    </row>
    <row r="57" spans="1:5" x14ac:dyDescent="0.35">
      <c r="A57" t="s">
        <v>198</v>
      </c>
      <c r="B57" t="s">
        <v>197</v>
      </c>
      <c r="C57" t="s">
        <v>833</v>
      </c>
      <c r="D57" t="s">
        <v>834</v>
      </c>
      <c r="E57">
        <v>0.71376574816922989</v>
      </c>
    </row>
    <row r="58" spans="1:5" x14ac:dyDescent="0.35">
      <c r="A58" t="s">
        <v>203</v>
      </c>
      <c r="B58" t="s">
        <v>200</v>
      </c>
      <c r="C58" t="s">
        <v>833</v>
      </c>
      <c r="D58" t="s">
        <v>834</v>
      </c>
      <c r="E58">
        <v>0.90940935504903997</v>
      </c>
    </row>
    <row r="59" spans="1:5" x14ac:dyDescent="0.35">
      <c r="A59" t="s">
        <v>205</v>
      </c>
      <c r="B59" t="s">
        <v>204</v>
      </c>
      <c r="C59" t="s">
        <v>833</v>
      </c>
      <c r="D59" t="s">
        <v>834</v>
      </c>
      <c r="E59">
        <v>0.94235459044105996</v>
      </c>
    </row>
    <row r="60" spans="1:5" x14ac:dyDescent="0.35">
      <c r="A60" t="s">
        <v>209</v>
      </c>
      <c r="B60" t="s">
        <v>207</v>
      </c>
      <c r="C60" t="s">
        <v>833</v>
      </c>
      <c r="D60" t="s">
        <v>834</v>
      </c>
      <c r="E60">
        <v>0.57397630455883997</v>
      </c>
    </row>
    <row r="61" spans="1:5" x14ac:dyDescent="0.35">
      <c r="A61" t="s">
        <v>211</v>
      </c>
      <c r="B61" t="s">
        <v>210</v>
      </c>
      <c r="C61" t="s">
        <v>833</v>
      </c>
      <c r="D61" t="s">
        <v>834</v>
      </c>
      <c r="E61">
        <v>0.6639742198795</v>
      </c>
    </row>
    <row r="62" spans="1:5" x14ac:dyDescent="0.35">
      <c r="A62" t="s">
        <v>214</v>
      </c>
      <c r="B62" t="s">
        <v>213</v>
      </c>
      <c r="C62" t="s">
        <v>833</v>
      </c>
      <c r="D62" t="s">
        <v>834</v>
      </c>
      <c r="E62">
        <v>0.92683354816956998</v>
      </c>
    </row>
    <row r="63" spans="1:5" x14ac:dyDescent="0.35">
      <c r="A63" t="s">
        <v>217</v>
      </c>
      <c r="B63" t="s">
        <v>216</v>
      </c>
      <c r="C63" t="s">
        <v>833</v>
      </c>
      <c r="D63" t="s">
        <v>834</v>
      </c>
      <c r="E63">
        <v>0.51040854472163</v>
      </c>
    </row>
    <row r="64" spans="1:5" x14ac:dyDescent="0.35">
      <c r="A64" t="s">
        <v>220</v>
      </c>
      <c r="B64" t="s">
        <v>219</v>
      </c>
      <c r="C64" t="s">
        <v>833</v>
      </c>
      <c r="D64" t="s">
        <v>834</v>
      </c>
      <c r="E64">
        <v>0.85253545734764002</v>
      </c>
    </row>
    <row r="65" spans="1:5" x14ac:dyDescent="0.35">
      <c r="A65" t="s">
        <v>229</v>
      </c>
      <c r="B65" t="s">
        <v>227</v>
      </c>
      <c r="C65" t="s">
        <v>833</v>
      </c>
      <c r="D65" t="s">
        <v>834</v>
      </c>
      <c r="E65">
        <v>0.36229036080108001</v>
      </c>
    </row>
    <row r="66" spans="1:5" x14ac:dyDescent="0.35">
      <c r="A66" t="s">
        <v>233</v>
      </c>
      <c r="B66" t="s">
        <v>230</v>
      </c>
      <c r="C66" t="s">
        <v>833</v>
      </c>
      <c r="D66" t="s">
        <v>834</v>
      </c>
      <c r="E66">
        <v>1</v>
      </c>
    </row>
    <row r="67" spans="1:5" x14ac:dyDescent="0.35">
      <c r="A67" t="s">
        <v>835</v>
      </c>
      <c r="B67" t="s">
        <v>234</v>
      </c>
      <c r="C67" t="s">
        <v>833</v>
      </c>
      <c r="D67" t="s">
        <v>834</v>
      </c>
      <c r="E67">
        <v>0.76682866881584</v>
      </c>
    </row>
    <row r="68" spans="1:5" x14ac:dyDescent="0.35">
      <c r="A68" t="s">
        <v>239</v>
      </c>
      <c r="B68" t="s">
        <v>238</v>
      </c>
      <c r="C68" t="s">
        <v>833</v>
      </c>
      <c r="D68" t="s">
        <v>834</v>
      </c>
      <c r="E68">
        <v>0.86596290581787994</v>
      </c>
    </row>
    <row r="69" spans="1:5" x14ac:dyDescent="0.35">
      <c r="A69" t="s">
        <v>765</v>
      </c>
      <c r="B69" t="s">
        <v>241</v>
      </c>
      <c r="C69" t="s">
        <v>833</v>
      </c>
      <c r="D69" t="s">
        <v>834</v>
      </c>
      <c r="E69">
        <v>0.47787213604039991</v>
      </c>
    </row>
    <row r="70" spans="1:5" x14ac:dyDescent="0.35">
      <c r="A70" t="s">
        <v>244</v>
      </c>
      <c r="B70" t="s">
        <v>243</v>
      </c>
      <c r="C70" t="s">
        <v>833</v>
      </c>
      <c r="D70" t="s">
        <v>834</v>
      </c>
      <c r="E70">
        <v>0.79442933215180001</v>
      </c>
    </row>
    <row r="71" spans="1:5" x14ac:dyDescent="0.35">
      <c r="A71" t="s">
        <v>249</v>
      </c>
      <c r="B71" t="s">
        <v>248</v>
      </c>
      <c r="C71" t="s">
        <v>833</v>
      </c>
      <c r="D71" t="s">
        <v>834</v>
      </c>
      <c r="E71">
        <v>0.88624416722368005</v>
      </c>
    </row>
    <row r="72" spans="1:5" x14ac:dyDescent="0.35">
      <c r="A72" t="s">
        <v>763</v>
      </c>
      <c r="B72" t="s">
        <v>764</v>
      </c>
      <c r="C72" t="s">
        <v>833</v>
      </c>
      <c r="D72" t="s">
        <v>834</v>
      </c>
      <c r="E72">
        <v>1</v>
      </c>
    </row>
    <row r="73" spans="1:5" x14ac:dyDescent="0.35">
      <c r="A73" t="s">
        <v>252</v>
      </c>
      <c r="B73" t="s">
        <v>251</v>
      </c>
      <c r="C73" t="s">
        <v>833</v>
      </c>
      <c r="D73" t="s">
        <v>834</v>
      </c>
      <c r="E73">
        <v>0.95508325541740002</v>
      </c>
    </row>
    <row r="74" spans="1:5" x14ac:dyDescent="0.35">
      <c r="A74" t="s">
        <v>256</v>
      </c>
      <c r="B74" t="s">
        <v>254</v>
      </c>
      <c r="C74" t="s">
        <v>833</v>
      </c>
      <c r="D74" t="s">
        <v>834</v>
      </c>
      <c r="E74">
        <v>0.94514683240219999</v>
      </c>
    </row>
    <row r="75" spans="1:5" x14ac:dyDescent="0.35">
      <c r="A75" t="s">
        <v>260</v>
      </c>
      <c r="B75" t="s">
        <v>259</v>
      </c>
      <c r="C75" t="s">
        <v>833</v>
      </c>
      <c r="D75" t="s">
        <v>834</v>
      </c>
      <c r="E75">
        <v>0.82033503367965999</v>
      </c>
    </row>
    <row r="76" spans="1:5" x14ac:dyDescent="0.35">
      <c r="A76" t="s">
        <v>264</v>
      </c>
      <c r="B76" t="s">
        <v>262</v>
      </c>
      <c r="C76" t="s">
        <v>833</v>
      </c>
      <c r="D76" t="s">
        <v>834</v>
      </c>
      <c r="E76">
        <v>0.94706985135057997</v>
      </c>
    </row>
    <row r="77" spans="1:5" x14ac:dyDescent="0.35">
      <c r="A77" t="s">
        <v>267</v>
      </c>
      <c r="B77" t="s">
        <v>266</v>
      </c>
      <c r="C77" t="s">
        <v>833</v>
      </c>
      <c r="D77" t="s">
        <v>834</v>
      </c>
      <c r="E77">
        <v>0.65763476751572991</v>
      </c>
    </row>
    <row r="78" spans="1:5" x14ac:dyDescent="0.35">
      <c r="A78" t="s">
        <v>270</v>
      </c>
      <c r="B78" t="s">
        <v>269</v>
      </c>
      <c r="C78" t="s">
        <v>833</v>
      </c>
      <c r="D78" t="s">
        <v>834</v>
      </c>
      <c r="E78">
        <v>0.85539626431826998</v>
      </c>
    </row>
    <row r="79" spans="1:5" x14ac:dyDescent="0.35">
      <c r="A79" t="s">
        <v>272</v>
      </c>
      <c r="B79" t="s">
        <v>271</v>
      </c>
      <c r="C79" t="s">
        <v>833</v>
      </c>
      <c r="D79" t="s">
        <v>834</v>
      </c>
      <c r="E79">
        <v>1</v>
      </c>
    </row>
    <row r="80" spans="1:5" x14ac:dyDescent="0.35">
      <c r="A80" t="s">
        <v>274</v>
      </c>
      <c r="B80" t="s">
        <v>273</v>
      </c>
      <c r="C80" t="s">
        <v>833</v>
      </c>
      <c r="D80" t="s">
        <v>834</v>
      </c>
      <c r="E80">
        <v>0.85559917533282004</v>
      </c>
    </row>
    <row r="81" spans="1:5" x14ac:dyDescent="0.35">
      <c r="A81" t="s">
        <v>277</v>
      </c>
      <c r="B81" t="s">
        <v>276</v>
      </c>
      <c r="C81" t="s">
        <v>833</v>
      </c>
      <c r="D81" t="s">
        <v>834</v>
      </c>
      <c r="E81">
        <v>1</v>
      </c>
    </row>
    <row r="82" spans="1:5" x14ac:dyDescent="0.35">
      <c r="A82" t="s">
        <v>281</v>
      </c>
      <c r="B82" t="s">
        <v>279</v>
      </c>
      <c r="C82" t="s">
        <v>833</v>
      </c>
      <c r="D82" t="s">
        <v>834</v>
      </c>
      <c r="E82">
        <v>0.83327972506945991</v>
      </c>
    </row>
    <row r="83" spans="1:5" x14ac:dyDescent="0.35">
      <c r="A83" t="s">
        <v>285</v>
      </c>
      <c r="B83" t="s">
        <v>282</v>
      </c>
      <c r="C83" t="s">
        <v>833</v>
      </c>
      <c r="D83" t="s">
        <v>834</v>
      </c>
      <c r="E83">
        <v>1</v>
      </c>
    </row>
    <row r="84" spans="1:5" x14ac:dyDescent="0.35">
      <c r="A84" t="s">
        <v>293</v>
      </c>
      <c r="B84" t="s">
        <v>292</v>
      </c>
      <c r="C84" t="s">
        <v>833</v>
      </c>
      <c r="D84" t="s">
        <v>834</v>
      </c>
      <c r="E84">
        <v>0.74284994625615997</v>
      </c>
    </row>
    <row r="85" spans="1:5" x14ac:dyDescent="0.35">
      <c r="A85" t="s">
        <v>296</v>
      </c>
      <c r="B85" t="s">
        <v>295</v>
      </c>
      <c r="C85" t="s">
        <v>833</v>
      </c>
      <c r="D85" t="s">
        <v>834</v>
      </c>
      <c r="E85">
        <v>0.62545375194479003</v>
      </c>
    </row>
    <row r="86" spans="1:5" x14ac:dyDescent="0.35">
      <c r="A86" t="s">
        <v>299</v>
      </c>
      <c r="B86" t="s">
        <v>298</v>
      </c>
      <c r="C86" t="s">
        <v>833</v>
      </c>
      <c r="D86" t="s">
        <v>834</v>
      </c>
      <c r="E86">
        <v>0.94493816135885</v>
      </c>
    </row>
    <row r="87" spans="1:5" x14ac:dyDescent="0.35">
      <c r="A87" t="s">
        <v>302</v>
      </c>
      <c r="B87" t="s">
        <v>301</v>
      </c>
      <c r="C87" t="s">
        <v>833</v>
      </c>
      <c r="D87" t="s">
        <v>834</v>
      </c>
      <c r="E87">
        <v>0.67661830843296</v>
      </c>
    </row>
    <row r="88" spans="1:5" x14ac:dyDescent="0.35">
      <c r="A88" t="s">
        <v>305</v>
      </c>
      <c r="B88" t="s">
        <v>304</v>
      </c>
      <c r="C88" t="s">
        <v>833</v>
      </c>
      <c r="D88" t="s">
        <v>834</v>
      </c>
      <c r="E88">
        <v>0.90682532146227002</v>
      </c>
    </row>
    <row r="89" spans="1:5" x14ac:dyDescent="0.35">
      <c r="A89" t="s">
        <v>308</v>
      </c>
      <c r="B89" t="s">
        <v>307</v>
      </c>
      <c r="C89" t="s">
        <v>833</v>
      </c>
      <c r="D89" t="s">
        <v>834</v>
      </c>
      <c r="E89">
        <v>1</v>
      </c>
    </row>
    <row r="90" spans="1:5" x14ac:dyDescent="0.35">
      <c r="A90" t="s">
        <v>310</v>
      </c>
      <c r="B90" t="s">
        <v>309</v>
      </c>
      <c r="C90" t="s">
        <v>833</v>
      </c>
      <c r="D90" t="s">
        <v>834</v>
      </c>
      <c r="E90">
        <v>0.93798676593538</v>
      </c>
    </row>
    <row r="91" spans="1:5" x14ac:dyDescent="0.35">
      <c r="A91" t="s">
        <v>316</v>
      </c>
      <c r="B91" t="s">
        <v>315</v>
      </c>
      <c r="C91" t="s">
        <v>833</v>
      </c>
      <c r="D91" t="s">
        <v>834</v>
      </c>
      <c r="E91">
        <v>0.64551234490391995</v>
      </c>
    </row>
    <row r="92" spans="1:5" x14ac:dyDescent="0.35">
      <c r="A92" t="s">
        <v>319</v>
      </c>
      <c r="B92" t="s">
        <v>317</v>
      </c>
      <c r="C92" t="s">
        <v>833</v>
      </c>
      <c r="D92" t="s">
        <v>834</v>
      </c>
      <c r="E92">
        <v>0.70546042864283998</v>
      </c>
    </row>
    <row r="93" spans="1:5" x14ac:dyDescent="0.35">
      <c r="A93" t="s">
        <v>322</v>
      </c>
      <c r="B93" t="s">
        <v>321</v>
      </c>
      <c r="C93" t="s">
        <v>833</v>
      </c>
      <c r="D93" t="s">
        <v>834</v>
      </c>
      <c r="E93">
        <v>0.95335913213015999</v>
      </c>
    </row>
    <row r="94" spans="1:5" x14ac:dyDescent="0.35">
      <c r="A94" t="s">
        <v>325</v>
      </c>
      <c r="B94" t="s">
        <v>324</v>
      </c>
      <c r="C94" t="s">
        <v>833</v>
      </c>
      <c r="D94" t="s">
        <v>834</v>
      </c>
      <c r="E94">
        <v>0.54943635985973005</v>
      </c>
    </row>
    <row r="95" spans="1:5" x14ac:dyDescent="0.35">
      <c r="A95" t="s">
        <v>328</v>
      </c>
      <c r="B95" t="s">
        <v>327</v>
      </c>
      <c r="C95" t="s">
        <v>833</v>
      </c>
      <c r="D95" t="s">
        <v>834</v>
      </c>
      <c r="E95">
        <v>0.695228609484</v>
      </c>
    </row>
    <row r="96" spans="1:5" x14ac:dyDescent="0.35">
      <c r="A96" t="s">
        <v>332</v>
      </c>
      <c r="B96" t="s">
        <v>330</v>
      </c>
      <c r="C96" t="s">
        <v>833</v>
      </c>
      <c r="D96" t="s">
        <v>834</v>
      </c>
      <c r="E96">
        <v>0.55641478275167</v>
      </c>
    </row>
    <row r="97" spans="1:5" x14ac:dyDescent="0.35">
      <c r="A97" t="s">
        <v>334</v>
      </c>
      <c r="B97" t="s">
        <v>333</v>
      </c>
      <c r="C97" t="s">
        <v>833</v>
      </c>
      <c r="D97" t="s">
        <v>834</v>
      </c>
      <c r="E97">
        <v>0.75483371217468997</v>
      </c>
    </row>
    <row r="98" spans="1:5" x14ac:dyDescent="0.35">
      <c r="A98" t="s">
        <v>340</v>
      </c>
      <c r="B98" t="s">
        <v>338</v>
      </c>
      <c r="C98" t="s">
        <v>833</v>
      </c>
      <c r="D98" t="s">
        <v>834</v>
      </c>
      <c r="E98">
        <v>0.76950863554894</v>
      </c>
    </row>
    <row r="99" spans="1:5" x14ac:dyDescent="0.35">
      <c r="A99" t="s">
        <v>342</v>
      </c>
      <c r="B99" t="s">
        <v>341</v>
      </c>
      <c r="C99" t="s">
        <v>833</v>
      </c>
      <c r="D99" t="s">
        <v>834</v>
      </c>
      <c r="E99">
        <v>0.39115201777530995</v>
      </c>
    </row>
    <row r="100" spans="1:5" x14ac:dyDescent="0.35">
      <c r="A100" t="s">
        <v>347</v>
      </c>
      <c r="B100" t="s">
        <v>346</v>
      </c>
      <c r="C100" t="s">
        <v>833</v>
      </c>
      <c r="D100" t="s">
        <v>834</v>
      </c>
      <c r="E100">
        <v>0.86179759632476993</v>
      </c>
    </row>
    <row r="101" spans="1:5" x14ac:dyDescent="0.35">
      <c r="A101" t="s">
        <v>350</v>
      </c>
      <c r="B101" t="s">
        <v>349</v>
      </c>
      <c r="C101" t="s">
        <v>833</v>
      </c>
      <c r="D101" t="s">
        <v>834</v>
      </c>
      <c r="E101">
        <v>0.89027399537272001</v>
      </c>
    </row>
    <row r="102" spans="1:5" x14ac:dyDescent="0.35">
      <c r="A102" t="s">
        <v>353</v>
      </c>
      <c r="B102" t="s">
        <v>352</v>
      </c>
      <c r="C102" t="s">
        <v>833</v>
      </c>
      <c r="D102" t="s">
        <v>834</v>
      </c>
      <c r="E102">
        <v>0.82727378303989996</v>
      </c>
    </row>
    <row r="103" spans="1:5" x14ac:dyDescent="0.35">
      <c r="A103" t="s">
        <v>356</v>
      </c>
      <c r="B103" t="s">
        <v>355</v>
      </c>
      <c r="C103" t="s">
        <v>833</v>
      </c>
      <c r="D103" t="s">
        <v>834</v>
      </c>
      <c r="E103">
        <v>0.91158049523801998</v>
      </c>
    </row>
    <row r="104" spans="1:5" x14ac:dyDescent="0.35">
      <c r="A104" t="s">
        <v>359</v>
      </c>
      <c r="B104" t="s">
        <v>358</v>
      </c>
      <c r="C104" t="s">
        <v>833</v>
      </c>
      <c r="D104" t="s">
        <v>834</v>
      </c>
      <c r="E104">
        <v>0.51385068393223998</v>
      </c>
    </row>
    <row r="105" spans="1:5" x14ac:dyDescent="0.35">
      <c r="A105" t="s">
        <v>364</v>
      </c>
      <c r="B105" t="s">
        <v>361</v>
      </c>
      <c r="C105" t="s">
        <v>833</v>
      </c>
      <c r="D105" t="s">
        <v>834</v>
      </c>
      <c r="E105">
        <v>0.83676334915415995</v>
      </c>
    </row>
    <row r="106" spans="1:5" x14ac:dyDescent="0.35">
      <c r="A106" t="s">
        <v>366</v>
      </c>
      <c r="B106" t="s">
        <v>365</v>
      </c>
      <c r="C106" t="s">
        <v>833</v>
      </c>
      <c r="D106" t="s">
        <v>834</v>
      </c>
      <c r="E106">
        <v>0.71063153249822997</v>
      </c>
    </row>
    <row r="107" spans="1:5" x14ac:dyDescent="0.35">
      <c r="A107" t="s">
        <v>374</v>
      </c>
      <c r="B107" t="s">
        <v>373</v>
      </c>
      <c r="C107" t="s">
        <v>833</v>
      </c>
      <c r="D107" t="s">
        <v>834</v>
      </c>
      <c r="E107">
        <v>0.78166764301033997</v>
      </c>
    </row>
    <row r="108" spans="1:5" x14ac:dyDescent="0.35">
      <c r="A108" t="s">
        <v>377</v>
      </c>
      <c r="B108" t="s">
        <v>376</v>
      </c>
      <c r="C108" t="s">
        <v>833</v>
      </c>
      <c r="D108" t="s">
        <v>834</v>
      </c>
      <c r="E108">
        <v>0.94900318235052006</v>
      </c>
    </row>
    <row r="109" spans="1:5" x14ac:dyDescent="0.35">
      <c r="A109" t="s">
        <v>382</v>
      </c>
      <c r="B109" t="s">
        <v>380</v>
      </c>
      <c r="C109" t="s">
        <v>833</v>
      </c>
      <c r="D109" t="s">
        <v>834</v>
      </c>
      <c r="E109">
        <v>0.72137729689344998</v>
      </c>
    </row>
    <row r="110" spans="1:5" x14ac:dyDescent="0.35">
      <c r="A110" t="s">
        <v>384</v>
      </c>
      <c r="B110" t="s">
        <v>383</v>
      </c>
      <c r="C110" t="s">
        <v>833</v>
      </c>
      <c r="D110" t="s">
        <v>834</v>
      </c>
      <c r="E110">
        <v>0.90868053940497995</v>
      </c>
    </row>
    <row r="111" spans="1:5" x14ac:dyDescent="0.35">
      <c r="A111" t="s">
        <v>387</v>
      </c>
      <c r="B111" t="s">
        <v>386</v>
      </c>
      <c r="C111" t="s">
        <v>833</v>
      </c>
      <c r="D111" t="s">
        <v>834</v>
      </c>
      <c r="E111">
        <v>0.74470781954547993</v>
      </c>
    </row>
    <row r="112" spans="1:5" x14ac:dyDescent="0.35">
      <c r="A112" t="s">
        <v>390</v>
      </c>
      <c r="B112" t="s">
        <v>388</v>
      </c>
      <c r="C112" t="s">
        <v>833</v>
      </c>
      <c r="D112" t="s">
        <v>834</v>
      </c>
      <c r="E112">
        <v>0.85141413174103997</v>
      </c>
    </row>
    <row r="113" spans="1:5" x14ac:dyDescent="0.35">
      <c r="A113" t="s">
        <v>392</v>
      </c>
      <c r="B113" t="s">
        <v>391</v>
      </c>
      <c r="C113" t="s">
        <v>833</v>
      </c>
      <c r="D113" t="s">
        <v>834</v>
      </c>
      <c r="E113">
        <v>1</v>
      </c>
    </row>
    <row r="114" spans="1:5" x14ac:dyDescent="0.35">
      <c r="A114" t="s">
        <v>396</v>
      </c>
      <c r="B114" t="s">
        <v>394</v>
      </c>
      <c r="C114" t="s">
        <v>833</v>
      </c>
      <c r="D114" t="s">
        <v>834</v>
      </c>
      <c r="E114">
        <v>0.88815173276145998</v>
      </c>
    </row>
    <row r="115" spans="1:5" x14ac:dyDescent="0.35">
      <c r="A115" t="s">
        <v>399</v>
      </c>
      <c r="B115" t="s">
        <v>397</v>
      </c>
      <c r="C115" t="s">
        <v>833</v>
      </c>
      <c r="D115" t="s">
        <v>834</v>
      </c>
      <c r="E115">
        <v>0.65643916620442</v>
      </c>
    </row>
    <row r="116" spans="1:5" x14ac:dyDescent="0.35">
      <c r="A116" t="s">
        <v>401</v>
      </c>
      <c r="B116" t="s">
        <v>400</v>
      </c>
      <c r="C116" t="s">
        <v>833</v>
      </c>
      <c r="D116" t="s">
        <v>834</v>
      </c>
      <c r="E116">
        <v>0.70821746909464001</v>
      </c>
    </row>
    <row r="117" spans="1:5" x14ac:dyDescent="0.35">
      <c r="A117" t="s">
        <v>405</v>
      </c>
      <c r="B117" t="s">
        <v>403</v>
      </c>
      <c r="C117" t="s">
        <v>833</v>
      </c>
      <c r="D117" t="s">
        <v>834</v>
      </c>
      <c r="E117">
        <v>0.66631127823140002</v>
      </c>
    </row>
    <row r="118" spans="1:5" x14ac:dyDescent="0.35">
      <c r="A118" t="s">
        <v>407</v>
      </c>
      <c r="B118" t="s">
        <v>406</v>
      </c>
      <c r="C118" t="s">
        <v>833</v>
      </c>
      <c r="D118" t="s">
        <v>834</v>
      </c>
      <c r="E118">
        <v>0.77262065777564004</v>
      </c>
    </row>
    <row r="119" spans="1:5" x14ac:dyDescent="0.35">
      <c r="A119" t="s">
        <v>412</v>
      </c>
      <c r="B119" t="s">
        <v>409</v>
      </c>
      <c r="C119" t="s">
        <v>833</v>
      </c>
      <c r="D119" t="s">
        <v>834</v>
      </c>
      <c r="E119">
        <v>1</v>
      </c>
    </row>
    <row r="120" spans="1:5" x14ac:dyDescent="0.35">
      <c r="A120" t="s">
        <v>419</v>
      </c>
      <c r="B120" t="s">
        <v>415</v>
      </c>
      <c r="C120" t="s">
        <v>833</v>
      </c>
      <c r="D120" t="s">
        <v>834</v>
      </c>
      <c r="E120">
        <v>1</v>
      </c>
    </row>
    <row r="121" spans="1:5" x14ac:dyDescent="0.35">
      <c r="A121" t="s">
        <v>423</v>
      </c>
      <c r="B121" t="s">
        <v>421</v>
      </c>
      <c r="C121" t="s">
        <v>833</v>
      </c>
      <c r="D121" t="s">
        <v>834</v>
      </c>
      <c r="E121">
        <v>0.81764609090167994</v>
      </c>
    </row>
    <row r="122" spans="1:5" x14ac:dyDescent="0.35">
      <c r="A122" t="s">
        <v>425</v>
      </c>
      <c r="B122" t="s">
        <v>424</v>
      </c>
      <c r="C122" t="s">
        <v>833</v>
      </c>
      <c r="D122" t="s">
        <v>834</v>
      </c>
      <c r="E122">
        <v>0.90719198196222994</v>
      </c>
    </row>
    <row r="123" spans="1:5" x14ac:dyDescent="0.35">
      <c r="A123" t="s">
        <v>428</v>
      </c>
      <c r="B123" t="s">
        <v>427</v>
      </c>
      <c r="C123" t="s">
        <v>833</v>
      </c>
      <c r="D123" t="s">
        <v>834</v>
      </c>
      <c r="E123">
        <v>0.70787022735843996</v>
      </c>
    </row>
    <row r="124" spans="1:5" x14ac:dyDescent="0.35">
      <c r="A124" t="s">
        <v>431</v>
      </c>
      <c r="B124" t="s">
        <v>430</v>
      </c>
      <c r="C124" t="s">
        <v>833</v>
      </c>
      <c r="D124" t="s">
        <v>834</v>
      </c>
      <c r="E124">
        <v>0.8092708063588</v>
      </c>
    </row>
    <row r="125" spans="1:5" x14ac:dyDescent="0.35">
      <c r="A125" t="s">
        <v>55</v>
      </c>
      <c r="B125" t="s">
        <v>54</v>
      </c>
      <c r="C125" t="s">
        <v>833</v>
      </c>
      <c r="D125" t="s">
        <v>834</v>
      </c>
      <c r="E125">
        <v>0.48671780826853994</v>
      </c>
    </row>
    <row r="126" spans="1:5" x14ac:dyDescent="0.35">
      <c r="A126" t="s">
        <v>434</v>
      </c>
      <c r="B126" t="s">
        <v>433</v>
      </c>
      <c r="C126" t="s">
        <v>833</v>
      </c>
      <c r="D126" t="s">
        <v>834</v>
      </c>
      <c r="E126">
        <v>0.8098677560102</v>
      </c>
    </row>
    <row r="127" spans="1:5" x14ac:dyDescent="0.35">
      <c r="A127" t="s">
        <v>438</v>
      </c>
      <c r="B127" t="s">
        <v>436</v>
      </c>
      <c r="C127" t="s">
        <v>833</v>
      </c>
      <c r="D127" t="s">
        <v>834</v>
      </c>
      <c r="E127">
        <v>0.18273611970102988</v>
      </c>
    </row>
    <row r="128" spans="1:5" x14ac:dyDescent="0.35">
      <c r="A128" t="s">
        <v>781</v>
      </c>
      <c r="B128" t="s">
        <v>440</v>
      </c>
      <c r="C128" t="s">
        <v>833</v>
      </c>
      <c r="D128" t="s">
        <v>834</v>
      </c>
      <c r="E128">
        <v>0.73115326243969991</v>
      </c>
    </row>
    <row r="129" spans="1:5" x14ac:dyDescent="0.35">
      <c r="A129" t="s">
        <v>446</v>
      </c>
      <c r="B129" t="s">
        <v>445</v>
      </c>
      <c r="C129" t="s">
        <v>833</v>
      </c>
      <c r="D129" t="s">
        <v>834</v>
      </c>
      <c r="E129">
        <v>0.91953606568234003</v>
      </c>
    </row>
    <row r="130" spans="1:5" x14ac:dyDescent="0.35">
      <c r="A130" t="s">
        <v>449</v>
      </c>
      <c r="B130" t="s">
        <v>448</v>
      </c>
      <c r="C130" t="s">
        <v>833</v>
      </c>
      <c r="D130" t="s">
        <v>834</v>
      </c>
      <c r="E130">
        <v>0.60890811655036003</v>
      </c>
    </row>
    <row r="131" spans="1:5" x14ac:dyDescent="0.35">
      <c r="A131" t="s">
        <v>453</v>
      </c>
      <c r="B131" t="s">
        <v>451</v>
      </c>
      <c r="C131" t="s">
        <v>833</v>
      </c>
      <c r="D131" t="s">
        <v>834</v>
      </c>
      <c r="E131">
        <v>0.93186037730359006</v>
      </c>
    </row>
    <row r="132" spans="1:5" x14ac:dyDescent="0.35">
      <c r="A132" t="s">
        <v>456</v>
      </c>
      <c r="B132" t="s">
        <v>455</v>
      </c>
      <c r="C132" t="s">
        <v>833</v>
      </c>
      <c r="D132" t="s">
        <v>834</v>
      </c>
      <c r="E132">
        <v>0.61779703099470995</v>
      </c>
    </row>
    <row r="133" spans="1:5" x14ac:dyDescent="0.35">
      <c r="A133" t="s">
        <v>458</v>
      </c>
      <c r="B133" t="s">
        <v>457</v>
      </c>
      <c r="C133" t="s">
        <v>833</v>
      </c>
      <c r="D133" t="s">
        <v>834</v>
      </c>
      <c r="E133">
        <v>0.85607822039469994</v>
      </c>
    </row>
    <row r="134" spans="1:5" x14ac:dyDescent="0.35">
      <c r="A134" t="s">
        <v>462</v>
      </c>
      <c r="B134" t="s">
        <v>459</v>
      </c>
      <c r="C134" t="s">
        <v>833</v>
      </c>
      <c r="D134" t="s">
        <v>834</v>
      </c>
      <c r="E134">
        <v>1</v>
      </c>
    </row>
    <row r="135" spans="1:5" x14ac:dyDescent="0.35">
      <c r="A135" t="s">
        <v>464</v>
      </c>
      <c r="B135" t="s">
        <v>463</v>
      </c>
      <c r="C135" t="s">
        <v>833</v>
      </c>
      <c r="D135" t="s">
        <v>834</v>
      </c>
      <c r="E135">
        <v>0.81983861586425</v>
      </c>
    </row>
    <row r="136" spans="1:5" x14ac:dyDescent="0.35">
      <c r="A136" t="s">
        <v>468</v>
      </c>
      <c r="B136" t="s">
        <v>466</v>
      </c>
      <c r="C136" t="s">
        <v>833</v>
      </c>
      <c r="D136" t="s">
        <v>834</v>
      </c>
      <c r="E136">
        <v>0.89637352253686997</v>
      </c>
    </row>
    <row r="137" spans="1:5" x14ac:dyDescent="0.35">
      <c r="A137" t="s">
        <v>472</v>
      </c>
      <c r="B137" t="s">
        <v>471</v>
      </c>
      <c r="C137" t="s">
        <v>833</v>
      </c>
      <c r="D137" t="s">
        <v>834</v>
      </c>
      <c r="E137">
        <v>0.83102885048180997</v>
      </c>
    </row>
    <row r="138" spans="1:5" x14ac:dyDescent="0.35">
      <c r="A138" t="s">
        <v>475</v>
      </c>
      <c r="B138" t="s">
        <v>474</v>
      </c>
      <c r="C138" t="s">
        <v>833</v>
      </c>
      <c r="D138" t="s">
        <v>834</v>
      </c>
      <c r="E138">
        <v>0.81618411159182003</v>
      </c>
    </row>
    <row r="139" spans="1:5" x14ac:dyDescent="0.35">
      <c r="A139" t="s">
        <v>478</v>
      </c>
      <c r="B139" t="s">
        <v>477</v>
      </c>
      <c r="C139" t="s">
        <v>833</v>
      </c>
      <c r="D139" t="s">
        <v>834</v>
      </c>
      <c r="E139">
        <v>0.87206426965787998</v>
      </c>
    </row>
    <row r="140" spans="1:5" x14ac:dyDescent="0.35">
      <c r="A140" t="s">
        <v>480</v>
      </c>
      <c r="B140" t="s">
        <v>479</v>
      </c>
      <c r="C140" t="s">
        <v>833</v>
      </c>
      <c r="D140" t="s">
        <v>834</v>
      </c>
      <c r="E140">
        <v>0.62357246453839998</v>
      </c>
    </row>
    <row r="141" spans="1:5" x14ac:dyDescent="0.35">
      <c r="A141" t="s">
        <v>483</v>
      </c>
      <c r="B141" t="s">
        <v>482</v>
      </c>
      <c r="C141" t="s">
        <v>833</v>
      </c>
      <c r="D141" t="s">
        <v>834</v>
      </c>
      <c r="E141">
        <v>1</v>
      </c>
    </row>
    <row r="142" spans="1:5" x14ac:dyDescent="0.35">
      <c r="A142" t="s">
        <v>485</v>
      </c>
      <c r="B142" t="s">
        <v>484</v>
      </c>
      <c r="C142" t="s">
        <v>833</v>
      </c>
      <c r="D142" t="s">
        <v>834</v>
      </c>
      <c r="E142">
        <v>0.89913708302126993</v>
      </c>
    </row>
    <row r="143" spans="1:5" x14ac:dyDescent="0.35">
      <c r="A143" t="s">
        <v>492</v>
      </c>
      <c r="B143" t="s">
        <v>490</v>
      </c>
      <c r="C143" t="s">
        <v>833</v>
      </c>
      <c r="D143" t="s">
        <v>834</v>
      </c>
      <c r="E143">
        <v>0.96833521967688996</v>
      </c>
    </row>
    <row r="144" spans="1:5" x14ac:dyDescent="0.35">
      <c r="A144" t="s">
        <v>494</v>
      </c>
      <c r="B144" t="s">
        <v>493</v>
      </c>
      <c r="C144" t="s">
        <v>833</v>
      </c>
      <c r="D144" t="s">
        <v>834</v>
      </c>
      <c r="E144">
        <v>0.64227639672425996</v>
      </c>
    </row>
    <row r="145" spans="1:5" x14ac:dyDescent="0.35">
      <c r="A145" t="s">
        <v>500</v>
      </c>
      <c r="B145" t="s">
        <v>498</v>
      </c>
      <c r="C145" t="s">
        <v>833</v>
      </c>
      <c r="D145" t="s">
        <v>834</v>
      </c>
      <c r="E145">
        <v>0.44075612112792006</v>
      </c>
    </row>
    <row r="146" spans="1:5" x14ac:dyDescent="0.35">
      <c r="A146" t="s">
        <v>503</v>
      </c>
      <c r="B146" t="s">
        <v>501</v>
      </c>
      <c r="C146" t="s">
        <v>833</v>
      </c>
      <c r="D146" t="s">
        <v>834</v>
      </c>
      <c r="E146">
        <v>0.40404976426371997</v>
      </c>
    </row>
    <row r="147" spans="1:5" x14ac:dyDescent="0.35">
      <c r="A147" t="s">
        <v>505</v>
      </c>
      <c r="B147" t="s">
        <v>504</v>
      </c>
      <c r="C147" t="s">
        <v>833</v>
      </c>
      <c r="D147" t="s">
        <v>834</v>
      </c>
      <c r="E147">
        <v>0.92203459950828004</v>
      </c>
    </row>
    <row r="148" spans="1:5" x14ac:dyDescent="0.35">
      <c r="A148" t="s">
        <v>507</v>
      </c>
      <c r="B148" t="s">
        <v>506</v>
      </c>
      <c r="C148" t="s">
        <v>833</v>
      </c>
      <c r="D148" t="s">
        <v>834</v>
      </c>
      <c r="E148">
        <v>0.55067357671244999</v>
      </c>
    </row>
    <row r="149" spans="1:5" x14ac:dyDescent="0.35">
      <c r="A149" t="s">
        <v>147</v>
      </c>
      <c r="B149" t="s">
        <v>144</v>
      </c>
      <c r="C149" t="s">
        <v>833</v>
      </c>
      <c r="D149" t="s">
        <v>834</v>
      </c>
      <c r="E149">
        <v>0.51643650552795006</v>
      </c>
    </row>
    <row r="150" spans="1:5" x14ac:dyDescent="0.35">
      <c r="A150" t="s">
        <v>510</v>
      </c>
      <c r="B150" t="s">
        <v>509</v>
      </c>
      <c r="C150" t="s">
        <v>833</v>
      </c>
      <c r="D150" t="s">
        <v>834</v>
      </c>
      <c r="E150">
        <v>0.74490226851772001</v>
      </c>
    </row>
    <row r="151" spans="1:5" x14ac:dyDescent="0.35">
      <c r="A151" t="s">
        <v>514</v>
      </c>
      <c r="B151" t="s">
        <v>512</v>
      </c>
      <c r="C151" t="s">
        <v>833</v>
      </c>
      <c r="D151" t="s">
        <v>834</v>
      </c>
      <c r="E151">
        <v>0.94880093467262006</v>
      </c>
    </row>
    <row r="152" spans="1:5" x14ac:dyDescent="0.35">
      <c r="A152" t="s">
        <v>516</v>
      </c>
      <c r="B152" t="s">
        <v>515</v>
      </c>
      <c r="C152" t="s">
        <v>833</v>
      </c>
      <c r="D152" t="s">
        <v>834</v>
      </c>
      <c r="E152">
        <v>0.68245428561270005</v>
      </c>
    </row>
    <row r="153" spans="1:5" x14ac:dyDescent="0.35">
      <c r="A153" t="s">
        <v>523</v>
      </c>
      <c r="B153" t="s">
        <v>522</v>
      </c>
      <c r="C153" t="s">
        <v>833</v>
      </c>
      <c r="D153" t="s">
        <v>834</v>
      </c>
      <c r="E153">
        <v>0.78027164869707</v>
      </c>
    </row>
    <row r="154" spans="1:5" x14ac:dyDescent="0.35">
      <c r="A154" t="s">
        <v>526</v>
      </c>
      <c r="B154" t="s">
        <v>525</v>
      </c>
      <c r="C154" t="s">
        <v>833</v>
      </c>
      <c r="D154" t="s">
        <v>834</v>
      </c>
      <c r="E154">
        <v>0.90776340281932</v>
      </c>
    </row>
    <row r="155" spans="1:5" x14ac:dyDescent="0.35">
      <c r="A155" t="s">
        <v>529</v>
      </c>
      <c r="B155" t="s">
        <v>528</v>
      </c>
      <c r="C155" t="s">
        <v>833</v>
      </c>
      <c r="D155" t="s">
        <v>834</v>
      </c>
      <c r="E155">
        <v>0.53432957632618994</v>
      </c>
    </row>
    <row r="156" spans="1:5" x14ac:dyDescent="0.35">
      <c r="A156" t="s">
        <v>533</v>
      </c>
      <c r="B156" t="s">
        <v>531</v>
      </c>
      <c r="C156" t="s">
        <v>833</v>
      </c>
      <c r="D156" t="s">
        <v>834</v>
      </c>
      <c r="E156">
        <v>0.90779665898560002</v>
      </c>
    </row>
    <row r="157" spans="1:5" x14ac:dyDescent="0.35">
      <c r="A157" t="s">
        <v>535</v>
      </c>
      <c r="B157" t="s">
        <v>534</v>
      </c>
      <c r="C157" t="s">
        <v>833</v>
      </c>
      <c r="D157" t="s">
        <v>834</v>
      </c>
      <c r="E157">
        <v>0.69719426197888001</v>
      </c>
    </row>
    <row r="158" spans="1:5" x14ac:dyDescent="0.35">
      <c r="A158" t="s">
        <v>539</v>
      </c>
      <c r="B158" t="s">
        <v>537</v>
      </c>
      <c r="C158" t="s">
        <v>833</v>
      </c>
      <c r="D158" t="s">
        <v>834</v>
      </c>
      <c r="E158">
        <v>1</v>
      </c>
    </row>
    <row r="159" spans="1:5" x14ac:dyDescent="0.35">
      <c r="A159" t="s">
        <v>836</v>
      </c>
      <c r="B159" t="s">
        <v>540</v>
      </c>
      <c r="C159" t="s">
        <v>833</v>
      </c>
      <c r="D159" t="s">
        <v>834</v>
      </c>
      <c r="E159">
        <v>1</v>
      </c>
    </row>
    <row r="160" spans="1:5" x14ac:dyDescent="0.35">
      <c r="A160" t="s">
        <v>547</v>
      </c>
      <c r="B160" t="s">
        <v>546</v>
      </c>
      <c r="C160" t="s">
        <v>833</v>
      </c>
      <c r="D160" t="s">
        <v>834</v>
      </c>
      <c r="E160">
        <v>0.59849554248774994</v>
      </c>
    </row>
    <row r="161" spans="1:5" x14ac:dyDescent="0.35">
      <c r="A161" t="s">
        <v>550</v>
      </c>
      <c r="B161" t="s">
        <v>549</v>
      </c>
      <c r="C161" t="s">
        <v>833</v>
      </c>
      <c r="D161" t="s">
        <v>834</v>
      </c>
      <c r="E161">
        <v>0.72381983710608999</v>
      </c>
    </row>
    <row r="162" spans="1:5" x14ac:dyDescent="0.35">
      <c r="A162" t="s">
        <v>555</v>
      </c>
      <c r="B162" t="s">
        <v>552</v>
      </c>
      <c r="C162" t="s">
        <v>833</v>
      </c>
      <c r="D162" t="s">
        <v>834</v>
      </c>
      <c r="E162">
        <v>1</v>
      </c>
    </row>
    <row r="163" spans="1:5" x14ac:dyDescent="0.35">
      <c r="A163" t="s">
        <v>558</v>
      </c>
      <c r="B163" t="s">
        <v>556</v>
      </c>
      <c r="C163" t="s">
        <v>833</v>
      </c>
      <c r="D163" t="s">
        <v>834</v>
      </c>
      <c r="E163">
        <v>1</v>
      </c>
    </row>
    <row r="164" spans="1:5" x14ac:dyDescent="0.35">
      <c r="A164" t="s">
        <v>560</v>
      </c>
      <c r="B164" t="s">
        <v>559</v>
      </c>
      <c r="C164" t="s">
        <v>833</v>
      </c>
      <c r="D164" t="s">
        <v>834</v>
      </c>
      <c r="E164">
        <v>0.83242015610497</v>
      </c>
    </row>
    <row r="165" spans="1:5" x14ac:dyDescent="0.35">
      <c r="A165" t="s">
        <v>563</v>
      </c>
      <c r="B165" t="s">
        <v>562</v>
      </c>
      <c r="C165" t="s">
        <v>833</v>
      </c>
      <c r="D165" t="s">
        <v>834</v>
      </c>
      <c r="E165">
        <v>0.74039393064281001</v>
      </c>
    </row>
    <row r="166" spans="1:5" x14ac:dyDescent="0.35">
      <c r="A166" t="s">
        <v>566</v>
      </c>
      <c r="B166" t="s">
        <v>564</v>
      </c>
      <c r="C166" t="s">
        <v>833</v>
      </c>
      <c r="D166" t="s">
        <v>834</v>
      </c>
      <c r="E166">
        <v>0.79987169269680003</v>
      </c>
    </row>
    <row r="167" spans="1:5" x14ac:dyDescent="0.35">
      <c r="A167" t="s">
        <v>569</v>
      </c>
      <c r="B167" t="s">
        <v>567</v>
      </c>
      <c r="C167" t="s">
        <v>833</v>
      </c>
      <c r="D167" t="s">
        <v>834</v>
      </c>
      <c r="E167">
        <v>0.84729100312549999</v>
      </c>
    </row>
    <row r="168" spans="1:5" x14ac:dyDescent="0.35">
      <c r="A168" t="s">
        <v>576</v>
      </c>
      <c r="B168" t="s">
        <v>574</v>
      </c>
      <c r="C168" t="s">
        <v>833</v>
      </c>
      <c r="D168" t="s">
        <v>834</v>
      </c>
      <c r="E168">
        <v>0.74046352365743995</v>
      </c>
    </row>
    <row r="169" spans="1:5" x14ac:dyDescent="0.35">
      <c r="A169" t="s">
        <v>579</v>
      </c>
      <c r="B169" t="s">
        <v>577</v>
      </c>
      <c r="C169" t="s">
        <v>833</v>
      </c>
      <c r="D169" t="s">
        <v>834</v>
      </c>
      <c r="E169">
        <v>0.92641121405790994</v>
      </c>
    </row>
    <row r="170" spans="1:5" x14ac:dyDescent="0.35">
      <c r="A170" t="s">
        <v>586</v>
      </c>
      <c r="B170" t="s">
        <v>584</v>
      </c>
      <c r="C170" t="s">
        <v>833</v>
      </c>
      <c r="D170" t="s">
        <v>834</v>
      </c>
      <c r="E170">
        <v>0.87297049285563999</v>
      </c>
    </row>
    <row r="171" spans="1:5" x14ac:dyDescent="0.35">
      <c r="A171" t="s">
        <v>589</v>
      </c>
      <c r="B171" t="s">
        <v>587</v>
      </c>
      <c r="C171" t="s">
        <v>833</v>
      </c>
      <c r="D171" t="s">
        <v>834</v>
      </c>
      <c r="E171">
        <v>0.83752931898398997</v>
      </c>
    </row>
    <row r="172" spans="1:5" x14ac:dyDescent="0.35">
      <c r="A172" t="s">
        <v>600</v>
      </c>
      <c r="B172" t="s">
        <v>598</v>
      </c>
      <c r="C172" t="s">
        <v>833</v>
      </c>
      <c r="D172" t="s">
        <v>834</v>
      </c>
      <c r="E172">
        <v>0.76135146409662002</v>
      </c>
    </row>
    <row r="173" spans="1:5" x14ac:dyDescent="0.35">
      <c r="A173" t="s">
        <v>603</v>
      </c>
      <c r="B173" t="s">
        <v>601</v>
      </c>
      <c r="C173" t="s">
        <v>833</v>
      </c>
      <c r="D173" t="s">
        <v>834</v>
      </c>
      <c r="E173">
        <v>0.87686382832221998</v>
      </c>
    </row>
    <row r="174" spans="1:5" x14ac:dyDescent="0.35">
      <c r="A174" t="s">
        <v>605</v>
      </c>
      <c r="B174" t="s">
        <v>604</v>
      </c>
      <c r="C174" t="s">
        <v>833</v>
      </c>
      <c r="D174" t="s">
        <v>834</v>
      </c>
      <c r="E174">
        <v>0.70097121419688002</v>
      </c>
    </row>
    <row r="175" spans="1:5" x14ac:dyDescent="0.35">
      <c r="A175" t="s">
        <v>609</v>
      </c>
      <c r="B175" t="s">
        <v>607</v>
      </c>
      <c r="C175" t="s">
        <v>833</v>
      </c>
      <c r="D175" t="s">
        <v>834</v>
      </c>
      <c r="E175">
        <v>0.65723543818576002</v>
      </c>
    </row>
    <row r="176" spans="1:5" x14ac:dyDescent="0.35">
      <c r="A176" t="s">
        <v>613</v>
      </c>
      <c r="B176" t="s">
        <v>610</v>
      </c>
      <c r="C176" t="s">
        <v>833</v>
      </c>
      <c r="D176" t="s">
        <v>834</v>
      </c>
      <c r="E176">
        <v>1</v>
      </c>
    </row>
    <row r="177" spans="1:5" x14ac:dyDescent="0.35">
      <c r="A177" t="s">
        <v>620</v>
      </c>
      <c r="B177" t="s">
        <v>618</v>
      </c>
      <c r="C177" t="s">
        <v>833</v>
      </c>
      <c r="D177" t="s">
        <v>834</v>
      </c>
      <c r="E177">
        <v>0.64674798708210002</v>
      </c>
    </row>
    <row r="178" spans="1:5" x14ac:dyDescent="0.35">
      <c r="A178" t="s">
        <v>583</v>
      </c>
      <c r="B178" t="s">
        <v>580</v>
      </c>
      <c r="C178" t="s">
        <v>833</v>
      </c>
      <c r="D178" t="s">
        <v>834</v>
      </c>
      <c r="E178">
        <v>1</v>
      </c>
    </row>
    <row r="179" spans="1:5" x14ac:dyDescent="0.35">
      <c r="A179" t="s">
        <v>623</v>
      </c>
      <c r="B179" t="s">
        <v>621</v>
      </c>
      <c r="C179" t="s">
        <v>833</v>
      </c>
      <c r="D179" t="s">
        <v>834</v>
      </c>
      <c r="E179">
        <v>0.84063044715622004</v>
      </c>
    </row>
    <row r="180" spans="1:5" x14ac:dyDescent="0.35">
      <c r="A180" t="s">
        <v>626</v>
      </c>
      <c r="B180" t="s">
        <v>624</v>
      </c>
      <c r="C180" t="s">
        <v>833</v>
      </c>
      <c r="D180" t="s">
        <v>834</v>
      </c>
      <c r="E180">
        <v>0.7195545884466199</v>
      </c>
    </row>
    <row r="181" spans="1:5" x14ac:dyDescent="0.35">
      <c r="A181" t="s">
        <v>628</v>
      </c>
      <c r="B181" t="s">
        <v>627</v>
      </c>
      <c r="C181" t="s">
        <v>833</v>
      </c>
      <c r="D181" t="s">
        <v>834</v>
      </c>
      <c r="E181">
        <v>0.62075397977937996</v>
      </c>
    </row>
    <row r="182" spans="1:5" x14ac:dyDescent="0.35">
      <c r="A182" t="s">
        <v>632</v>
      </c>
      <c r="B182" t="s">
        <v>630</v>
      </c>
      <c r="C182" t="s">
        <v>833</v>
      </c>
      <c r="D182" t="s">
        <v>834</v>
      </c>
      <c r="E182">
        <v>0.59189531882012991</v>
      </c>
    </row>
    <row r="183" spans="1:5" x14ac:dyDescent="0.35">
      <c r="A183" t="s">
        <v>635</v>
      </c>
      <c r="B183" t="s">
        <v>633</v>
      </c>
      <c r="C183" t="s">
        <v>833</v>
      </c>
      <c r="D183" t="s">
        <v>834</v>
      </c>
      <c r="E183">
        <v>0.39125374095058996</v>
      </c>
    </row>
    <row r="184" spans="1:5" x14ac:dyDescent="0.35">
      <c r="A184" t="s">
        <v>782</v>
      </c>
      <c r="B184" t="s">
        <v>636</v>
      </c>
      <c r="C184" t="s">
        <v>833</v>
      </c>
      <c r="D184" t="s">
        <v>834</v>
      </c>
      <c r="E184">
        <v>0.64437543588607005</v>
      </c>
    </row>
    <row r="185" spans="1:5" x14ac:dyDescent="0.35">
      <c r="A185" t="s">
        <v>641</v>
      </c>
      <c r="B185" t="s">
        <v>639</v>
      </c>
      <c r="C185" t="s">
        <v>833</v>
      </c>
      <c r="D185" t="s">
        <v>834</v>
      </c>
      <c r="E185">
        <v>1</v>
      </c>
    </row>
    <row r="186" spans="1:5" x14ac:dyDescent="0.35">
      <c r="A186" t="s">
        <v>645</v>
      </c>
      <c r="B186" t="s">
        <v>643</v>
      </c>
      <c r="C186" t="s">
        <v>833</v>
      </c>
      <c r="D186" t="s">
        <v>834</v>
      </c>
      <c r="E186">
        <v>0.74815916413544992</v>
      </c>
    </row>
    <row r="187" spans="1:5" x14ac:dyDescent="0.35">
      <c r="A187" t="s">
        <v>648</v>
      </c>
      <c r="B187" t="s">
        <v>646</v>
      </c>
      <c r="C187" t="s">
        <v>833</v>
      </c>
      <c r="D187" t="s">
        <v>834</v>
      </c>
      <c r="E187">
        <v>0.89236476315984004</v>
      </c>
    </row>
    <row r="188" spans="1:5" x14ac:dyDescent="0.35">
      <c r="A188" t="s">
        <v>651</v>
      </c>
      <c r="B188" t="s">
        <v>649</v>
      </c>
      <c r="C188" t="s">
        <v>833</v>
      </c>
      <c r="D188" t="s">
        <v>834</v>
      </c>
      <c r="E188">
        <v>1</v>
      </c>
    </row>
    <row r="189" spans="1:5" x14ac:dyDescent="0.35">
      <c r="A189" t="s">
        <v>653</v>
      </c>
      <c r="B189" t="s">
        <v>652</v>
      </c>
      <c r="C189" t="s">
        <v>833</v>
      </c>
      <c r="D189" t="s">
        <v>834</v>
      </c>
      <c r="E189">
        <v>0.94291340990180994</v>
      </c>
    </row>
    <row r="190" spans="1:5" x14ac:dyDescent="0.35">
      <c r="A190" t="s">
        <v>656</v>
      </c>
      <c r="B190" t="s">
        <v>655</v>
      </c>
      <c r="C190" t="s">
        <v>833</v>
      </c>
      <c r="D190" t="s">
        <v>834</v>
      </c>
      <c r="E190">
        <v>0.91157700188722002</v>
      </c>
    </row>
    <row r="191" spans="1:5" x14ac:dyDescent="0.35">
      <c r="A191" t="s">
        <v>660</v>
      </c>
      <c r="B191" t="s">
        <v>658</v>
      </c>
      <c r="C191" t="s">
        <v>833</v>
      </c>
      <c r="D191" t="s">
        <v>834</v>
      </c>
      <c r="E191">
        <v>0.80666979068711997</v>
      </c>
    </row>
    <row r="192" spans="1:5" x14ac:dyDescent="0.35">
      <c r="A192" t="s">
        <v>663</v>
      </c>
      <c r="B192" t="s">
        <v>661</v>
      </c>
      <c r="C192" t="s">
        <v>833</v>
      </c>
      <c r="D192" t="s">
        <v>834</v>
      </c>
      <c r="E192">
        <v>0.86656564016487003</v>
      </c>
    </row>
    <row r="193" spans="1:5" x14ac:dyDescent="0.35">
      <c r="A193" t="s">
        <v>665</v>
      </c>
      <c r="B193" t="s">
        <v>664</v>
      </c>
      <c r="C193" t="s">
        <v>833</v>
      </c>
      <c r="D193" t="s">
        <v>834</v>
      </c>
      <c r="E193">
        <v>0.91820038100394996</v>
      </c>
    </row>
    <row r="194" spans="1:5" x14ac:dyDescent="0.35">
      <c r="A194" t="s">
        <v>669</v>
      </c>
      <c r="B194" t="s">
        <v>666</v>
      </c>
      <c r="C194" t="s">
        <v>833</v>
      </c>
      <c r="D194" t="s">
        <v>834</v>
      </c>
      <c r="E194">
        <v>0.85053475467750994</v>
      </c>
    </row>
    <row r="195" spans="1:5" x14ac:dyDescent="0.35">
      <c r="A195" t="s">
        <v>673</v>
      </c>
      <c r="B195" t="s">
        <v>671</v>
      </c>
      <c r="C195" t="s">
        <v>833</v>
      </c>
      <c r="D195" t="s">
        <v>834</v>
      </c>
      <c r="E195">
        <v>0.76875122376189997</v>
      </c>
    </row>
    <row r="196" spans="1:5" x14ac:dyDescent="0.35">
      <c r="A196" t="s">
        <v>676</v>
      </c>
      <c r="B196" t="s">
        <v>674</v>
      </c>
      <c r="C196" t="s">
        <v>833</v>
      </c>
      <c r="D196" t="s">
        <v>834</v>
      </c>
      <c r="E196">
        <v>0.77086639300436</v>
      </c>
    </row>
    <row r="197" spans="1:5" x14ac:dyDescent="0.35">
      <c r="A197" t="s">
        <v>679</v>
      </c>
      <c r="B197" t="s">
        <v>677</v>
      </c>
      <c r="C197" t="s">
        <v>833</v>
      </c>
      <c r="D197" t="s">
        <v>834</v>
      </c>
      <c r="E197">
        <v>0.73751159689788004</v>
      </c>
    </row>
    <row r="198" spans="1:5" x14ac:dyDescent="0.35">
      <c r="A198" t="s">
        <v>682</v>
      </c>
      <c r="B198" t="s">
        <v>680</v>
      </c>
      <c r="C198" t="s">
        <v>833</v>
      </c>
      <c r="D198" t="s">
        <v>834</v>
      </c>
      <c r="E198">
        <v>0.77438243458447997</v>
      </c>
    </row>
    <row r="199" spans="1:5" x14ac:dyDescent="0.35">
      <c r="A199" t="s">
        <v>755</v>
      </c>
      <c r="B199" t="s">
        <v>756</v>
      </c>
      <c r="C199" t="s">
        <v>833</v>
      </c>
      <c r="D199" t="s">
        <v>834</v>
      </c>
      <c r="E199">
        <v>0.12924734692516993</v>
      </c>
    </row>
    <row r="200" spans="1:5" x14ac:dyDescent="0.35">
      <c r="A200" t="s">
        <v>686</v>
      </c>
      <c r="B200" t="s">
        <v>685</v>
      </c>
      <c r="C200" t="s">
        <v>833</v>
      </c>
      <c r="D200" t="s">
        <v>834</v>
      </c>
      <c r="E200">
        <v>0.88787909673162002</v>
      </c>
    </row>
    <row r="201" spans="1:5" x14ac:dyDescent="0.35">
      <c r="A201" t="s">
        <v>690</v>
      </c>
      <c r="B201" t="s">
        <v>688</v>
      </c>
      <c r="C201" t="s">
        <v>833</v>
      </c>
      <c r="D201" t="s">
        <v>834</v>
      </c>
      <c r="E201">
        <v>0.93194434972344997</v>
      </c>
    </row>
    <row r="202" spans="1:5" x14ac:dyDescent="0.35">
      <c r="A202" t="s">
        <v>692</v>
      </c>
      <c r="B202" t="s">
        <v>691</v>
      </c>
      <c r="C202" t="s">
        <v>833</v>
      </c>
      <c r="D202" t="s">
        <v>834</v>
      </c>
      <c r="E202">
        <v>0.80979630965297</v>
      </c>
    </row>
    <row r="203" spans="1:5" x14ac:dyDescent="0.35">
      <c r="A203" t="s">
        <v>695</v>
      </c>
      <c r="B203" t="s">
        <v>693</v>
      </c>
      <c r="C203" t="s">
        <v>833</v>
      </c>
      <c r="D203" t="s">
        <v>834</v>
      </c>
      <c r="E203">
        <v>0.56693213933818998</v>
      </c>
    </row>
    <row r="204" spans="1:5" x14ac:dyDescent="0.35">
      <c r="A204" t="s">
        <v>697</v>
      </c>
      <c r="B204" t="s">
        <v>696</v>
      </c>
      <c r="C204" t="s">
        <v>833</v>
      </c>
      <c r="D204" t="s">
        <v>834</v>
      </c>
      <c r="E204">
        <v>6.8408832734119907E-2</v>
      </c>
    </row>
    <row r="205" spans="1:5" x14ac:dyDescent="0.35">
      <c r="A205" t="s">
        <v>701</v>
      </c>
      <c r="B205" t="s">
        <v>699</v>
      </c>
      <c r="C205" t="s">
        <v>833</v>
      </c>
      <c r="D205" t="s">
        <v>834</v>
      </c>
      <c r="E205">
        <v>0.80517985590414998</v>
      </c>
    </row>
    <row r="206" spans="1:5" x14ac:dyDescent="0.35">
      <c r="A206" t="s">
        <v>712</v>
      </c>
      <c r="B206" t="s">
        <v>709</v>
      </c>
      <c r="C206" t="s">
        <v>833</v>
      </c>
      <c r="D206" t="s">
        <v>834</v>
      </c>
      <c r="E206">
        <v>0.81767551038210995</v>
      </c>
    </row>
    <row r="207" spans="1:5" x14ac:dyDescent="0.35">
      <c r="A207" t="s">
        <v>716</v>
      </c>
      <c r="B207" t="s">
        <v>713</v>
      </c>
      <c r="C207" t="s">
        <v>833</v>
      </c>
      <c r="D207" t="s">
        <v>834</v>
      </c>
      <c r="E207">
        <v>0.94839116462378004</v>
      </c>
    </row>
    <row r="208" spans="1:5" x14ac:dyDescent="0.35">
      <c r="A208" t="s">
        <v>719</v>
      </c>
      <c r="B208" t="s">
        <v>717</v>
      </c>
      <c r="C208" t="s">
        <v>833</v>
      </c>
      <c r="D208" t="s">
        <v>834</v>
      </c>
      <c r="E208">
        <v>1</v>
      </c>
    </row>
    <row r="209" spans="1:5" x14ac:dyDescent="0.35">
      <c r="A209" t="s">
        <v>724</v>
      </c>
      <c r="B209" t="s">
        <v>720</v>
      </c>
      <c r="C209" t="s">
        <v>833</v>
      </c>
      <c r="D209" t="s">
        <v>834</v>
      </c>
      <c r="E209">
        <v>1</v>
      </c>
    </row>
    <row r="210" spans="1:5" x14ac:dyDescent="0.35">
      <c r="A210" t="s">
        <v>728</v>
      </c>
      <c r="B210" t="s">
        <v>726</v>
      </c>
      <c r="C210" t="s">
        <v>833</v>
      </c>
      <c r="D210" t="s">
        <v>834</v>
      </c>
      <c r="E210">
        <v>0.82104926525080002</v>
      </c>
    </row>
    <row r="211" spans="1:5" x14ac:dyDescent="0.35">
      <c r="A211" t="s">
        <v>731</v>
      </c>
      <c r="B211" t="s">
        <v>729</v>
      </c>
      <c r="C211" t="s">
        <v>833</v>
      </c>
      <c r="D211" t="s">
        <v>834</v>
      </c>
      <c r="E211">
        <v>0.86740772504193997</v>
      </c>
    </row>
    <row r="212" spans="1:5" x14ac:dyDescent="0.35">
      <c r="A212" t="s">
        <v>738</v>
      </c>
      <c r="B212" t="s">
        <v>736</v>
      </c>
      <c r="C212" t="s">
        <v>833</v>
      </c>
      <c r="D212" t="s">
        <v>834</v>
      </c>
      <c r="E212">
        <v>0.71830191684996003</v>
      </c>
    </row>
    <row r="213" spans="1:5" x14ac:dyDescent="0.35">
      <c r="A213" t="s">
        <v>371</v>
      </c>
      <c r="B213" t="s">
        <v>370</v>
      </c>
      <c r="C213" t="s">
        <v>833</v>
      </c>
      <c r="D213" t="s">
        <v>834</v>
      </c>
      <c r="E213">
        <v>1</v>
      </c>
    </row>
    <row r="214" spans="1:5" x14ac:dyDescent="0.35">
      <c r="A214" t="s">
        <v>742</v>
      </c>
      <c r="B214" t="s">
        <v>739</v>
      </c>
      <c r="C214" t="s">
        <v>833</v>
      </c>
      <c r="D214" t="s">
        <v>834</v>
      </c>
      <c r="E214">
        <v>0.96196004113448996</v>
      </c>
    </row>
    <row r="215" spans="1:5" x14ac:dyDescent="0.35">
      <c r="A215" t="s">
        <v>745</v>
      </c>
      <c r="B215" t="s">
        <v>743</v>
      </c>
      <c r="C215" t="s">
        <v>833</v>
      </c>
      <c r="D215" t="s">
        <v>834</v>
      </c>
      <c r="E215">
        <v>0.70950940955430997</v>
      </c>
    </row>
    <row r="216" spans="1:5" x14ac:dyDescent="0.35">
      <c r="A216" t="s">
        <v>748</v>
      </c>
      <c r="B216" t="s">
        <v>746</v>
      </c>
      <c r="C216" t="s">
        <v>833</v>
      </c>
      <c r="D216" t="s">
        <v>834</v>
      </c>
      <c r="E216">
        <v>0.88571226856420004</v>
      </c>
    </row>
    <row r="217" spans="1:5" x14ac:dyDescent="0.35">
      <c r="A217" t="s">
        <v>751</v>
      </c>
      <c r="B217" t="s">
        <v>749</v>
      </c>
      <c r="C217" t="s">
        <v>833</v>
      </c>
      <c r="D217" t="s">
        <v>834</v>
      </c>
      <c r="E217">
        <v>0.70815016009142995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C247-93FB-44E9-B6E3-4818909BD96A}">
  <dimension ref="A1:E265"/>
  <sheetViews>
    <sheetView workbookViewId="0">
      <selection sqref="A1:A1048576"/>
    </sheetView>
  </sheetViews>
  <sheetFormatPr defaultRowHeight="14.5" x14ac:dyDescent="0.35"/>
  <cols>
    <col min="1" max="1" width="46.08984375" bestFit="1" customWidth="1"/>
    <col min="2" max="2" width="12.1796875" bestFit="1" customWidth="1"/>
    <col min="3" max="3" width="48.6328125" bestFit="1" customWidth="1"/>
    <col min="4" max="4" width="13.1796875" bestFit="1" customWidth="1"/>
    <col min="5" max="5" width="11.81640625" bestFit="1" customWidth="1"/>
  </cols>
  <sheetData>
    <row r="1" spans="1:5" x14ac:dyDescent="0.35">
      <c r="A1" t="s">
        <v>769</v>
      </c>
      <c r="B1" t="s">
        <v>770</v>
      </c>
      <c r="C1" t="s">
        <v>771</v>
      </c>
      <c r="D1" t="s">
        <v>772</v>
      </c>
      <c r="E1" t="s">
        <v>776</v>
      </c>
    </row>
    <row r="2" spans="1:5" x14ac:dyDescent="0.35">
      <c r="A2" t="s">
        <v>4</v>
      </c>
      <c r="B2" t="s">
        <v>3</v>
      </c>
      <c r="C2" t="s">
        <v>838</v>
      </c>
      <c r="D2" t="s">
        <v>839</v>
      </c>
      <c r="E2">
        <v>2.1925799999999995E-2</v>
      </c>
    </row>
    <row r="3" spans="1:5" x14ac:dyDescent="0.35">
      <c r="A3" t="s">
        <v>6</v>
      </c>
      <c r="B3" t="s">
        <v>5</v>
      </c>
      <c r="C3" t="s">
        <v>838</v>
      </c>
      <c r="D3" t="s">
        <v>839</v>
      </c>
      <c r="E3">
        <v>0.56980279999999994</v>
      </c>
    </row>
    <row r="4" spans="1:5" x14ac:dyDescent="0.35">
      <c r="A4" t="s">
        <v>9</v>
      </c>
      <c r="B4" t="s">
        <v>8</v>
      </c>
      <c r="C4" t="s">
        <v>838</v>
      </c>
      <c r="D4" t="s">
        <v>839</v>
      </c>
      <c r="E4">
        <v>0.33969890000000003</v>
      </c>
    </row>
    <row r="5" spans="1:5" x14ac:dyDescent="0.35">
      <c r="A5" t="s">
        <v>14</v>
      </c>
      <c r="B5" t="s">
        <v>13</v>
      </c>
      <c r="C5" t="s">
        <v>838</v>
      </c>
      <c r="D5" t="s">
        <v>839</v>
      </c>
      <c r="E5">
        <v>1.8588500000000008E-2</v>
      </c>
    </row>
    <row r="6" spans="1:5" x14ac:dyDescent="0.35">
      <c r="A6" t="s">
        <v>19</v>
      </c>
      <c r="B6" t="s">
        <v>18</v>
      </c>
      <c r="C6" t="s">
        <v>838</v>
      </c>
      <c r="D6" t="s">
        <v>839</v>
      </c>
      <c r="E6">
        <v>1</v>
      </c>
    </row>
    <row r="7" spans="1:5" x14ac:dyDescent="0.35">
      <c r="A7" t="s">
        <v>846</v>
      </c>
      <c r="B7" t="e">
        <v>#N/A</v>
      </c>
      <c r="C7" t="s">
        <v>838</v>
      </c>
      <c r="D7" t="s">
        <v>839</v>
      </c>
      <c r="E7">
        <v>0.25403399999999998</v>
      </c>
    </row>
    <row r="8" spans="1:5" x14ac:dyDescent="0.35">
      <c r="A8" t="s">
        <v>22</v>
      </c>
      <c r="B8" t="s">
        <v>21</v>
      </c>
      <c r="C8" t="s">
        <v>838</v>
      </c>
      <c r="D8" t="s">
        <v>839</v>
      </c>
      <c r="E8">
        <v>9.9661499999999958E-2</v>
      </c>
    </row>
    <row r="9" spans="1:5" x14ac:dyDescent="0.35">
      <c r="A9" t="s">
        <v>24</v>
      </c>
      <c r="B9" t="s">
        <v>23</v>
      </c>
      <c r="C9" t="s">
        <v>838</v>
      </c>
      <c r="D9" t="s">
        <v>839</v>
      </c>
      <c r="E9">
        <v>9.9612999999999507E-3</v>
      </c>
    </row>
    <row r="10" spans="1:5" x14ac:dyDescent="0.35">
      <c r="A10" t="s">
        <v>27</v>
      </c>
      <c r="B10" t="s">
        <v>26</v>
      </c>
      <c r="C10" t="s">
        <v>838</v>
      </c>
      <c r="D10" t="s">
        <v>839</v>
      </c>
      <c r="E10">
        <v>2.6393000000000111E-3</v>
      </c>
    </row>
    <row r="11" spans="1:5" x14ac:dyDescent="0.35">
      <c r="A11" t="s">
        <v>30</v>
      </c>
      <c r="B11" t="s">
        <v>29</v>
      </c>
      <c r="C11" t="s">
        <v>838</v>
      </c>
      <c r="D11" t="s">
        <v>839</v>
      </c>
      <c r="E11">
        <v>2.6558380126952996E-2</v>
      </c>
    </row>
    <row r="12" spans="1:5" x14ac:dyDescent="0.35">
      <c r="A12" t="s">
        <v>44</v>
      </c>
      <c r="B12" t="s">
        <v>42</v>
      </c>
      <c r="C12" t="s">
        <v>838</v>
      </c>
      <c r="D12" t="s">
        <v>839</v>
      </c>
      <c r="E12">
        <v>1.0499999999999954E-2</v>
      </c>
    </row>
    <row r="13" spans="1:5" x14ac:dyDescent="0.35">
      <c r="A13" t="s">
        <v>766</v>
      </c>
      <c r="B13" t="s">
        <v>45</v>
      </c>
      <c r="C13" t="s">
        <v>838</v>
      </c>
      <c r="D13" t="s">
        <v>839</v>
      </c>
      <c r="E13">
        <v>1</v>
      </c>
    </row>
    <row r="14" spans="1:5" x14ac:dyDescent="0.35">
      <c r="A14" t="s">
        <v>49</v>
      </c>
      <c r="B14" t="s">
        <v>48</v>
      </c>
      <c r="C14" t="s">
        <v>838</v>
      </c>
      <c r="D14" t="s">
        <v>839</v>
      </c>
      <c r="E14">
        <v>1</v>
      </c>
    </row>
    <row r="15" spans="1:5" x14ac:dyDescent="0.35">
      <c r="A15" t="s">
        <v>52</v>
      </c>
      <c r="B15" t="s">
        <v>51</v>
      </c>
      <c r="C15" t="s">
        <v>838</v>
      </c>
      <c r="D15" t="s">
        <v>839</v>
      </c>
      <c r="E15">
        <v>2.0877000000000256E-3</v>
      </c>
    </row>
    <row r="16" spans="1:5" x14ac:dyDescent="0.35">
      <c r="A16" t="s">
        <v>58</v>
      </c>
      <c r="B16" t="s">
        <v>57</v>
      </c>
      <c r="C16" t="s">
        <v>838</v>
      </c>
      <c r="D16" t="s">
        <v>839</v>
      </c>
      <c r="E16">
        <v>0.31624669999999988</v>
      </c>
    </row>
    <row r="17" spans="1:5" x14ac:dyDescent="0.35">
      <c r="A17" t="s">
        <v>61</v>
      </c>
      <c r="B17" t="s">
        <v>60</v>
      </c>
      <c r="C17" t="s">
        <v>838</v>
      </c>
      <c r="D17" t="s">
        <v>839</v>
      </c>
      <c r="E17">
        <v>1</v>
      </c>
    </row>
    <row r="18" spans="1:5" x14ac:dyDescent="0.35">
      <c r="A18" t="s">
        <v>64</v>
      </c>
      <c r="B18" t="s">
        <v>63</v>
      </c>
      <c r="C18" t="s">
        <v>838</v>
      </c>
      <c r="D18" t="s">
        <v>839</v>
      </c>
      <c r="E18">
        <v>0.576376</v>
      </c>
    </row>
    <row r="19" spans="1:5" x14ac:dyDescent="0.35">
      <c r="A19" t="s">
        <v>67</v>
      </c>
      <c r="B19" t="s">
        <v>66</v>
      </c>
      <c r="C19" t="s">
        <v>838</v>
      </c>
      <c r="D19" t="s">
        <v>839</v>
      </c>
      <c r="E19">
        <v>0.5877555000000001</v>
      </c>
    </row>
    <row r="20" spans="1:5" x14ac:dyDescent="0.35">
      <c r="A20" t="s">
        <v>69</v>
      </c>
      <c r="B20" t="s">
        <v>68</v>
      </c>
      <c r="C20" t="s">
        <v>838</v>
      </c>
      <c r="D20" t="s">
        <v>839</v>
      </c>
      <c r="E20">
        <v>0.26087800000000005</v>
      </c>
    </row>
    <row r="21" spans="1:5" x14ac:dyDescent="0.35">
      <c r="A21" t="s">
        <v>72</v>
      </c>
      <c r="B21" t="s">
        <v>71</v>
      </c>
      <c r="C21" t="s">
        <v>838</v>
      </c>
      <c r="D21" t="s">
        <v>839</v>
      </c>
      <c r="E21">
        <v>1.6475499999999976E-2</v>
      </c>
    </row>
    <row r="22" spans="1:5" x14ac:dyDescent="0.35">
      <c r="A22" t="s">
        <v>75</v>
      </c>
      <c r="B22" t="s">
        <v>74</v>
      </c>
      <c r="C22" t="s">
        <v>838</v>
      </c>
      <c r="D22" t="s">
        <v>839</v>
      </c>
      <c r="E22">
        <v>2.5358099999999939E-2</v>
      </c>
    </row>
    <row r="23" spans="1:5" x14ac:dyDescent="0.35">
      <c r="A23" t="s">
        <v>79</v>
      </c>
      <c r="B23" t="s">
        <v>77</v>
      </c>
      <c r="C23" t="s">
        <v>838</v>
      </c>
      <c r="D23" t="s">
        <v>839</v>
      </c>
      <c r="E23">
        <v>1</v>
      </c>
    </row>
    <row r="24" spans="1:5" x14ac:dyDescent="0.35">
      <c r="A24" t="s">
        <v>84</v>
      </c>
      <c r="B24" t="s">
        <v>82</v>
      </c>
      <c r="C24" t="s">
        <v>838</v>
      </c>
      <c r="D24" t="s">
        <v>839</v>
      </c>
      <c r="E24">
        <v>3.0082300000000006E-2</v>
      </c>
    </row>
    <row r="25" spans="1:5" x14ac:dyDescent="0.35">
      <c r="A25" t="s">
        <v>88</v>
      </c>
      <c r="B25" t="s">
        <v>87</v>
      </c>
      <c r="C25" t="s">
        <v>838</v>
      </c>
      <c r="D25" t="s">
        <v>839</v>
      </c>
      <c r="E25">
        <v>2.4344000000000587E-3</v>
      </c>
    </row>
    <row r="26" spans="1:5" x14ac:dyDescent="0.35">
      <c r="A26" t="s">
        <v>91</v>
      </c>
      <c r="B26" t="s">
        <v>90</v>
      </c>
      <c r="C26" t="s">
        <v>838</v>
      </c>
      <c r="D26" t="s">
        <v>839</v>
      </c>
      <c r="E26">
        <v>0.29701576232910198</v>
      </c>
    </row>
    <row r="27" spans="1:5" x14ac:dyDescent="0.35">
      <c r="A27" t="s">
        <v>93</v>
      </c>
      <c r="B27" t="s">
        <v>92</v>
      </c>
      <c r="C27" t="s">
        <v>838</v>
      </c>
      <c r="D27" t="s">
        <v>839</v>
      </c>
      <c r="E27">
        <v>1</v>
      </c>
    </row>
    <row r="28" spans="1:5" x14ac:dyDescent="0.35">
      <c r="A28" t="s">
        <v>96</v>
      </c>
      <c r="B28" t="s">
        <v>95</v>
      </c>
      <c r="C28" t="s">
        <v>838</v>
      </c>
      <c r="D28" t="s">
        <v>839</v>
      </c>
      <c r="E28">
        <v>7.5449199999999994E-2</v>
      </c>
    </row>
    <row r="29" spans="1:5" x14ac:dyDescent="0.35">
      <c r="A29" t="s">
        <v>99</v>
      </c>
      <c r="B29" t="s">
        <v>98</v>
      </c>
      <c r="C29" t="s">
        <v>838</v>
      </c>
      <c r="D29" t="s">
        <v>839</v>
      </c>
      <c r="E29">
        <v>6.7724999999999924E-2</v>
      </c>
    </row>
    <row r="30" spans="1:5" x14ac:dyDescent="0.35">
      <c r="A30" t="s">
        <v>102</v>
      </c>
      <c r="B30" t="s">
        <v>101</v>
      </c>
      <c r="C30" t="s">
        <v>838</v>
      </c>
      <c r="D30" t="s">
        <v>839</v>
      </c>
      <c r="E30">
        <v>4.0000000000000036E-3</v>
      </c>
    </row>
    <row r="31" spans="1:5" x14ac:dyDescent="0.35">
      <c r="A31" t="s">
        <v>105</v>
      </c>
      <c r="B31" t="s">
        <v>103</v>
      </c>
      <c r="C31" t="s">
        <v>838</v>
      </c>
      <c r="D31" t="s">
        <v>839</v>
      </c>
      <c r="E31">
        <v>2.7858899999999909E-2</v>
      </c>
    </row>
    <row r="32" spans="1:5" x14ac:dyDescent="0.35">
      <c r="A32" t="s">
        <v>108</v>
      </c>
      <c r="B32" t="s">
        <v>107</v>
      </c>
      <c r="C32" t="s">
        <v>838</v>
      </c>
      <c r="D32" t="s">
        <v>839</v>
      </c>
      <c r="E32">
        <v>0.33438849999999998</v>
      </c>
    </row>
    <row r="33" spans="1:5" x14ac:dyDescent="0.35">
      <c r="A33" t="s">
        <v>111</v>
      </c>
      <c r="B33" t="s">
        <v>110</v>
      </c>
      <c r="C33" t="s">
        <v>838</v>
      </c>
      <c r="D33" t="s">
        <v>839</v>
      </c>
      <c r="E33">
        <v>0.123</v>
      </c>
    </row>
    <row r="34" spans="1:5" x14ac:dyDescent="0.35">
      <c r="A34" t="s">
        <v>115</v>
      </c>
      <c r="B34" t="s">
        <v>113</v>
      </c>
      <c r="C34" t="s">
        <v>838</v>
      </c>
      <c r="D34" t="s">
        <v>839</v>
      </c>
      <c r="E34">
        <v>0.62604179999999998</v>
      </c>
    </row>
    <row r="35" spans="1:5" x14ac:dyDescent="0.35">
      <c r="A35" t="s">
        <v>117</v>
      </c>
      <c r="B35" t="s">
        <v>116</v>
      </c>
      <c r="C35" t="s">
        <v>838</v>
      </c>
      <c r="D35" t="s">
        <v>839</v>
      </c>
      <c r="E35">
        <v>1</v>
      </c>
    </row>
    <row r="36" spans="1:5" x14ac:dyDescent="0.35">
      <c r="A36" t="s">
        <v>847</v>
      </c>
      <c r="B36" t="e">
        <v>#N/A</v>
      </c>
      <c r="C36" t="s">
        <v>838</v>
      </c>
      <c r="D36" t="s">
        <v>839</v>
      </c>
      <c r="E36">
        <v>1.0099500000000039E-2</v>
      </c>
    </row>
    <row r="37" spans="1:5" x14ac:dyDescent="0.35">
      <c r="A37" t="s">
        <v>120</v>
      </c>
      <c r="B37" t="s">
        <v>118</v>
      </c>
      <c r="C37" t="s">
        <v>838</v>
      </c>
      <c r="D37" t="s">
        <v>839</v>
      </c>
      <c r="E37">
        <v>1</v>
      </c>
    </row>
    <row r="38" spans="1:5" x14ac:dyDescent="0.35">
      <c r="A38" t="s">
        <v>848</v>
      </c>
      <c r="B38" t="e">
        <v>#N/A</v>
      </c>
      <c r="C38" t="s">
        <v>838</v>
      </c>
      <c r="D38" t="s">
        <v>839</v>
      </c>
      <c r="E38">
        <v>1</v>
      </c>
    </row>
    <row r="39" spans="1:5" x14ac:dyDescent="0.35">
      <c r="A39" t="s">
        <v>122</v>
      </c>
      <c r="B39" t="s">
        <v>121</v>
      </c>
      <c r="C39" t="s">
        <v>838</v>
      </c>
      <c r="D39" t="s">
        <v>839</v>
      </c>
      <c r="E39">
        <v>3.5977199999999931E-2</v>
      </c>
    </row>
    <row r="40" spans="1:5" x14ac:dyDescent="0.35">
      <c r="A40" t="s">
        <v>125</v>
      </c>
      <c r="B40" t="s">
        <v>124</v>
      </c>
      <c r="C40" t="s">
        <v>838</v>
      </c>
      <c r="D40" t="s">
        <v>839</v>
      </c>
      <c r="E40">
        <v>3.1591099999999983E-2</v>
      </c>
    </row>
    <row r="41" spans="1:5" x14ac:dyDescent="0.35">
      <c r="A41" t="s">
        <v>780</v>
      </c>
      <c r="B41" t="s">
        <v>127</v>
      </c>
      <c r="C41" t="s">
        <v>838</v>
      </c>
      <c r="D41" t="s">
        <v>839</v>
      </c>
      <c r="E41">
        <v>0.52834650000000005</v>
      </c>
    </row>
    <row r="42" spans="1:5" x14ac:dyDescent="0.35">
      <c r="A42" t="s">
        <v>132</v>
      </c>
      <c r="B42" t="s">
        <v>131</v>
      </c>
      <c r="C42" t="s">
        <v>838</v>
      </c>
      <c r="D42" t="s">
        <v>839</v>
      </c>
      <c r="E42">
        <v>0.22928959999999998</v>
      </c>
    </row>
    <row r="43" spans="1:5" x14ac:dyDescent="0.35">
      <c r="A43" t="s">
        <v>135</v>
      </c>
      <c r="B43" t="s">
        <v>134</v>
      </c>
      <c r="C43" t="s">
        <v>838</v>
      </c>
      <c r="D43" t="s">
        <v>839</v>
      </c>
      <c r="E43">
        <v>0.22957319999999992</v>
      </c>
    </row>
    <row r="44" spans="1:5" x14ac:dyDescent="0.35">
      <c r="A44" t="s">
        <v>141</v>
      </c>
      <c r="B44" t="s">
        <v>139</v>
      </c>
      <c r="C44" t="s">
        <v>838</v>
      </c>
      <c r="D44" t="s">
        <v>839</v>
      </c>
      <c r="E44">
        <v>0.19701239999999998</v>
      </c>
    </row>
    <row r="45" spans="1:5" x14ac:dyDescent="0.35">
      <c r="A45" t="s">
        <v>149</v>
      </c>
      <c r="B45" t="s">
        <v>148</v>
      </c>
      <c r="C45" t="s">
        <v>838</v>
      </c>
      <c r="D45" t="s">
        <v>839</v>
      </c>
      <c r="E45">
        <v>4.9074899999999921E-2</v>
      </c>
    </row>
    <row r="46" spans="1:5" x14ac:dyDescent="0.35">
      <c r="A46" t="s">
        <v>152</v>
      </c>
      <c r="B46" t="s">
        <v>151</v>
      </c>
      <c r="C46" t="s">
        <v>838</v>
      </c>
      <c r="D46" t="s">
        <v>839</v>
      </c>
      <c r="E46">
        <v>0.41182980000000002</v>
      </c>
    </row>
    <row r="47" spans="1:5" x14ac:dyDescent="0.35">
      <c r="A47" t="s">
        <v>155</v>
      </c>
      <c r="B47" t="s">
        <v>154</v>
      </c>
      <c r="C47" t="s">
        <v>838</v>
      </c>
      <c r="D47" t="s">
        <v>839</v>
      </c>
      <c r="E47">
        <v>0.13209709999999997</v>
      </c>
    </row>
    <row r="48" spans="1:5" x14ac:dyDescent="0.35">
      <c r="A48" t="s">
        <v>159</v>
      </c>
      <c r="B48" t="s">
        <v>158</v>
      </c>
      <c r="C48" t="s">
        <v>838</v>
      </c>
      <c r="D48" t="s">
        <v>839</v>
      </c>
      <c r="E48">
        <v>2.136210000000005E-2</v>
      </c>
    </row>
    <row r="49" spans="1:5" x14ac:dyDescent="0.35">
      <c r="A49" t="s">
        <v>849</v>
      </c>
      <c r="B49" t="e">
        <v>#N/A</v>
      </c>
      <c r="C49" t="s">
        <v>838</v>
      </c>
      <c r="D49" t="s">
        <v>839</v>
      </c>
      <c r="E49">
        <v>8.871909999999994E-2</v>
      </c>
    </row>
    <row r="50" spans="1:5" x14ac:dyDescent="0.35">
      <c r="A50" t="s">
        <v>162</v>
      </c>
      <c r="B50" t="s">
        <v>161</v>
      </c>
      <c r="C50" t="s">
        <v>838</v>
      </c>
      <c r="D50" t="s">
        <v>839</v>
      </c>
      <c r="E50">
        <v>2.4747000000000519E-3</v>
      </c>
    </row>
    <row r="51" spans="1:5" x14ac:dyDescent="0.35">
      <c r="A51" t="s">
        <v>165</v>
      </c>
      <c r="B51" t="s">
        <v>164</v>
      </c>
      <c r="C51" t="s">
        <v>838</v>
      </c>
      <c r="D51" t="s">
        <v>839</v>
      </c>
      <c r="E51">
        <v>1</v>
      </c>
    </row>
    <row r="52" spans="1:5" x14ac:dyDescent="0.35">
      <c r="A52" t="s">
        <v>168</v>
      </c>
      <c r="B52" t="s">
        <v>166</v>
      </c>
      <c r="C52" t="s">
        <v>838</v>
      </c>
      <c r="D52" t="s">
        <v>839</v>
      </c>
      <c r="E52">
        <v>1.1321800000000048E-2</v>
      </c>
    </row>
    <row r="53" spans="1:5" x14ac:dyDescent="0.35">
      <c r="A53" t="s">
        <v>170</v>
      </c>
      <c r="B53" t="s">
        <v>169</v>
      </c>
      <c r="C53" t="s">
        <v>838</v>
      </c>
      <c r="D53" t="s">
        <v>839</v>
      </c>
      <c r="E53">
        <v>1.3215699999999941E-2</v>
      </c>
    </row>
    <row r="54" spans="1:5" x14ac:dyDescent="0.35">
      <c r="A54" t="s">
        <v>177</v>
      </c>
      <c r="B54" t="s">
        <v>176</v>
      </c>
      <c r="C54" t="s">
        <v>838</v>
      </c>
      <c r="D54" t="s">
        <v>839</v>
      </c>
      <c r="E54">
        <v>1</v>
      </c>
    </row>
    <row r="55" spans="1:5" x14ac:dyDescent="0.35">
      <c r="A55" t="s">
        <v>181</v>
      </c>
      <c r="B55" t="s">
        <v>179</v>
      </c>
      <c r="C55" t="s">
        <v>838</v>
      </c>
      <c r="D55" t="s">
        <v>839</v>
      </c>
      <c r="E55">
        <v>1</v>
      </c>
    </row>
    <row r="56" spans="1:5" x14ac:dyDescent="0.35">
      <c r="A56" t="s">
        <v>183</v>
      </c>
      <c r="B56" t="s">
        <v>182</v>
      </c>
      <c r="C56" t="s">
        <v>838</v>
      </c>
      <c r="D56" t="s">
        <v>839</v>
      </c>
      <c r="E56">
        <v>1</v>
      </c>
    </row>
    <row r="57" spans="1:5" x14ac:dyDescent="0.35">
      <c r="A57" t="s">
        <v>187</v>
      </c>
      <c r="B57" t="s">
        <v>185</v>
      </c>
      <c r="C57" t="s">
        <v>838</v>
      </c>
      <c r="D57" t="s">
        <v>839</v>
      </c>
      <c r="E57">
        <v>1</v>
      </c>
    </row>
    <row r="58" spans="1:5" x14ac:dyDescent="0.35">
      <c r="A58" t="s">
        <v>189</v>
      </c>
      <c r="B58" t="s">
        <v>188</v>
      </c>
      <c r="C58" t="s">
        <v>838</v>
      </c>
      <c r="D58" t="s">
        <v>839</v>
      </c>
      <c r="E58">
        <v>1</v>
      </c>
    </row>
    <row r="59" spans="1:5" x14ac:dyDescent="0.35">
      <c r="A59" t="s">
        <v>193</v>
      </c>
      <c r="B59" t="s">
        <v>191</v>
      </c>
      <c r="C59" t="s">
        <v>838</v>
      </c>
      <c r="D59" t="s">
        <v>839</v>
      </c>
      <c r="E59">
        <v>6.2215400000000032E-2</v>
      </c>
    </row>
    <row r="60" spans="1:5" x14ac:dyDescent="0.35">
      <c r="A60" t="s">
        <v>195</v>
      </c>
      <c r="B60" t="s">
        <v>194</v>
      </c>
      <c r="C60" t="s">
        <v>838</v>
      </c>
      <c r="D60" t="s">
        <v>839</v>
      </c>
      <c r="E60">
        <v>0.18592160000000002</v>
      </c>
    </row>
    <row r="61" spans="1:5" x14ac:dyDescent="0.35">
      <c r="A61" t="s">
        <v>850</v>
      </c>
      <c r="B61" t="e">
        <v>#N/A</v>
      </c>
      <c r="C61" t="s">
        <v>838</v>
      </c>
      <c r="D61" t="s">
        <v>839</v>
      </c>
      <c r="E61">
        <v>4.1344399999999948E-2</v>
      </c>
    </row>
    <row r="62" spans="1:5" x14ac:dyDescent="0.35">
      <c r="A62" t="s">
        <v>851</v>
      </c>
      <c r="B62" t="e">
        <v>#N/A</v>
      </c>
      <c r="C62" t="s">
        <v>838</v>
      </c>
      <c r="D62" t="s">
        <v>839</v>
      </c>
      <c r="E62">
        <v>0.20649269999999997</v>
      </c>
    </row>
    <row r="63" spans="1:5" x14ac:dyDescent="0.35">
      <c r="A63" t="s">
        <v>852</v>
      </c>
      <c r="B63" t="e">
        <v>#N/A</v>
      </c>
      <c r="C63" t="s">
        <v>838</v>
      </c>
      <c r="D63" t="s">
        <v>839</v>
      </c>
      <c r="E63">
        <v>4.3923999999999963E-2</v>
      </c>
    </row>
    <row r="64" spans="1:5" x14ac:dyDescent="0.35">
      <c r="A64" t="s">
        <v>853</v>
      </c>
      <c r="B64" t="e">
        <v>#N/A</v>
      </c>
      <c r="C64" t="s">
        <v>838</v>
      </c>
      <c r="D64" t="s">
        <v>839</v>
      </c>
      <c r="E64">
        <v>9.9890000000000256E-3</v>
      </c>
    </row>
    <row r="65" spans="1:5" x14ac:dyDescent="0.35">
      <c r="A65" t="s">
        <v>854</v>
      </c>
      <c r="B65" t="e">
        <v>#N/A</v>
      </c>
      <c r="C65" t="s">
        <v>838</v>
      </c>
      <c r="D65" t="s">
        <v>839</v>
      </c>
      <c r="E65">
        <v>1.6658300000000015E-2</v>
      </c>
    </row>
    <row r="66" spans="1:5" x14ac:dyDescent="0.35">
      <c r="A66" t="s">
        <v>198</v>
      </c>
      <c r="B66" t="s">
        <v>197</v>
      </c>
      <c r="C66" t="s">
        <v>838</v>
      </c>
      <c r="D66" t="s">
        <v>839</v>
      </c>
      <c r="E66">
        <v>7.1702099999999991E-2</v>
      </c>
    </row>
    <row r="67" spans="1:5" x14ac:dyDescent="0.35">
      <c r="A67" t="s">
        <v>203</v>
      </c>
      <c r="B67" t="s">
        <v>200</v>
      </c>
      <c r="C67" t="s">
        <v>838</v>
      </c>
      <c r="D67" t="s">
        <v>839</v>
      </c>
      <c r="E67">
        <v>0.2883175</v>
      </c>
    </row>
    <row r="68" spans="1:5" x14ac:dyDescent="0.35">
      <c r="A68" t="s">
        <v>855</v>
      </c>
      <c r="B68" t="e">
        <v>#N/A</v>
      </c>
      <c r="C68" t="s">
        <v>838</v>
      </c>
      <c r="D68" t="s">
        <v>839</v>
      </c>
      <c r="E68">
        <v>1</v>
      </c>
    </row>
    <row r="69" spans="1:5" x14ac:dyDescent="0.35">
      <c r="A69" t="s">
        <v>205</v>
      </c>
      <c r="B69" t="s">
        <v>204</v>
      </c>
      <c r="C69" t="s">
        <v>838</v>
      </c>
      <c r="D69" t="s">
        <v>839</v>
      </c>
      <c r="E69">
        <v>0.23429479999999991</v>
      </c>
    </row>
    <row r="70" spans="1:5" x14ac:dyDescent="0.35">
      <c r="A70" t="s">
        <v>209</v>
      </c>
      <c r="B70" t="s">
        <v>207</v>
      </c>
      <c r="C70" t="s">
        <v>838</v>
      </c>
      <c r="D70" t="s">
        <v>839</v>
      </c>
      <c r="E70">
        <v>1.5635000000000066E-2</v>
      </c>
    </row>
    <row r="71" spans="1:5" x14ac:dyDescent="0.35">
      <c r="A71" t="s">
        <v>211</v>
      </c>
      <c r="B71" t="s">
        <v>210</v>
      </c>
      <c r="C71" t="s">
        <v>838</v>
      </c>
      <c r="D71" t="s">
        <v>839</v>
      </c>
      <c r="E71">
        <v>1.1420999999999237E-3</v>
      </c>
    </row>
    <row r="72" spans="1:5" x14ac:dyDescent="0.35">
      <c r="A72" t="s">
        <v>214</v>
      </c>
      <c r="B72" t="s">
        <v>213</v>
      </c>
      <c r="C72" t="s">
        <v>838</v>
      </c>
      <c r="D72" t="s">
        <v>839</v>
      </c>
      <c r="E72">
        <v>0.48228819999999994</v>
      </c>
    </row>
    <row r="73" spans="1:5" x14ac:dyDescent="0.35">
      <c r="A73" t="s">
        <v>856</v>
      </c>
      <c r="B73" t="e">
        <v>#N/A</v>
      </c>
      <c r="C73" t="s">
        <v>838</v>
      </c>
      <c r="D73" t="s">
        <v>839</v>
      </c>
      <c r="E73">
        <v>1</v>
      </c>
    </row>
    <row r="74" spans="1:5" x14ac:dyDescent="0.35">
      <c r="A74" t="s">
        <v>857</v>
      </c>
      <c r="B74" t="e">
        <v>#N/A</v>
      </c>
      <c r="C74" t="s">
        <v>838</v>
      </c>
      <c r="D74" t="s">
        <v>839</v>
      </c>
      <c r="E74">
        <v>0.3624484</v>
      </c>
    </row>
    <row r="75" spans="1:5" x14ac:dyDescent="0.35">
      <c r="A75" t="s">
        <v>217</v>
      </c>
      <c r="B75" t="s">
        <v>216</v>
      </c>
      <c r="C75" t="s">
        <v>838</v>
      </c>
      <c r="D75" t="s">
        <v>839</v>
      </c>
      <c r="E75">
        <v>1</v>
      </c>
    </row>
    <row r="76" spans="1:5" x14ac:dyDescent="0.35">
      <c r="A76" t="s">
        <v>220</v>
      </c>
      <c r="B76" t="s">
        <v>219</v>
      </c>
      <c r="C76" t="s">
        <v>838</v>
      </c>
      <c r="D76" t="s">
        <v>839</v>
      </c>
      <c r="E76">
        <v>9.1788999999999898E-3</v>
      </c>
    </row>
    <row r="77" spans="1:5" x14ac:dyDescent="0.35">
      <c r="A77" t="s">
        <v>229</v>
      </c>
      <c r="B77" t="s">
        <v>227</v>
      </c>
      <c r="C77" t="s">
        <v>838</v>
      </c>
      <c r="D77" t="s">
        <v>839</v>
      </c>
      <c r="E77">
        <v>1</v>
      </c>
    </row>
    <row r="78" spans="1:5" x14ac:dyDescent="0.35">
      <c r="A78" t="s">
        <v>233</v>
      </c>
      <c r="B78" t="s">
        <v>230</v>
      </c>
      <c r="C78" t="s">
        <v>838</v>
      </c>
      <c r="D78" t="s">
        <v>839</v>
      </c>
      <c r="E78">
        <v>1</v>
      </c>
    </row>
    <row r="79" spans="1:5" x14ac:dyDescent="0.35">
      <c r="A79" t="s">
        <v>835</v>
      </c>
      <c r="B79" t="s">
        <v>234</v>
      </c>
      <c r="C79" t="s">
        <v>838</v>
      </c>
      <c r="D79" t="s">
        <v>839</v>
      </c>
      <c r="E79">
        <v>1</v>
      </c>
    </row>
    <row r="80" spans="1:5" x14ac:dyDescent="0.35">
      <c r="A80" t="s">
        <v>239</v>
      </c>
      <c r="B80" t="s">
        <v>238</v>
      </c>
      <c r="C80" t="s">
        <v>838</v>
      </c>
      <c r="D80" t="s">
        <v>839</v>
      </c>
      <c r="E80">
        <v>0.15332840000000003</v>
      </c>
    </row>
    <row r="81" spans="1:5" x14ac:dyDescent="0.35">
      <c r="A81" t="s">
        <v>765</v>
      </c>
      <c r="B81" t="s">
        <v>241</v>
      </c>
      <c r="C81" t="s">
        <v>838</v>
      </c>
      <c r="D81" t="s">
        <v>839</v>
      </c>
      <c r="E81">
        <v>1</v>
      </c>
    </row>
    <row r="82" spans="1:5" x14ac:dyDescent="0.35">
      <c r="A82" t="s">
        <v>244</v>
      </c>
      <c r="B82" t="s">
        <v>243</v>
      </c>
      <c r="C82" t="s">
        <v>838</v>
      </c>
      <c r="D82" t="s">
        <v>839</v>
      </c>
      <c r="E82">
        <v>6.3573999999999575E-3</v>
      </c>
    </row>
    <row r="83" spans="1:5" x14ac:dyDescent="0.35">
      <c r="A83" t="s">
        <v>249</v>
      </c>
      <c r="B83" t="s">
        <v>248</v>
      </c>
      <c r="C83" t="s">
        <v>838</v>
      </c>
      <c r="D83" t="s">
        <v>839</v>
      </c>
      <c r="E83">
        <v>0.20960359999999989</v>
      </c>
    </row>
    <row r="84" spans="1:5" x14ac:dyDescent="0.35">
      <c r="A84" t="s">
        <v>763</v>
      </c>
      <c r="B84" t="s">
        <v>764</v>
      </c>
      <c r="C84" t="s">
        <v>838</v>
      </c>
      <c r="D84" t="s">
        <v>839</v>
      </c>
      <c r="E84">
        <v>1</v>
      </c>
    </row>
    <row r="85" spans="1:5" x14ac:dyDescent="0.35">
      <c r="A85" t="s">
        <v>252</v>
      </c>
      <c r="B85" t="s">
        <v>251</v>
      </c>
      <c r="C85" t="s">
        <v>838</v>
      </c>
      <c r="D85" t="s">
        <v>839</v>
      </c>
      <c r="E85">
        <v>0.67996159999999994</v>
      </c>
    </row>
    <row r="86" spans="1:5" x14ac:dyDescent="0.35">
      <c r="A86" t="s">
        <v>256</v>
      </c>
      <c r="B86" t="s">
        <v>254</v>
      </c>
      <c r="C86" t="s">
        <v>838</v>
      </c>
      <c r="D86" t="s">
        <v>839</v>
      </c>
      <c r="E86">
        <v>0.49222029999999994</v>
      </c>
    </row>
    <row r="87" spans="1:5" x14ac:dyDescent="0.35">
      <c r="A87" t="s">
        <v>260</v>
      </c>
      <c r="B87" t="s">
        <v>259</v>
      </c>
      <c r="C87" t="s">
        <v>838</v>
      </c>
      <c r="D87" t="s">
        <v>839</v>
      </c>
      <c r="E87">
        <v>0.54418840000000002</v>
      </c>
    </row>
    <row r="88" spans="1:5" x14ac:dyDescent="0.35">
      <c r="A88" t="s">
        <v>264</v>
      </c>
      <c r="B88" t="s">
        <v>262</v>
      </c>
      <c r="C88" t="s">
        <v>838</v>
      </c>
      <c r="D88" t="s">
        <v>839</v>
      </c>
      <c r="E88">
        <v>4.9999999999999933E-2</v>
      </c>
    </row>
    <row r="89" spans="1:5" x14ac:dyDescent="0.35">
      <c r="A89" t="s">
        <v>267</v>
      </c>
      <c r="B89" t="s">
        <v>266</v>
      </c>
      <c r="C89" t="s">
        <v>838</v>
      </c>
      <c r="D89" t="s">
        <v>839</v>
      </c>
      <c r="E89">
        <v>2.6312599999999908E-2</v>
      </c>
    </row>
    <row r="90" spans="1:5" x14ac:dyDescent="0.35">
      <c r="A90" t="s">
        <v>270</v>
      </c>
      <c r="B90" t="s">
        <v>269</v>
      </c>
      <c r="C90" t="s">
        <v>838</v>
      </c>
      <c r="D90" t="s">
        <v>839</v>
      </c>
      <c r="E90">
        <v>1.4000000000000012E-2</v>
      </c>
    </row>
    <row r="91" spans="1:5" x14ac:dyDescent="0.35">
      <c r="A91" t="s">
        <v>272</v>
      </c>
      <c r="B91" t="s">
        <v>271</v>
      </c>
      <c r="C91" t="s">
        <v>838</v>
      </c>
      <c r="D91" t="s">
        <v>839</v>
      </c>
      <c r="E91">
        <v>1</v>
      </c>
    </row>
    <row r="92" spans="1:5" x14ac:dyDescent="0.35">
      <c r="A92" t="s">
        <v>274</v>
      </c>
      <c r="B92" t="s">
        <v>273</v>
      </c>
      <c r="C92" t="s">
        <v>838</v>
      </c>
      <c r="D92" t="s">
        <v>839</v>
      </c>
      <c r="E92">
        <v>0.187141</v>
      </c>
    </row>
    <row r="93" spans="1:5" x14ac:dyDescent="0.35">
      <c r="A93" t="s">
        <v>277</v>
      </c>
      <c r="B93" t="s">
        <v>276</v>
      </c>
      <c r="C93" t="s">
        <v>838</v>
      </c>
      <c r="D93" t="s">
        <v>839</v>
      </c>
      <c r="E93">
        <v>6.308517456054985E-3</v>
      </c>
    </row>
    <row r="94" spans="1:5" x14ac:dyDescent="0.35">
      <c r="A94" t="s">
        <v>281</v>
      </c>
      <c r="B94" t="s">
        <v>279</v>
      </c>
      <c r="C94" t="s">
        <v>838</v>
      </c>
      <c r="D94" t="s">
        <v>839</v>
      </c>
      <c r="E94">
        <v>0.14360269999999997</v>
      </c>
    </row>
    <row r="95" spans="1:5" x14ac:dyDescent="0.35">
      <c r="A95" t="s">
        <v>858</v>
      </c>
      <c r="B95" t="e">
        <v>#N/A</v>
      </c>
      <c r="C95" t="s">
        <v>838</v>
      </c>
      <c r="D95" t="s">
        <v>839</v>
      </c>
      <c r="E95">
        <v>1</v>
      </c>
    </row>
    <row r="96" spans="1:5" x14ac:dyDescent="0.35">
      <c r="A96" t="s">
        <v>285</v>
      </c>
      <c r="B96" t="s">
        <v>282</v>
      </c>
      <c r="C96" t="s">
        <v>838</v>
      </c>
      <c r="D96" t="s">
        <v>839</v>
      </c>
      <c r="E96">
        <v>1</v>
      </c>
    </row>
    <row r="97" spans="1:5" x14ac:dyDescent="0.35">
      <c r="A97" t="s">
        <v>293</v>
      </c>
      <c r="B97" t="s">
        <v>292</v>
      </c>
      <c r="C97" t="s">
        <v>838</v>
      </c>
      <c r="D97" t="s">
        <v>839</v>
      </c>
      <c r="E97">
        <v>0.12794759999999994</v>
      </c>
    </row>
    <row r="98" spans="1:5" x14ac:dyDescent="0.35">
      <c r="A98" t="s">
        <v>859</v>
      </c>
      <c r="B98" t="e">
        <v>#N/A</v>
      </c>
      <c r="C98" t="s">
        <v>838</v>
      </c>
      <c r="D98" t="s">
        <v>839</v>
      </c>
      <c r="E98">
        <v>0.3737339999999999</v>
      </c>
    </row>
    <row r="99" spans="1:5" x14ac:dyDescent="0.35">
      <c r="A99" t="s">
        <v>296</v>
      </c>
      <c r="B99" t="s">
        <v>295</v>
      </c>
      <c r="C99" t="s">
        <v>838</v>
      </c>
      <c r="D99" t="s">
        <v>839</v>
      </c>
      <c r="E99">
        <v>8.746399999999932E-3</v>
      </c>
    </row>
    <row r="100" spans="1:5" x14ac:dyDescent="0.35">
      <c r="A100" t="s">
        <v>299</v>
      </c>
      <c r="B100" t="s">
        <v>298</v>
      </c>
      <c r="C100" t="s">
        <v>838</v>
      </c>
      <c r="D100" t="s">
        <v>839</v>
      </c>
      <c r="E100">
        <v>0.3830865</v>
      </c>
    </row>
    <row r="101" spans="1:5" x14ac:dyDescent="0.35">
      <c r="A101" t="s">
        <v>302</v>
      </c>
      <c r="B101" t="s">
        <v>301</v>
      </c>
      <c r="C101" t="s">
        <v>838</v>
      </c>
      <c r="D101" t="s">
        <v>839</v>
      </c>
      <c r="E101">
        <v>9.000000000000008E-3</v>
      </c>
    </row>
    <row r="102" spans="1:5" x14ac:dyDescent="0.35">
      <c r="A102" t="s">
        <v>860</v>
      </c>
      <c r="B102" t="e">
        <v>#N/A</v>
      </c>
      <c r="C102" t="s">
        <v>838</v>
      </c>
      <c r="D102" t="s">
        <v>839</v>
      </c>
      <c r="E102">
        <v>0.10949560000000003</v>
      </c>
    </row>
    <row r="103" spans="1:5" x14ac:dyDescent="0.35">
      <c r="A103" t="s">
        <v>861</v>
      </c>
      <c r="B103" t="e">
        <v>#N/A</v>
      </c>
      <c r="C103" t="s">
        <v>838</v>
      </c>
      <c r="D103" t="s">
        <v>839</v>
      </c>
      <c r="E103">
        <v>0.15806179999999992</v>
      </c>
    </row>
    <row r="104" spans="1:5" x14ac:dyDescent="0.35">
      <c r="A104" t="s">
        <v>862</v>
      </c>
      <c r="B104" t="e">
        <v>#N/A</v>
      </c>
      <c r="C104" t="s">
        <v>838</v>
      </c>
      <c r="D104" t="s">
        <v>839</v>
      </c>
      <c r="E104">
        <v>0.3364547</v>
      </c>
    </row>
    <row r="105" spans="1:5" x14ac:dyDescent="0.35">
      <c r="A105" t="s">
        <v>863</v>
      </c>
      <c r="B105" t="e">
        <v>#N/A</v>
      </c>
      <c r="C105" t="s">
        <v>838</v>
      </c>
      <c r="D105" t="s">
        <v>839</v>
      </c>
      <c r="E105">
        <v>0.329538</v>
      </c>
    </row>
    <row r="106" spans="1:5" x14ac:dyDescent="0.35">
      <c r="A106" t="s">
        <v>305</v>
      </c>
      <c r="B106" t="s">
        <v>304</v>
      </c>
      <c r="C106" t="s">
        <v>838</v>
      </c>
      <c r="D106" t="s">
        <v>839</v>
      </c>
      <c r="E106">
        <v>4.3414400000000075E-2</v>
      </c>
    </row>
    <row r="107" spans="1:5" x14ac:dyDescent="0.35">
      <c r="A107" t="s">
        <v>864</v>
      </c>
      <c r="B107" t="e">
        <v>#N/A</v>
      </c>
      <c r="C107" t="s">
        <v>838</v>
      </c>
      <c r="D107" t="s">
        <v>839</v>
      </c>
      <c r="E107">
        <v>0.34000960000000002</v>
      </c>
    </row>
    <row r="108" spans="1:5" x14ac:dyDescent="0.35">
      <c r="A108" t="s">
        <v>308</v>
      </c>
      <c r="B108" t="s">
        <v>307</v>
      </c>
      <c r="C108" t="s">
        <v>838</v>
      </c>
      <c r="D108" t="s">
        <v>839</v>
      </c>
      <c r="E108">
        <v>1</v>
      </c>
    </row>
    <row r="109" spans="1:5" x14ac:dyDescent="0.35">
      <c r="A109" t="s">
        <v>310</v>
      </c>
      <c r="B109" t="s">
        <v>309</v>
      </c>
      <c r="C109" t="s">
        <v>838</v>
      </c>
      <c r="D109" t="s">
        <v>839</v>
      </c>
      <c r="E109">
        <v>0.25627009999999995</v>
      </c>
    </row>
    <row r="110" spans="1:5" x14ac:dyDescent="0.35">
      <c r="A110" t="s">
        <v>865</v>
      </c>
      <c r="B110" t="e">
        <v>#N/A</v>
      </c>
      <c r="C110" t="s">
        <v>838</v>
      </c>
      <c r="D110" t="s">
        <v>839</v>
      </c>
      <c r="E110">
        <v>1</v>
      </c>
    </row>
    <row r="111" spans="1:5" x14ac:dyDescent="0.35">
      <c r="A111" t="s">
        <v>316</v>
      </c>
      <c r="B111" t="s">
        <v>315</v>
      </c>
      <c r="C111" t="s">
        <v>838</v>
      </c>
      <c r="D111" t="s">
        <v>839</v>
      </c>
      <c r="E111">
        <v>1</v>
      </c>
    </row>
    <row r="112" spans="1:5" x14ac:dyDescent="0.35">
      <c r="A112" t="s">
        <v>319</v>
      </c>
      <c r="B112" t="s">
        <v>317</v>
      </c>
      <c r="C112" t="s">
        <v>838</v>
      </c>
      <c r="D112" t="s">
        <v>839</v>
      </c>
      <c r="E112">
        <v>0.14455749999999989</v>
      </c>
    </row>
    <row r="113" spans="1:5" x14ac:dyDescent="0.35">
      <c r="A113" t="s">
        <v>322</v>
      </c>
      <c r="B113" t="s">
        <v>321</v>
      </c>
      <c r="C113" t="s">
        <v>838</v>
      </c>
      <c r="D113" t="s">
        <v>839</v>
      </c>
      <c r="E113">
        <v>0.4985948</v>
      </c>
    </row>
    <row r="114" spans="1:5" x14ac:dyDescent="0.35">
      <c r="A114" t="s">
        <v>325</v>
      </c>
      <c r="B114" t="s">
        <v>324</v>
      </c>
      <c r="C114" t="s">
        <v>838</v>
      </c>
      <c r="D114" t="s">
        <v>839</v>
      </c>
      <c r="E114">
        <v>1</v>
      </c>
    </row>
    <row r="115" spans="1:5" x14ac:dyDescent="0.35">
      <c r="A115" t="s">
        <v>328</v>
      </c>
      <c r="B115" t="s">
        <v>327</v>
      </c>
      <c r="C115" t="s">
        <v>838</v>
      </c>
      <c r="D115" t="s">
        <v>839</v>
      </c>
      <c r="E115">
        <v>8.248588562011705E-2</v>
      </c>
    </row>
    <row r="116" spans="1:5" x14ac:dyDescent="0.35">
      <c r="A116" t="s">
        <v>332</v>
      </c>
      <c r="B116" t="s">
        <v>330</v>
      </c>
      <c r="C116" t="s">
        <v>838</v>
      </c>
      <c r="D116" t="s">
        <v>839</v>
      </c>
      <c r="E116">
        <v>8.442399999999961E-3</v>
      </c>
    </row>
    <row r="117" spans="1:5" x14ac:dyDescent="0.35">
      <c r="A117" t="s">
        <v>334</v>
      </c>
      <c r="B117" t="s">
        <v>333</v>
      </c>
      <c r="C117" t="s">
        <v>838</v>
      </c>
      <c r="D117" t="s">
        <v>839</v>
      </c>
      <c r="E117">
        <v>0.11899999999999999</v>
      </c>
    </row>
    <row r="118" spans="1:5" x14ac:dyDescent="0.35">
      <c r="A118" t="s">
        <v>340</v>
      </c>
      <c r="B118" t="s">
        <v>338</v>
      </c>
      <c r="C118" t="s">
        <v>838</v>
      </c>
      <c r="D118" t="s">
        <v>839</v>
      </c>
      <c r="E118">
        <v>1.7728900000000047E-2</v>
      </c>
    </row>
    <row r="119" spans="1:5" x14ac:dyDescent="0.35">
      <c r="A119" t="s">
        <v>342</v>
      </c>
      <c r="B119" t="s">
        <v>341</v>
      </c>
      <c r="C119" t="s">
        <v>838</v>
      </c>
      <c r="D119" t="s">
        <v>839</v>
      </c>
      <c r="E119">
        <v>1</v>
      </c>
    </row>
    <row r="120" spans="1:5" x14ac:dyDescent="0.35">
      <c r="A120" t="s">
        <v>347</v>
      </c>
      <c r="B120" t="s">
        <v>346</v>
      </c>
      <c r="C120" t="s">
        <v>838</v>
      </c>
      <c r="D120" t="s">
        <v>839</v>
      </c>
      <c r="E120">
        <v>2.1836999999998996E-3</v>
      </c>
    </row>
    <row r="121" spans="1:5" x14ac:dyDescent="0.35">
      <c r="A121" t="s">
        <v>350</v>
      </c>
      <c r="B121" t="s">
        <v>349</v>
      </c>
      <c r="C121" t="s">
        <v>838</v>
      </c>
      <c r="D121" t="s">
        <v>839</v>
      </c>
      <c r="E121">
        <v>0.18465029999999993</v>
      </c>
    </row>
    <row r="122" spans="1:5" x14ac:dyDescent="0.35">
      <c r="A122" t="s">
        <v>353</v>
      </c>
      <c r="B122" t="s">
        <v>352</v>
      </c>
      <c r="C122" t="s">
        <v>838</v>
      </c>
      <c r="D122" t="s">
        <v>839</v>
      </c>
      <c r="E122">
        <v>4.1400000000000325E-3</v>
      </c>
    </row>
    <row r="123" spans="1:5" x14ac:dyDescent="0.35">
      <c r="A123" t="s">
        <v>356</v>
      </c>
      <c r="B123" t="s">
        <v>355</v>
      </c>
      <c r="C123" t="s">
        <v>838</v>
      </c>
      <c r="D123" t="s">
        <v>839</v>
      </c>
      <c r="E123">
        <v>0.19473510000000005</v>
      </c>
    </row>
    <row r="124" spans="1:5" x14ac:dyDescent="0.35">
      <c r="A124" t="s">
        <v>359</v>
      </c>
      <c r="B124" t="s">
        <v>358</v>
      </c>
      <c r="C124" t="s">
        <v>838</v>
      </c>
      <c r="D124" t="s">
        <v>839</v>
      </c>
      <c r="E124">
        <v>1</v>
      </c>
    </row>
    <row r="125" spans="1:5" x14ac:dyDescent="0.35">
      <c r="A125" t="s">
        <v>364</v>
      </c>
      <c r="B125" t="s">
        <v>361</v>
      </c>
      <c r="C125" t="s">
        <v>838</v>
      </c>
      <c r="D125" t="s">
        <v>839</v>
      </c>
      <c r="E125">
        <v>1</v>
      </c>
    </row>
    <row r="126" spans="1:5" x14ac:dyDescent="0.35">
      <c r="A126" t="s">
        <v>366</v>
      </c>
      <c r="B126" t="s">
        <v>365</v>
      </c>
      <c r="C126" t="s">
        <v>838</v>
      </c>
      <c r="D126" t="s">
        <v>839</v>
      </c>
      <c r="E126">
        <v>1</v>
      </c>
    </row>
    <row r="127" spans="1:5" x14ac:dyDescent="0.35">
      <c r="A127" t="s">
        <v>374</v>
      </c>
      <c r="B127" t="s">
        <v>373</v>
      </c>
      <c r="C127" t="s">
        <v>838</v>
      </c>
      <c r="D127" t="s">
        <v>839</v>
      </c>
      <c r="E127">
        <v>3.9435299999999951E-2</v>
      </c>
    </row>
    <row r="128" spans="1:5" x14ac:dyDescent="0.35">
      <c r="A128" t="s">
        <v>866</v>
      </c>
      <c r="B128" t="e">
        <v>#N/A</v>
      </c>
      <c r="C128" t="s">
        <v>838</v>
      </c>
      <c r="D128" t="s">
        <v>839</v>
      </c>
      <c r="E128">
        <v>6.6883399999999926E-2</v>
      </c>
    </row>
    <row r="129" spans="1:5" x14ac:dyDescent="0.35">
      <c r="A129" t="s">
        <v>377</v>
      </c>
      <c r="B129" t="s">
        <v>376</v>
      </c>
      <c r="C129" t="s">
        <v>838</v>
      </c>
      <c r="D129" t="s">
        <v>839</v>
      </c>
      <c r="E129">
        <v>0.15338960000000001</v>
      </c>
    </row>
    <row r="130" spans="1:5" x14ac:dyDescent="0.35">
      <c r="A130" t="s">
        <v>382</v>
      </c>
      <c r="B130" t="s">
        <v>380</v>
      </c>
      <c r="C130" t="s">
        <v>838</v>
      </c>
      <c r="D130" t="s">
        <v>839</v>
      </c>
      <c r="E130">
        <v>4.9305599999999949E-2</v>
      </c>
    </row>
    <row r="131" spans="1:5" x14ac:dyDescent="0.35">
      <c r="A131" t="s">
        <v>384</v>
      </c>
      <c r="B131" t="s">
        <v>383</v>
      </c>
      <c r="C131" t="s">
        <v>838</v>
      </c>
      <c r="D131" t="s">
        <v>839</v>
      </c>
      <c r="E131">
        <v>0.51698639999999996</v>
      </c>
    </row>
    <row r="132" spans="1:5" x14ac:dyDescent="0.35">
      <c r="A132" t="s">
        <v>387</v>
      </c>
      <c r="B132" t="s">
        <v>386</v>
      </c>
      <c r="C132" t="s">
        <v>838</v>
      </c>
      <c r="D132" t="s">
        <v>839</v>
      </c>
      <c r="E132">
        <v>0.13900000000000001</v>
      </c>
    </row>
    <row r="133" spans="1:5" x14ac:dyDescent="0.35">
      <c r="A133" t="s">
        <v>390</v>
      </c>
      <c r="B133" t="s">
        <v>388</v>
      </c>
      <c r="C133" t="s">
        <v>838</v>
      </c>
      <c r="D133" t="s">
        <v>839</v>
      </c>
      <c r="E133">
        <v>1</v>
      </c>
    </row>
    <row r="134" spans="1:5" x14ac:dyDescent="0.35">
      <c r="A134" t="s">
        <v>867</v>
      </c>
      <c r="B134" t="e">
        <v>#N/A</v>
      </c>
      <c r="C134" t="s">
        <v>838</v>
      </c>
      <c r="D134" t="s">
        <v>839</v>
      </c>
      <c r="E134">
        <v>6.1329399999999978E-2</v>
      </c>
    </row>
    <row r="135" spans="1:5" x14ac:dyDescent="0.35">
      <c r="A135" t="s">
        <v>868</v>
      </c>
      <c r="B135" t="e">
        <v>#N/A</v>
      </c>
      <c r="C135" t="s">
        <v>838</v>
      </c>
      <c r="D135" t="s">
        <v>839</v>
      </c>
      <c r="E135">
        <v>0.35183069999999994</v>
      </c>
    </row>
    <row r="136" spans="1:5" x14ac:dyDescent="0.35">
      <c r="A136" t="s">
        <v>869</v>
      </c>
      <c r="B136" t="e">
        <v>#N/A</v>
      </c>
      <c r="C136" t="s">
        <v>838</v>
      </c>
      <c r="D136" t="s">
        <v>839</v>
      </c>
      <c r="E136">
        <v>0.3681603</v>
      </c>
    </row>
    <row r="137" spans="1:5" x14ac:dyDescent="0.35">
      <c r="A137" t="s">
        <v>392</v>
      </c>
      <c r="B137" t="s">
        <v>391</v>
      </c>
      <c r="C137" t="s">
        <v>838</v>
      </c>
      <c r="D137" t="s">
        <v>839</v>
      </c>
      <c r="E137">
        <v>1</v>
      </c>
    </row>
    <row r="138" spans="1:5" x14ac:dyDescent="0.35">
      <c r="A138" t="s">
        <v>396</v>
      </c>
      <c r="B138" t="s">
        <v>394</v>
      </c>
      <c r="C138" t="s">
        <v>838</v>
      </c>
      <c r="D138" t="s">
        <v>839</v>
      </c>
      <c r="E138">
        <v>8.1042499999999906E-2</v>
      </c>
    </row>
    <row r="139" spans="1:5" x14ac:dyDescent="0.35">
      <c r="A139" t="s">
        <v>870</v>
      </c>
      <c r="B139" t="e">
        <v>#N/A</v>
      </c>
      <c r="C139" t="s">
        <v>838</v>
      </c>
      <c r="D139" t="s">
        <v>839</v>
      </c>
      <c r="E139">
        <v>0.22756619999999994</v>
      </c>
    </row>
    <row r="140" spans="1:5" x14ac:dyDescent="0.35">
      <c r="A140" t="s">
        <v>871</v>
      </c>
      <c r="B140" t="e">
        <v>#N/A</v>
      </c>
      <c r="C140" t="s">
        <v>838</v>
      </c>
      <c r="D140" t="s">
        <v>839</v>
      </c>
      <c r="E140">
        <v>0.15977339999999995</v>
      </c>
    </row>
    <row r="141" spans="1:5" x14ac:dyDescent="0.35">
      <c r="A141" t="s">
        <v>399</v>
      </c>
      <c r="B141" t="s">
        <v>397</v>
      </c>
      <c r="C141" t="s">
        <v>838</v>
      </c>
      <c r="D141" t="s">
        <v>839</v>
      </c>
      <c r="E141">
        <v>0.23364799999999997</v>
      </c>
    </row>
    <row r="142" spans="1:5" x14ac:dyDescent="0.35">
      <c r="A142" t="s">
        <v>872</v>
      </c>
      <c r="B142" t="e">
        <v>#N/A</v>
      </c>
      <c r="C142" t="s">
        <v>838</v>
      </c>
      <c r="D142" t="s">
        <v>839</v>
      </c>
      <c r="E142">
        <v>3.8484999999999991E-2</v>
      </c>
    </row>
    <row r="143" spans="1:5" x14ac:dyDescent="0.35">
      <c r="A143" t="s">
        <v>401</v>
      </c>
      <c r="B143" t="s">
        <v>400</v>
      </c>
      <c r="C143" t="s">
        <v>838</v>
      </c>
      <c r="D143" t="s">
        <v>839</v>
      </c>
      <c r="E143">
        <v>1.8439999999999568E-3</v>
      </c>
    </row>
    <row r="144" spans="1:5" x14ac:dyDescent="0.35">
      <c r="A144" t="s">
        <v>405</v>
      </c>
      <c r="B144" t="s">
        <v>403</v>
      </c>
      <c r="C144" t="s">
        <v>838</v>
      </c>
      <c r="D144" t="s">
        <v>839</v>
      </c>
      <c r="E144">
        <v>1</v>
      </c>
    </row>
    <row r="145" spans="1:5" x14ac:dyDescent="0.35">
      <c r="A145" t="s">
        <v>407</v>
      </c>
      <c r="B145" t="s">
        <v>406</v>
      </c>
      <c r="C145" t="s">
        <v>838</v>
      </c>
      <c r="D145" t="s">
        <v>839</v>
      </c>
      <c r="E145">
        <v>1.0409999999999586E-3</v>
      </c>
    </row>
    <row r="146" spans="1:5" x14ac:dyDescent="0.35">
      <c r="A146" t="s">
        <v>412</v>
      </c>
      <c r="B146" t="s">
        <v>409</v>
      </c>
      <c r="C146" t="s">
        <v>838</v>
      </c>
      <c r="D146" t="s">
        <v>839</v>
      </c>
      <c r="E146">
        <v>3.461510000000001E-2</v>
      </c>
    </row>
    <row r="147" spans="1:5" x14ac:dyDescent="0.35">
      <c r="A147" t="s">
        <v>419</v>
      </c>
      <c r="B147" t="s">
        <v>415</v>
      </c>
      <c r="C147" t="s">
        <v>838</v>
      </c>
      <c r="D147" t="s">
        <v>839</v>
      </c>
      <c r="E147">
        <v>1</v>
      </c>
    </row>
    <row r="148" spans="1:5" x14ac:dyDescent="0.35">
      <c r="A148" t="s">
        <v>423</v>
      </c>
      <c r="B148" t="s">
        <v>421</v>
      </c>
      <c r="C148" t="s">
        <v>838</v>
      </c>
      <c r="D148" t="s">
        <v>839</v>
      </c>
      <c r="E148">
        <v>0.26249990000000001</v>
      </c>
    </row>
    <row r="149" spans="1:5" x14ac:dyDescent="0.35">
      <c r="A149" t="s">
        <v>425</v>
      </c>
      <c r="B149" t="s">
        <v>424</v>
      </c>
      <c r="C149" t="s">
        <v>838</v>
      </c>
      <c r="D149" t="s">
        <v>839</v>
      </c>
      <c r="E149">
        <v>1</v>
      </c>
    </row>
    <row r="150" spans="1:5" x14ac:dyDescent="0.35">
      <c r="A150" t="s">
        <v>428</v>
      </c>
      <c r="B150" t="s">
        <v>427</v>
      </c>
      <c r="C150" t="s">
        <v>838</v>
      </c>
      <c r="D150" t="s">
        <v>839</v>
      </c>
      <c r="E150">
        <v>6.4011000000000484E-3</v>
      </c>
    </row>
    <row r="151" spans="1:5" x14ac:dyDescent="0.35">
      <c r="A151" t="s">
        <v>431</v>
      </c>
      <c r="B151" t="s">
        <v>430</v>
      </c>
      <c r="C151" t="s">
        <v>838</v>
      </c>
      <c r="D151" t="s">
        <v>839</v>
      </c>
      <c r="E151">
        <v>0.25195679999999998</v>
      </c>
    </row>
    <row r="152" spans="1:5" x14ac:dyDescent="0.35">
      <c r="A152" t="s">
        <v>55</v>
      </c>
      <c r="B152" t="s">
        <v>54</v>
      </c>
      <c r="C152" t="s">
        <v>838</v>
      </c>
      <c r="D152" t="s">
        <v>839</v>
      </c>
      <c r="E152">
        <v>2.2650500000000018E-2</v>
      </c>
    </row>
    <row r="153" spans="1:5" x14ac:dyDescent="0.35">
      <c r="A153" t="s">
        <v>873</v>
      </c>
      <c r="B153" t="e">
        <v>#N/A</v>
      </c>
      <c r="C153" t="s">
        <v>838</v>
      </c>
      <c r="D153" t="s">
        <v>839</v>
      </c>
      <c r="E153">
        <v>0.21037209999999995</v>
      </c>
    </row>
    <row r="154" spans="1:5" x14ac:dyDescent="0.35">
      <c r="A154" t="s">
        <v>434</v>
      </c>
      <c r="B154" t="s">
        <v>433</v>
      </c>
      <c r="C154" t="s">
        <v>838</v>
      </c>
      <c r="D154" t="s">
        <v>839</v>
      </c>
      <c r="E154">
        <v>4.6200899999999989E-2</v>
      </c>
    </row>
    <row r="155" spans="1:5" x14ac:dyDescent="0.35">
      <c r="A155" t="s">
        <v>438</v>
      </c>
      <c r="B155" t="s">
        <v>436</v>
      </c>
      <c r="C155" t="s">
        <v>838</v>
      </c>
      <c r="D155" t="s">
        <v>839</v>
      </c>
      <c r="E155">
        <v>1.7349199999999954E-2</v>
      </c>
    </row>
    <row r="156" spans="1:5" x14ac:dyDescent="0.35">
      <c r="A156" t="s">
        <v>874</v>
      </c>
      <c r="B156" t="e">
        <v>#N/A</v>
      </c>
      <c r="C156" t="s">
        <v>838</v>
      </c>
      <c r="D156" t="s">
        <v>839</v>
      </c>
      <c r="E156">
        <v>0.1385152999999999</v>
      </c>
    </row>
    <row r="157" spans="1:5" x14ac:dyDescent="0.35">
      <c r="A157" t="s">
        <v>781</v>
      </c>
      <c r="B157" t="s">
        <v>440</v>
      </c>
      <c r="C157" t="s">
        <v>838</v>
      </c>
      <c r="D157" t="s">
        <v>839</v>
      </c>
      <c r="E157">
        <v>2.200000000000002E-2</v>
      </c>
    </row>
    <row r="158" spans="1:5" x14ac:dyDescent="0.35">
      <c r="A158" t="s">
        <v>446</v>
      </c>
      <c r="B158" t="s">
        <v>445</v>
      </c>
      <c r="C158" t="s">
        <v>838</v>
      </c>
      <c r="D158" t="s">
        <v>839</v>
      </c>
      <c r="E158">
        <v>0.64526229999999996</v>
      </c>
    </row>
    <row r="159" spans="1:5" x14ac:dyDescent="0.35">
      <c r="A159" t="s">
        <v>449</v>
      </c>
      <c r="B159" t="s">
        <v>448</v>
      </c>
      <c r="C159" t="s">
        <v>838</v>
      </c>
      <c r="D159" t="s">
        <v>839</v>
      </c>
      <c r="E159">
        <v>5.4968099999999964E-2</v>
      </c>
    </row>
    <row r="160" spans="1:5" x14ac:dyDescent="0.35">
      <c r="A160" t="s">
        <v>453</v>
      </c>
      <c r="B160" t="s">
        <v>451</v>
      </c>
      <c r="C160" t="s">
        <v>838</v>
      </c>
      <c r="D160" t="s">
        <v>839</v>
      </c>
      <c r="E160">
        <v>0.24448800000000004</v>
      </c>
    </row>
    <row r="161" spans="1:5" x14ac:dyDescent="0.35">
      <c r="A161" t="s">
        <v>875</v>
      </c>
      <c r="B161" t="e">
        <v>#N/A</v>
      </c>
      <c r="C161" t="s">
        <v>838</v>
      </c>
      <c r="D161" t="s">
        <v>839</v>
      </c>
      <c r="E161">
        <v>0.24040400000000006</v>
      </c>
    </row>
    <row r="162" spans="1:5" x14ac:dyDescent="0.35">
      <c r="A162" t="s">
        <v>456</v>
      </c>
      <c r="B162" t="s">
        <v>455</v>
      </c>
      <c r="C162" t="s">
        <v>838</v>
      </c>
      <c r="D162" t="s">
        <v>839</v>
      </c>
      <c r="E162">
        <v>1.1528199999999988E-2</v>
      </c>
    </row>
    <row r="163" spans="1:5" x14ac:dyDescent="0.35">
      <c r="A163" t="s">
        <v>458</v>
      </c>
      <c r="B163" t="s">
        <v>457</v>
      </c>
      <c r="C163" t="s">
        <v>838</v>
      </c>
      <c r="D163" t="s">
        <v>839</v>
      </c>
      <c r="E163">
        <v>1.5768800000000027E-2</v>
      </c>
    </row>
    <row r="164" spans="1:5" x14ac:dyDescent="0.35">
      <c r="A164" t="s">
        <v>462</v>
      </c>
      <c r="B164" t="s">
        <v>459</v>
      </c>
      <c r="C164" t="s">
        <v>838</v>
      </c>
      <c r="D164" t="s">
        <v>839</v>
      </c>
      <c r="E164">
        <v>1</v>
      </c>
    </row>
    <row r="165" spans="1:5" x14ac:dyDescent="0.35">
      <c r="A165" t="s">
        <v>464</v>
      </c>
      <c r="B165" t="s">
        <v>463</v>
      </c>
      <c r="C165" t="s">
        <v>838</v>
      </c>
      <c r="D165" t="s">
        <v>839</v>
      </c>
      <c r="E165">
        <v>0.39344570000000001</v>
      </c>
    </row>
    <row r="166" spans="1:5" x14ac:dyDescent="0.35">
      <c r="A166" t="s">
        <v>468</v>
      </c>
      <c r="B166" t="s">
        <v>466</v>
      </c>
      <c r="C166" t="s">
        <v>838</v>
      </c>
      <c r="D166" t="s">
        <v>839</v>
      </c>
      <c r="E166">
        <v>0.46502409999999994</v>
      </c>
    </row>
    <row r="167" spans="1:5" x14ac:dyDescent="0.35">
      <c r="A167" t="s">
        <v>472</v>
      </c>
      <c r="B167" t="s">
        <v>471</v>
      </c>
      <c r="C167" t="s">
        <v>838</v>
      </c>
      <c r="D167" t="s">
        <v>839</v>
      </c>
      <c r="E167">
        <v>8.6746100000000048E-2</v>
      </c>
    </row>
    <row r="168" spans="1:5" x14ac:dyDescent="0.35">
      <c r="A168" t="s">
        <v>475</v>
      </c>
      <c r="B168" t="s">
        <v>474</v>
      </c>
      <c r="C168" t="s">
        <v>838</v>
      </c>
      <c r="D168" t="s">
        <v>839</v>
      </c>
      <c r="E168">
        <v>0.37856459999999992</v>
      </c>
    </row>
    <row r="169" spans="1:5" x14ac:dyDescent="0.35">
      <c r="A169" t="s">
        <v>478</v>
      </c>
      <c r="B169" t="s">
        <v>477</v>
      </c>
      <c r="C169" t="s">
        <v>838</v>
      </c>
      <c r="D169" t="s">
        <v>839</v>
      </c>
      <c r="E169">
        <v>6.2652999999999959E-2</v>
      </c>
    </row>
    <row r="170" spans="1:5" x14ac:dyDescent="0.35">
      <c r="A170" t="s">
        <v>876</v>
      </c>
      <c r="B170" t="e">
        <v>#N/A</v>
      </c>
      <c r="C170" t="s">
        <v>838</v>
      </c>
      <c r="D170" t="s">
        <v>839</v>
      </c>
      <c r="E170">
        <v>1</v>
      </c>
    </row>
    <row r="171" spans="1:5" x14ac:dyDescent="0.35">
      <c r="A171" t="s">
        <v>480</v>
      </c>
      <c r="B171" t="s">
        <v>479</v>
      </c>
      <c r="C171" t="s">
        <v>838</v>
      </c>
      <c r="D171" t="s">
        <v>839</v>
      </c>
      <c r="E171">
        <v>1</v>
      </c>
    </row>
    <row r="172" spans="1:5" x14ac:dyDescent="0.35">
      <c r="A172" t="s">
        <v>483</v>
      </c>
      <c r="B172" t="s">
        <v>482</v>
      </c>
      <c r="C172" t="s">
        <v>838</v>
      </c>
      <c r="D172" t="s">
        <v>839</v>
      </c>
      <c r="E172">
        <v>2.200000000000002E-2</v>
      </c>
    </row>
    <row r="173" spans="1:5" x14ac:dyDescent="0.35">
      <c r="A173" t="s">
        <v>485</v>
      </c>
      <c r="B173" t="s">
        <v>484</v>
      </c>
      <c r="C173" t="s">
        <v>838</v>
      </c>
      <c r="D173" t="s">
        <v>839</v>
      </c>
      <c r="E173">
        <v>0.69439609999999996</v>
      </c>
    </row>
    <row r="174" spans="1:5" x14ac:dyDescent="0.35">
      <c r="A174" t="s">
        <v>492</v>
      </c>
      <c r="B174" t="s">
        <v>490</v>
      </c>
      <c r="C174" t="s">
        <v>838</v>
      </c>
      <c r="D174" t="s">
        <v>839</v>
      </c>
      <c r="E174">
        <v>0.37983990000000001</v>
      </c>
    </row>
    <row r="175" spans="1:5" x14ac:dyDescent="0.35">
      <c r="A175" t="s">
        <v>494</v>
      </c>
      <c r="B175" t="s">
        <v>493</v>
      </c>
      <c r="C175" t="s">
        <v>838</v>
      </c>
      <c r="D175" t="s">
        <v>839</v>
      </c>
      <c r="E175">
        <v>0.17385450000000002</v>
      </c>
    </row>
    <row r="176" spans="1:5" x14ac:dyDescent="0.35">
      <c r="A176" t="s">
        <v>500</v>
      </c>
      <c r="B176" t="s">
        <v>498</v>
      </c>
      <c r="C176" t="s">
        <v>838</v>
      </c>
      <c r="D176" t="s">
        <v>839</v>
      </c>
      <c r="E176">
        <v>1</v>
      </c>
    </row>
    <row r="177" spans="1:5" x14ac:dyDescent="0.35">
      <c r="A177" t="s">
        <v>503</v>
      </c>
      <c r="B177" t="s">
        <v>501</v>
      </c>
      <c r="C177" t="s">
        <v>838</v>
      </c>
      <c r="D177" t="s">
        <v>839</v>
      </c>
      <c r="E177">
        <v>1</v>
      </c>
    </row>
    <row r="178" spans="1:5" x14ac:dyDescent="0.35">
      <c r="A178" t="s">
        <v>505</v>
      </c>
      <c r="B178" t="s">
        <v>504</v>
      </c>
      <c r="C178" t="s">
        <v>838</v>
      </c>
      <c r="D178" t="s">
        <v>839</v>
      </c>
      <c r="E178">
        <v>0.32091570000000003</v>
      </c>
    </row>
    <row r="179" spans="1:5" x14ac:dyDescent="0.35">
      <c r="A179" t="s">
        <v>507</v>
      </c>
      <c r="B179" t="s">
        <v>506</v>
      </c>
      <c r="C179" t="s">
        <v>838</v>
      </c>
      <c r="D179" t="s">
        <v>839</v>
      </c>
      <c r="E179">
        <v>1</v>
      </c>
    </row>
    <row r="180" spans="1:5" x14ac:dyDescent="0.35">
      <c r="A180" t="s">
        <v>147</v>
      </c>
      <c r="B180" t="s">
        <v>144</v>
      </c>
      <c r="C180" t="s">
        <v>838</v>
      </c>
      <c r="D180" t="s">
        <v>839</v>
      </c>
      <c r="E180">
        <v>1</v>
      </c>
    </row>
    <row r="181" spans="1:5" x14ac:dyDescent="0.35">
      <c r="A181" t="s">
        <v>877</v>
      </c>
      <c r="B181" t="e">
        <v>#N/A</v>
      </c>
      <c r="C181" t="s">
        <v>838</v>
      </c>
      <c r="D181" t="s">
        <v>839</v>
      </c>
      <c r="E181">
        <v>1</v>
      </c>
    </row>
    <row r="182" spans="1:5" x14ac:dyDescent="0.35">
      <c r="A182" t="s">
        <v>510</v>
      </c>
      <c r="B182" t="s">
        <v>509</v>
      </c>
      <c r="C182" t="s">
        <v>838</v>
      </c>
      <c r="D182" t="s">
        <v>839</v>
      </c>
      <c r="E182">
        <v>4.3484700000000043E-2</v>
      </c>
    </row>
    <row r="183" spans="1:5" x14ac:dyDescent="0.35">
      <c r="A183" t="s">
        <v>878</v>
      </c>
      <c r="B183" t="e">
        <v>#N/A</v>
      </c>
      <c r="C183" t="s">
        <v>838</v>
      </c>
      <c r="D183" t="s">
        <v>839</v>
      </c>
      <c r="E183">
        <v>0.15471190000000001</v>
      </c>
    </row>
    <row r="184" spans="1:5" x14ac:dyDescent="0.35">
      <c r="A184" t="s">
        <v>514</v>
      </c>
      <c r="B184" t="s">
        <v>512</v>
      </c>
      <c r="C184" t="s">
        <v>838</v>
      </c>
      <c r="D184" t="s">
        <v>839</v>
      </c>
      <c r="E184">
        <v>0.40867949999999997</v>
      </c>
    </row>
    <row r="185" spans="1:5" x14ac:dyDescent="0.35">
      <c r="A185" t="s">
        <v>516</v>
      </c>
      <c r="B185" t="s">
        <v>515</v>
      </c>
      <c r="C185" t="s">
        <v>838</v>
      </c>
      <c r="D185" t="s">
        <v>839</v>
      </c>
      <c r="E185">
        <v>4.588189999999992E-2</v>
      </c>
    </row>
    <row r="186" spans="1:5" x14ac:dyDescent="0.35">
      <c r="A186" t="s">
        <v>523</v>
      </c>
      <c r="B186" t="s">
        <v>522</v>
      </c>
      <c r="C186" t="s">
        <v>838</v>
      </c>
      <c r="D186" t="s">
        <v>839</v>
      </c>
      <c r="E186">
        <v>5.5917299999999948E-2</v>
      </c>
    </row>
    <row r="187" spans="1:5" x14ac:dyDescent="0.35">
      <c r="A187" t="s">
        <v>526</v>
      </c>
      <c r="B187" t="s">
        <v>525</v>
      </c>
      <c r="C187" t="s">
        <v>838</v>
      </c>
      <c r="D187" t="s">
        <v>839</v>
      </c>
      <c r="E187">
        <v>1.8174499999999871E-2</v>
      </c>
    </row>
    <row r="188" spans="1:5" x14ac:dyDescent="0.35">
      <c r="A188" t="s">
        <v>529</v>
      </c>
      <c r="B188" t="s">
        <v>528</v>
      </c>
      <c r="C188" t="s">
        <v>838</v>
      </c>
      <c r="D188" t="s">
        <v>839</v>
      </c>
      <c r="E188">
        <v>3.4062600000000054E-2</v>
      </c>
    </row>
    <row r="189" spans="1:5" x14ac:dyDescent="0.35">
      <c r="A189" t="s">
        <v>533</v>
      </c>
      <c r="B189" t="s">
        <v>531</v>
      </c>
      <c r="C189" t="s">
        <v>838</v>
      </c>
      <c r="D189" t="s">
        <v>839</v>
      </c>
      <c r="E189">
        <v>0.38400000000000001</v>
      </c>
    </row>
    <row r="190" spans="1:5" x14ac:dyDescent="0.35">
      <c r="A190" t="s">
        <v>535</v>
      </c>
      <c r="B190" t="s">
        <v>534</v>
      </c>
      <c r="C190" t="s">
        <v>838</v>
      </c>
      <c r="D190" t="s">
        <v>839</v>
      </c>
      <c r="E190">
        <v>1.2572600000000045E-2</v>
      </c>
    </row>
    <row r="191" spans="1:5" x14ac:dyDescent="0.35">
      <c r="A191" t="s">
        <v>879</v>
      </c>
      <c r="B191" t="e">
        <v>#N/A</v>
      </c>
      <c r="C191" t="s">
        <v>838</v>
      </c>
      <c r="D191" t="s">
        <v>839</v>
      </c>
      <c r="E191">
        <v>0.37356389999999995</v>
      </c>
    </row>
    <row r="192" spans="1:5" x14ac:dyDescent="0.35">
      <c r="A192" t="s">
        <v>539</v>
      </c>
      <c r="B192" t="s">
        <v>537</v>
      </c>
      <c r="C192" t="s">
        <v>838</v>
      </c>
      <c r="D192" t="s">
        <v>839</v>
      </c>
      <c r="E192">
        <v>7.6099999999999945E-2</v>
      </c>
    </row>
    <row r="193" spans="1:5" x14ac:dyDescent="0.35">
      <c r="A193" t="s">
        <v>836</v>
      </c>
      <c r="B193" t="s">
        <v>540</v>
      </c>
      <c r="C193" t="s">
        <v>838</v>
      </c>
      <c r="D193" t="s">
        <v>839</v>
      </c>
      <c r="E193">
        <v>1.8100000000020877E-5</v>
      </c>
    </row>
    <row r="194" spans="1:5" x14ac:dyDescent="0.35">
      <c r="A194" t="s">
        <v>547</v>
      </c>
      <c r="B194" t="s">
        <v>546</v>
      </c>
      <c r="C194" t="s">
        <v>838</v>
      </c>
      <c r="D194" t="s">
        <v>839</v>
      </c>
      <c r="E194">
        <v>3.8624099999999939E-2</v>
      </c>
    </row>
    <row r="195" spans="1:5" x14ac:dyDescent="0.35">
      <c r="A195" t="s">
        <v>550</v>
      </c>
      <c r="B195" t="s">
        <v>549</v>
      </c>
      <c r="C195" t="s">
        <v>838</v>
      </c>
      <c r="D195" t="s">
        <v>839</v>
      </c>
      <c r="E195">
        <v>5.9792000000000067E-2</v>
      </c>
    </row>
    <row r="196" spans="1:5" x14ac:dyDescent="0.35">
      <c r="A196" t="s">
        <v>555</v>
      </c>
      <c r="B196" t="s">
        <v>552</v>
      </c>
      <c r="C196" t="s">
        <v>838</v>
      </c>
      <c r="D196" t="s">
        <v>839</v>
      </c>
      <c r="E196">
        <v>2.7813899999999947E-2</v>
      </c>
    </row>
    <row r="197" spans="1:5" x14ac:dyDescent="0.35">
      <c r="A197" t="s">
        <v>880</v>
      </c>
      <c r="B197" t="e">
        <v>#N/A</v>
      </c>
      <c r="C197" t="s">
        <v>838</v>
      </c>
      <c r="D197" t="s">
        <v>839</v>
      </c>
      <c r="E197">
        <v>8.9834299999999923E-2</v>
      </c>
    </row>
    <row r="198" spans="1:5" x14ac:dyDescent="0.35">
      <c r="A198" t="s">
        <v>881</v>
      </c>
      <c r="B198" t="e">
        <v>#N/A</v>
      </c>
      <c r="C198" t="s">
        <v>838</v>
      </c>
      <c r="D198" t="s">
        <v>839</v>
      </c>
      <c r="E198">
        <v>1</v>
      </c>
    </row>
    <row r="199" spans="1:5" x14ac:dyDescent="0.35">
      <c r="A199" t="s">
        <v>558</v>
      </c>
      <c r="B199" t="s">
        <v>556</v>
      </c>
      <c r="C199" t="s">
        <v>838</v>
      </c>
      <c r="D199" t="s">
        <v>839</v>
      </c>
      <c r="E199">
        <v>1</v>
      </c>
    </row>
    <row r="200" spans="1:5" x14ac:dyDescent="0.35">
      <c r="A200" t="s">
        <v>560</v>
      </c>
      <c r="B200" t="s">
        <v>559</v>
      </c>
      <c r="C200" t="s">
        <v>838</v>
      </c>
      <c r="D200" t="s">
        <v>839</v>
      </c>
      <c r="E200">
        <v>6.5360299999999927E-2</v>
      </c>
    </row>
    <row r="201" spans="1:5" x14ac:dyDescent="0.35">
      <c r="A201" t="s">
        <v>563</v>
      </c>
      <c r="B201" t="s">
        <v>562</v>
      </c>
      <c r="C201" t="s">
        <v>838</v>
      </c>
      <c r="D201" t="s">
        <v>839</v>
      </c>
      <c r="E201">
        <v>1.1554999999999982E-2</v>
      </c>
    </row>
    <row r="202" spans="1:5" x14ac:dyDescent="0.35">
      <c r="A202" t="s">
        <v>566</v>
      </c>
      <c r="B202" t="s">
        <v>564</v>
      </c>
      <c r="C202" t="s">
        <v>838</v>
      </c>
      <c r="D202" t="s">
        <v>839</v>
      </c>
      <c r="E202">
        <v>2.6994000000000185E-3</v>
      </c>
    </row>
    <row r="203" spans="1:5" x14ac:dyDescent="0.35">
      <c r="A203" t="s">
        <v>569</v>
      </c>
      <c r="B203" t="s">
        <v>567</v>
      </c>
      <c r="C203" t="s">
        <v>838</v>
      </c>
      <c r="D203" t="s">
        <v>839</v>
      </c>
      <c r="E203">
        <v>0.26784409999999992</v>
      </c>
    </row>
    <row r="204" spans="1:5" x14ac:dyDescent="0.35">
      <c r="A204" t="s">
        <v>882</v>
      </c>
      <c r="B204" t="e">
        <v>#N/A</v>
      </c>
      <c r="C204" t="s">
        <v>838</v>
      </c>
      <c r="D204" t="s">
        <v>839</v>
      </c>
      <c r="E204">
        <v>0.27747609999999989</v>
      </c>
    </row>
    <row r="205" spans="1:5" x14ac:dyDescent="0.35">
      <c r="A205" t="s">
        <v>576</v>
      </c>
      <c r="B205" t="s">
        <v>574</v>
      </c>
      <c r="C205" t="s">
        <v>838</v>
      </c>
      <c r="D205" t="s">
        <v>839</v>
      </c>
      <c r="E205">
        <v>4.6713699999999969E-2</v>
      </c>
    </row>
    <row r="206" spans="1:5" x14ac:dyDescent="0.35">
      <c r="A206" t="s">
        <v>579</v>
      </c>
      <c r="B206" t="s">
        <v>577</v>
      </c>
      <c r="C206" t="s">
        <v>838</v>
      </c>
      <c r="D206" t="s">
        <v>839</v>
      </c>
      <c r="E206">
        <v>0.39302819999999994</v>
      </c>
    </row>
    <row r="207" spans="1:5" x14ac:dyDescent="0.35">
      <c r="A207" t="s">
        <v>586</v>
      </c>
      <c r="B207" t="s">
        <v>584</v>
      </c>
      <c r="C207" t="s">
        <v>838</v>
      </c>
      <c r="D207" t="s">
        <v>839</v>
      </c>
      <c r="E207">
        <v>0.48099579999999997</v>
      </c>
    </row>
    <row r="208" spans="1:5" x14ac:dyDescent="0.35">
      <c r="A208" t="s">
        <v>589</v>
      </c>
      <c r="B208" t="s">
        <v>587</v>
      </c>
      <c r="C208" t="s">
        <v>838</v>
      </c>
      <c r="D208" t="s">
        <v>839</v>
      </c>
      <c r="E208">
        <v>2.6551400000000003E-2</v>
      </c>
    </row>
    <row r="209" spans="1:5" x14ac:dyDescent="0.35">
      <c r="A209" t="s">
        <v>600</v>
      </c>
      <c r="B209" t="s">
        <v>598</v>
      </c>
      <c r="C209" t="s">
        <v>838</v>
      </c>
      <c r="D209" t="s">
        <v>839</v>
      </c>
      <c r="E209">
        <v>0.23399999999999999</v>
      </c>
    </row>
    <row r="210" spans="1:5" x14ac:dyDescent="0.35">
      <c r="A210" t="s">
        <v>603</v>
      </c>
      <c r="B210" t="s">
        <v>601</v>
      </c>
      <c r="C210" t="s">
        <v>838</v>
      </c>
      <c r="D210" t="s">
        <v>839</v>
      </c>
      <c r="E210">
        <v>0.56793669999999996</v>
      </c>
    </row>
    <row r="211" spans="1:5" x14ac:dyDescent="0.35">
      <c r="A211" t="s">
        <v>605</v>
      </c>
      <c r="B211" t="s">
        <v>604</v>
      </c>
      <c r="C211" t="s">
        <v>838</v>
      </c>
      <c r="D211" t="s">
        <v>839</v>
      </c>
      <c r="E211">
        <v>0.11517290000000002</v>
      </c>
    </row>
    <row r="212" spans="1:5" x14ac:dyDescent="0.35">
      <c r="A212" t="s">
        <v>609</v>
      </c>
      <c r="B212" t="s">
        <v>607</v>
      </c>
      <c r="C212" t="s">
        <v>838</v>
      </c>
      <c r="D212" t="s">
        <v>839</v>
      </c>
      <c r="E212">
        <v>8.3569999999988376E-4</v>
      </c>
    </row>
    <row r="213" spans="1:5" x14ac:dyDescent="0.35">
      <c r="A213" t="s">
        <v>613</v>
      </c>
      <c r="B213" t="s">
        <v>610</v>
      </c>
      <c r="C213" t="s">
        <v>838</v>
      </c>
      <c r="D213" t="s">
        <v>839</v>
      </c>
      <c r="E213">
        <v>0.94595349788665772</v>
      </c>
    </row>
    <row r="214" spans="1:5" x14ac:dyDescent="0.35">
      <c r="A214" t="s">
        <v>620</v>
      </c>
      <c r="B214" t="s">
        <v>618</v>
      </c>
      <c r="C214" t="s">
        <v>838</v>
      </c>
      <c r="D214" t="s">
        <v>839</v>
      </c>
      <c r="E214">
        <v>1.7108000000000012E-2</v>
      </c>
    </row>
    <row r="215" spans="1:5" x14ac:dyDescent="0.35">
      <c r="A215" t="s">
        <v>883</v>
      </c>
      <c r="B215" t="e">
        <v>#N/A</v>
      </c>
      <c r="C215" t="s">
        <v>838</v>
      </c>
      <c r="D215" t="s">
        <v>839</v>
      </c>
      <c r="E215">
        <v>0.34426570000000001</v>
      </c>
    </row>
    <row r="216" spans="1:5" x14ac:dyDescent="0.35">
      <c r="A216" t="s">
        <v>583</v>
      </c>
      <c r="B216" t="s">
        <v>580</v>
      </c>
      <c r="C216" t="s">
        <v>838</v>
      </c>
      <c r="D216" t="s">
        <v>839</v>
      </c>
      <c r="E216">
        <v>0.65477240000000003</v>
      </c>
    </row>
    <row r="217" spans="1:5" x14ac:dyDescent="0.35">
      <c r="A217" t="s">
        <v>884</v>
      </c>
      <c r="B217" t="e">
        <v>#N/A</v>
      </c>
      <c r="C217" t="s">
        <v>838</v>
      </c>
      <c r="D217" t="s">
        <v>839</v>
      </c>
      <c r="E217">
        <v>0.34422939999999991</v>
      </c>
    </row>
    <row r="218" spans="1:5" x14ac:dyDescent="0.35">
      <c r="A218" t="s">
        <v>885</v>
      </c>
      <c r="B218" t="e">
        <v>#N/A</v>
      </c>
      <c r="C218" t="s">
        <v>838</v>
      </c>
      <c r="D218" t="s">
        <v>839</v>
      </c>
      <c r="E218">
        <v>0.1379824999999999</v>
      </c>
    </row>
    <row r="219" spans="1:5" x14ac:dyDescent="0.35">
      <c r="A219" t="s">
        <v>623</v>
      </c>
      <c r="B219" t="s">
        <v>621</v>
      </c>
      <c r="C219" t="s">
        <v>838</v>
      </c>
      <c r="D219" t="s">
        <v>839</v>
      </c>
      <c r="E219">
        <v>7.1833599999999942E-2</v>
      </c>
    </row>
    <row r="220" spans="1:5" x14ac:dyDescent="0.35">
      <c r="A220" t="s">
        <v>626</v>
      </c>
      <c r="B220" t="s">
        <v>624</v>
      </c>
      <c r="C220" t="s">
        <v>838</v>
      </c>
      <c r="D220" t="s">
        <v>839</v>
      </c>
      <c r="E220">
        <v>5.6167300000000031E-2</v>
      </c>
    </row>
    <row r="221" spans="1:5" x14ac:dyDescent="0.35">
      <c r="A221" t="s">
        <v>628</v>
      </c>
      <c r="B221" t="s">
        <v>627</v>
      </c>
      <c r="C221" t="s">
        <v>838</v>
      </c>
      <c r="D221" t="s">
        <v>839</v>
      </c>
      <c r="E221">
        <v>1</v>
      </c>
    </row>
    <row r="222" spans="1:5" x14ac:dyDescent="0.35">
      <c r="A222" t="s">
        <v>632</v>
      </c>
      <c r="B222" t="s">
        <v>630</v>
      </c>
      <c r="C222" t="s">
        <v>838</v>
      </c>
      <c r="D222" t="s">
        <v>839</v>
      </c>
      <c r="E222">
        <v>3.0000000000000027E-3</v>
      </c>
    </row>
    <row r="223" spans="1:5" x14ac:dyDescent="0.35">
      <c r="A223" t="s">
        <v>635</v>
      </c>
      <c r="B223" t="s">
        <v>633</v>
      </c>
      <c r="C223" t="s">
        <v>838</v>
      </c>
      <c r="D223" t="s">
        <v>839</v>
      </c>
      <c r="E223">
        <v>1</v>
      </c>
    </row>
    <row r="224" spans="1:5" x14ac:dyDescent="0.35">
      <c r="A224" t="s">
        <v>782</v>
      </c>
      <c r="B224" t="s">
        <v>636</v>
      </c>
      <c r="C224" t="s">
        <v>838</v>
      </c>
      <c r="D224" t="s">
        <v>839</v>
      </c>
      <c r="E224">
        <v>0.11580619999999997</v>
      </c>
    </row>
    <row r="225" spans="1:5" x14ac:dyDescent="0.35">
      <c r="A225" t="s">
        <v>641</v>
      </c>
      <c r="B225" t="s">
        <v>639</v>
      </c>
      <c r="C225" t="s">
        <v>838</v>
      </c>
      <c r="D225" t="s">
        <v>839</v>
      </c>
      <c r="E225">
        <v>1</v>
      </c>
    </row>
    <row r="226" spans="1:5" x14ac:dyDescent="0.35">
      <c r="A226" t="s">
        <v>645</v>
      </c>
      <c r="B226" t="s">
        <v>643</v>
      </c>
      <c r="C226" t="s">
        <v>838</v>
      </c>
      <c r="D226" t="s">
        <v>839</v>
      </c>
      <c r="E226">
        <v>4.132289999999994E-2</v>
      </c>
    </row>
    <row r="227" spans="1:5" x14ac:dyDescent="0.35">
      <c r="A227" t="s">
        <v>648</v>
      </c>
      <c r="B227" t="s">
        <v>646</v>
      </c>
      <c r="C227" t="s">
        <v>838</v>
      </c>
      <c r="D227" t="s">
        <v>839</v>
      </c>
      <c r="E227">
        <v>0.19155479999999991</v>
      </c>
    </row>
    <row r="228" spans="1:5" x14ac:dyDescent="0.35">
      <c r="A228" t="s">
        <v>651</v>
      </c>
      <c r="B228" t="s">
        <v>649</v>
      </c>
      <c r="C228" t="s">
        <v>838</v>
      </c>
      <c r="D228" t="s">
        <v>839</v>
      </c>
      <c r="E228">
        <v>1</v>
      </c>
    </row>
    <row r="229" spans="1:5" x14ac:dyDescent="0.35">
      <c r="A229" t="s">
        <v>653</v>
      </c>
      <c r="B229" t="s">
        <v>652</v>
      </c>
      <c r="C229" t="s">
        <v>838</v>
      </c>
      <c r="D229" t="s">
        <v>839</v>
      </c>
      <c r="E229">
        <v>0.77688449999999998</v>
      </c>
    </row>
    <row r="230" spans="1:5" x14ac:dyDescent="0.35">
      <c r="A230" t="s">
        <v>886</v>
      </c>
      <c r="B230" t="e">
        <v>#N/A</v>
      </c>
      <c r="C230" t="s">
        <v>838</v>
      </c>
      <c r="D230" t="s">
        <v>839</v>
      </c>
      <c r="E230">
        <v>4.1851099999999919E-2</v>
      </c>
    </row>
    <row r="231" spans="1:5" x14ac:dyDescent="0.35">
      <c r="A231" t="s">
        <v>887</v>
      </c>
      <c r="B231" t="e">
        <v>#N/A</v>
      </c>
      <c r="C231" t="s">
        <v>838</v>
      </c>
      <c r="D231" t="s">
        <v>839</v>
      </c>
      <c r="E231">
        <v>1.0181500000000065E-2</v>
      </c>
    </row>
    <row r="232" spans="1:5" x14ac:dyDescent="0.35">
      <c r="A232" t="s">
        <v>656</v>
      </c>
      <c r="B232" t="s">
        <v>655</v>
      </c>
      <c r="C232" t="s">
        <v>838</v>
      </c>
      <c r="D232" t="s">
        <v>839</v>
      </c>
      <c r="E232">
        <v>0.36254379999999997</v>
      </c>
    </row>
    <row r="233" spans="1:5" x14ac:dyDescent="0.35">
      <c r="A233" t="s">
        <v>660</v>
      </c>
      <c r="B233" t="s">
        <v>658</v>
      </c>
      <c r="C233" t="s">
        <v>838</v>
      </c>
      <c r="D233" t="s">
        <v>839</v>
      </c>
      <c r="E233">
        <v>7.1316900000000016E-2</v>
      </c>
    </row>
    <row r="234" spans="1:5" x14ac:dyDescent="0.35">
      <c r="A234" t="s">
        <v>663</v>
      </c>
      <c r="B234" t="s">
        <v>661</v>
      </c>
      <c r="C234" t="s">
        <v>838</v>
      </c>
      <c r="D234" t="s">
        <v>839</v>
      </c>
      <c r="E234">
        <v>2.0000000000000018E-3</v>
      </c>
    </row>
    <row r="235" spans="1:5" x14ac:dyDescent="0.35">
      <c r="A235" t="s">
        <v>665</v>
      </c>
      <c r="B235" t="s">
        <v>664</v>
      </c>
      <c r="C235" t="s">
        <v>838</v>
      </c>
      <c r="D235" t="s">
        <v>839</v>
      </c>
      <c r="E235">
        <v>3.0000000000000027E-3</v>
      </c>
    </row>
    <row r="236" spans="1:5" x14ac:dyDescent="0.35">
      <c r="A236" t="s">
        <v>888</v>
      </c>
      <c r="B236" t="e">
        <v>#N/A</v>
      </c>
      <c r="C236" t="s">
        <v>838</v>
      </c>
      <c r="D236" t="s">
        <v>839</v>
      </c>
      <c r="E236">
        <v>6.2450400000000017E-2</v>
      </c>
    </row>
    <row r="237" spans="1:5" x14ac:dyDescent="0.35">
      <c r="A237" t="s">
        <v>669</v>
      </c>
      <c r="B237" t="s">
        <v>666</v>
      </c>
      <c r="C237" t="s">
        <v>838</v>
      </c>
      <c r="D237" t="s">
        <v>839</v>
      </c>
      <c r="E237">
        <v>0.3193317</v>
      </c>
    </row>
    <row r="238" spans="1:5" x14ac:dyDescent="0.35">
      <c r="A238" t="s">
        <v>889</v>
      </c>
      <c r="B238" t="e">
        <v>#N/A</v>
      </c>
      <c r="C238" t="s">
        <v>838</v>
      </c>
      <c r="D238" t="s">
        <v>839</v>
      </c>
      <c r="E238">
        <v>0.24278109999999997</v>
      </c>
    </row>
    <row r="239" spans="1:5" x14ac:dyDescent="0.35">
      <c r="A239" t="s">
        <v>673</v>
      </c>
      <c r="B239" t="s">
        <v>671</v>
      </c>
      <c r="C239" t="s">
        <v>838</v>
      </c>
      <c r="D239" t="s">
        <v>839</v>
      </c>
      <c r="E239">
        <v>5.8562999999999255E-3</v>
      </c>
    </row>
    <row r="240" spans="1:5" x14ac:dyDescent="0.35">
      <c r="A240" t="s">
        <v>890</v>
      </c>
      <c r="B240" t="e">
        <v>#N/A</v>
      </c>
      <c r="C240" t="s">
        <v>838</v>
      </c>
      <c r="D240" t="s">
        <v>839</v>
      </c>
      <c r="E240">
        <v>0.27747609999999989</v>
      </c>
    </row>
    <row r="241" spans="1:5" x14ac:dyDescent="0.35">
      <c r="A241" t="s">
        <v>891</v>
      </c>
      <c r="B241" t="e">
        <v>#N/A</v>
      </c>
      <c r="C241" t="s">
        <v>838</v>
      </c>
      <c r="D241" t="s">
        <v>839</v>
      </c>
      <c r="E241">
        <v>0.34422939999999991</v>
      </c>
    </row>
    <row r="242" spans="1:5" x14ac:dyDescent="0.35">
      <c r="A242" t="s">
        <v>676</v>
      </c>
      <c r="B242" t="s">
        <v>674</v>
      </c>
      <c r="C242" t="s">
        <v>838</v>
      </c>
      <c r="D242" t="s">
        <v>839</v>
      </c>
      <c r="E242">
        <v>1.2999999999999901E-2</v>
      </c>
    </row>
    <row r="243" spans="1:5" x14ac:dyDescent="0.35">
      <c r="A243" t="s">
        <v>679</v>
      </c>
      <c r="B243" t="s">
        <v>677</v>
      </c>
      <c r="C243" t="s">
        <v>838</v>
      </c>
      <c r="D243" t="s">
        <v>839</v>
      </c>
      <c r="E243">
        <v>0.20963569999999998</v>
      </c>
    </row>
    <row r="244" spans="1:5" x14ac:dyDescent="0.35">
      <c r="A244" t="s">
        <v>682</v>
      </c>
      <c r="B244" t="s">
        <v>680</v>
      </c>
      <c r="C244" t="s">
        <v>838</v>
      </c>
      <c r="D244" t="s">
        <v>839</v>
      </c>
      <c r="E244">
        <v>3.8494699999999993E-2</v>
      </c>
    </row>
    <row r="245" spans="1:5" x14ac:dyDescent="0.35">
      <c r="A245" t="s">
        <v>755</v>
      </c>
      <c r="B245" t="s">
        <v>756</v>
      </c>
      <c r="C245" t="s">
        <v>838</v>
      </c>
      <c r="D245" t="s">
        <v>839</v>
      </c>
      <c r="E245">
        <v>1</v>
      </c>
    </row>
    <row r="246" spans="1:5" x14ac:dyDescent="0.35">
      <c r="A246" t="s">
        <v>686</v>
      </c>
      <c r="B246" t="s">
        <v>685</v>
      </c>
      <c r="C246" t="s">
        <v>838</v>
      </c>
      <c r="D246" t="s">
        <v>839</v>
      </c>
      <c r="E246">
        <v>0.22112769999999993</v>
      </c>
    </row>
    <row r="247" spans="1:5" x14ac:dyDescent="0.35">
      <c r="A247" t="s">
        <v>690</v>
      </c>
      <c r="B247" t="s">
        <v>688</v>
      </c>
      <c r="C247" t="s">
        <v>838</v>
      </c>
      <c r="D247" t="s">
        <v>839</v>
      </c>
      <c r="E247">
        <v>0.23472499999999996</v>
      </c>
    </row>
    <row r="248" spans="1:5" x14ac:dyDescent="0.35">
      <c r="A248" t="s">
        <v>692</v>
      </c>
      <c r="B248" t="s">
        <v>691</v>
      </c>
      <c r="C248" t="s">
        <v>838</v>
      </c>
      <c r="D248" t="s">
        <v>839</v>
      </c>
      <c r="E248">
        <v>2.5649999999999284E-4</v>
      </c>
    </row>
    <row r="249" spans="1:5" x14ac:dyDescent="0.35">
      <c r="A249" t="s">
        <v>892</v>
      </c>
      <c r="B249" t="e">
        <v>#N/A</v>
      </c>
      <c r="C249" t="s">
        <v>838</v>
      </c>
      <c r="D249" t="s">
        <v>839</v>
      </c>
      <c r="E249">
        <v>4.8161699999999974E-2</v>
      </c>
    </row>
    <row r="250" spans="1:5" x14ac:dyDescent="0.35">
      <c r="A250" t="s">
        <v>695</v>
      </c>
      <c r="B250" t="s">
        <v>693</v>
      </c>
      <c r="C250" t="s">
        <v>838</v>
      </c>
      <c r="D250" t="s">
        <v>839</v>
      </c>
      <c r="E250">
        <v>1.2961399999999901E-2</v>
      </c>
    </row>
    <row r="251" spans="1:5" x14ac:dyDescent="0.35">
      <c r="A251" t="s">
        <v>697</v>
      </c>
      <c r="B251" t="s">
        <v>696</v>
      </c>
      <c r="C251" t="s">
        <v>838</v>
      </c>
      <c r="D251" t="s">
        <v>839</v>
      </c>
      <c r="E251">
        <v>1</v>
      </c>
    </row>
    <row r="252" spans="1:5" x14ac:dyDescent="0.35">
      <c r="A252" t="s">
        <v>701</v>
      </c>
      <c r="B252" t="s">
        <v>699</v>
      </c>
      <c r="C252" t="s">
        <v>838</v>
      </c>
      <c r="D252" t="s">
        <v>839</v>
      </c>
      <c r="E252">
        <v>1.3429999999992059E-4</v>
      </c>
    </row>
    <row r="253" spans="1:5" x14ac:dyDescent="0.35">
      <c r="A253" t="s">
        <v>712</v>
      </c>
      <c r="B253" t="s">
        <v>709</v>
      </c>
      <c r="C253" t="s">
        <v>838</v>
      </c>
      <c r="D253" t="s">
        <v>839</v>
      </c>
      <c r="E253">
        <v>4.3678436279297017E-2</v>
      </c>
    </row>
    <row r="254" spans="1:5" x14ac:dyDescent="0.35">
      <c r="A254" t="s">
        <v>716</v>
      </c>
      <c r="B254" t="s">
        <v>713</v>
      </c>
      <c r="C254" t="s">
        <v>838</v>
      </c>
      <c r="D254" t="s">
        <v>839</v>
      </c>
      <c r="E254">
        <v>2.8729100000000063E-2</v>
      </c>
    </row>
    <row r="255" spans="1:5" x14ac:dyDescent="0.35">
      <c r="A255" t="s">
        <v>719</v>
      </c>
      <c r="B255" t="s">
        <v>717</v>
      </c>
      <c r="C255" t="s">
        <v>838</v>
      </c>
      <c r="D255" t="s">
        <v>839</v>
      </c>
      <c r="E255">
        <v>1</v>
      </c>
    </row>
    <row r="256" spans="1:5" x14ac:dyDescent="0.35">
      <c r="A256" t="s">
        <v>724</v>
      </c>
      <c r="B256" t="s">
        <v>720</v>
      </c>
      <c r="C256" t="s">
        <v>838</v>
      </c>
      <c r="D256" t="s">
        <v>839</v>
      </c>
      <c r="E256">
        <v>1</v>
      </c>
    </row>
    <row r="257" spans="1:5" x14ac:dyDescent="0.35">
      <c r="A257" t="s">
        <v>728</v>
      </c>
      <c r="B257" t="s">
        <v>726</v>
      </c>
      <c r="C257" t="s">
        <v>838</v>
      </c>
      <c r="D257" t="s">
        <v>839</v>
      </c>
      <c r="E257">
        <v>4.9996199999999935E-2</v>
      </c>
    </row>
    <row r="258" spans="1:5" x14ac:dyDescent="0.35">
      <c r="A258" t="s">
        <v>731</v>
      </c>
      <c r="B258" t="s">
        <v>729</v>
      </c>
      <c r="C258" t="s">
        <v>838</v>
      </c>
      <c r="D258" t="s">
        <v>839</v>
      </c>
      <c r="E258">
        <v>0.12493690000000002</v>
      </c>
    </row>
    <row r="259" spans="1:5" x14ac:dyDescent="0.35">
      <c r="A259" t="s">
        <v>893</v>
      </c>
      <c r="B259" t="e">
        <v>#N/A</v>
      </c>
      <c r="C259" t="s">
        <v>838</v>
      </c>
      <c r="D259" t="s">
        <v>839</v>
      </c>
      <c r="E259">
        <v>0.13698989999999989</v>
      </c>
    </row>
    <row r="260" spans="1:5" x14ac:dyDescent="0.35">
      <c r="A260" t="s">
        <v>738</v>
      </c>
      <c r="B260" t="s">
        <v>736</v>
      </c>
      <c r="C260" t="s">
        <v>838</v>
      </c>
      <c r="D260" t="s">
        <v>839</v>
      </c>
      <c r="E260">
        <v>9.0422999999999476E-3</v>
      </c>
    </row>
    <row r="261" spans="1:5" x14ac:dyDescent="0.35">
      <c r="A261" t="s">
        <v>371</v>
      </c>
      <c r="B261" t="s">
        <v>370</v>
      </c>
      <c r="C261" t="s">
        <v>838</v>
      </c>
      <c r="D261" t="s">
        <v>839</v>
      </c>
      <c r="E261">
        <v>1</v>
      </c>
    </row>
    <row r="262" spans="1:5" x14ac:dyDescent="0.35">
      <c r="A262" t="s">
        <v>742</v>
      </c>
      <c r="B262" t="s">
        <v>739</v>
      </c>
      <c r="C262" t="s">
        <v>838</v>
      </c>
      <c r="D262" t="s">
        <v>839</v>
      </c>
      <c r="E262">
        <v>0.45899999999999996</v>
      </c>
    </row>
    <row r="263" spans="1:5" x14ac:dyDescent="0.35">
      <c r="A263" t="s">
        <v>745</v>
      </c>
      <c r="B263" t="s">
        <v>743</v>
      </c>
      <c r="C263" t="s">
        <v>838</v>
      </c>
      <c r="D263" t="s">
        <v>839</v>
      </c>
      <c r="E263">
        <v>0.12953329999999996</v>
      </c>
    </row>
    <row r="264" spans="1:5" x14ac:dyDescent="0.35">
      <c r="A264" t="s">
        <v>748</v>
      </c>
      <c r="B264" t="s">
        <v>746</v>
      </c>
      <c r="C264" t="s">
        <v>838</v>
      </c>
      <c r="D264" t="s">
        <v>839</v>
      </c>
      <c r="E264">
        <v>0.13252039999999987</v>
      </c>
    </row>
    <row r="265" spans="1:5" x14ac:dyDescent="0.35">
      <c r="A265" t="s">
        <v>751</v>
      </c>
      <c r="B265" t="s">
        <v>749</v>
      </c>
      <c r="C265" t="s">
        <v>838</v>
      </c>
      <c r="D265" t="s">
        <v>839</v>
      </c>
      <c r="E265">
        <v>0.11306579999999999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95AC-5BC3-4B27-A562-652CD99260DB}">
  <dimension ref="A1:E217"/>
  <sheetViews>
    <sheetView workbookViewId="0">
      <selection sqref="A1:A1048576"/>
    </sheetView>
  </sheetViews>
  <sheetFormatPr defaultRowHeight="14.5" x14ac:dyDescent="0.35"/>
  <cols>
    <col min="1" max="1" width="26.7265625" bestFit="1" customWidth="1"/>
    <col min="2" max="2" width="12.1796875" bestFit="1" customWidth="1"/>
    <col min="3" max="3" width="42.54296875" bestFit="1" customWidth="1"/>
    <col min="4" max="4" width="16.08984375" bestFit="1" customWidth="1"/>
    <col min="5" max="5" width="11.81640625" bestFit="1" customWidth="1"/>
  </cols>
  <sheetData>
    <row r="1" spans="1:5" x14ac:dyDescent="0.35">
      <c r="A1" t="s">
        <v>769</v>
      </c>
      <c r="B1" t="s">
        <v>770</v>
      </c>
      <c r="C1" t="s">
        <v>771</v>
      </c>
      <c r="D1" t="s">
        <v>772</v>
      </c>
      <c r="E1" t="s">
        <v>776</v>
      </c>
    </row>
    <row r="2" spans="1:5" x14ac:dyDescent="0.35">
      <c r="A2" t="s">
        <v>4</v>
      </c>
      <c r="B2" t="s">
        <v>3</v>
      </c>
      <c r="C2" t="s">
        <v>842</v>
      </c>
      <c r="D2" t="s">
        <v>843</v>
      </c>
      <c r="E2">
        <v>1.4949999999999908E-2</v>
      </c>
    </row>
    <row r="3" spans="1:5" x14ac:dyDescent="0.35">
      <c r="A3" t="s">
        <v>6</v>
      </c>
      <c r="B3" t="s">
        <v>5</v>
      </c>
      <c r="C3" t="s">
        <v>842</v>
      </c>
      <c r="D3" t="s">
        <v>843</v>
      </c>
      <c r="E3">
        <v>0.35233655499999994</v>
      </c>
    </row>
    <row r="4" spans="1:5" x14ac:dyDescent="0.35">
      <c r="A4" t="s">
        <v>9</v>
      </c>
      <c r="B4" t="s">
        <v>8</v>
      </c>
      <c r="C4" t="s">
        <v>842</v>
      </c>
      <c r="D4" t="s">
        <v>843</v>
      </c>
      <c r="E4">
        <v>0.23343181299999993</v>
      </c>
    </row>
    <row r="5" spans="1:5" x14ac:dyDescent="0.35">
      <c r="A5" t="s">
        <v>14</v>
      </c>
      <c r="B5" t="s">
        <v>13</v>
      </c>
      <c r="C5" t="s">
        <v>842</v>
      </c>
      <c r="D5" t="s">
        <v>843</v>
      </c>
      <c r="E5">
        <v>1.6632999999999898E-2</v>
      </c>
    </row>
    <row r="6" spans="1:5" x14ac:dyDescent="0.35">
      <c r="A6" t="s">
        <v>19</v>
      </c>
      <c r="B6" t="s">
        <v>18</v>
      </c>
      <c r="C6" t="s">
        <v>842</v>
      </c>
      <c r="D6" t="s">
        <v>843</v>
      </c>
      <c r="E6">
        <v>9.9999999999998979E-3</v>
      </c>
    </row>
    <row r="7" spans="1:5" x14ac:dyDescent="0.35">
      <c r="A7" t="s">
        <v>22</v>
      </c>
      <c r="B7" t="s">
        <v>21</v>
      </c>
      <c r="C7" t="s">
        <v>842</v>
      </c>
      <c r="D7" t="s">
        <v>843</v>
      </c>
      <c r="E7">
        <v>5.943614499999994E-2</v>
      </c>
    </row>
    <row r="8" spans="1:5" x14ac:dyDescent="0.35">
      <c r="A8" t="s">
        <v>24</v>
      </c>
      <c r="B8" t="s">
        <v>23</v>
      </c>
      <c r="C8" t="s">
        <v>842</v>
      </c>
      <c r="D8" t="s">
        <v>843</v>
      </c>
      <c r="E8">
        <v>1.4895351999999917E-2</v>
      </c>
    </row>
    <row r="9" spans="1:5" x14ac:dyDescent="0.35">
      <c r="A9" t="s">
        <v>27</v>
      </c>
      <c r="B9" t="s">
        <v>26</v>
      </c>
      <c r="C9" t="s">
        <v>842</v>
      </c>
      <c r="D9" t="s">
        <v>843</v>
      </c>
      <c r="E9">
        <v>1.1514501999999927E-2</v>
      </c>
    </row>
    <row r="10" spans="1:5" x14ac:dyDescent="0.35">
      <c r="A10" t="s">
        <v>30</v>
      </c>
      <c r="B10" t="s">
        <v>29</v>
      </c>
      <c r="C10" t="s">
        <v>842</v>
      </c>
      <c r="D10" t="s">
        <v>843</v>
      </c>
      <c r="E10">
        <v>3.3223291778563979E-2</v>
      </c>
    </row>
    <row r="11" spans="1:5" x14ac:dyDescent="0.35">
      <c r="A11" t="s">
        <v>44</v>
      </c>
      <c r="B11" t="s">
        <v>42</v>
      </c>
      <c r="C11" t="s">
        <v>842</v>
      </c>
      <c r="D11" t="s">
        <v>843</v>
      </c>
      <c r="E11">
        <v>9.9999999999998979E-3</v>
      </c>
    </row>
    <row r="12" spans="1:5" x14ac:dyDescent="0.35">
      <c r="A12" t="s">
        <v>766</v>
      </c>
      <c r="B12" t="s">
        <v>45</v>
      </c>
      <c r="C12" t="s">
        <v>842</v>
      </c>
      <c r="D12" t="s">
        <v>843</v>
      </c>
      <c r="E12">
        <v>9.9999999999998979E-3</v>
      </c>
    </row>
    <row r="13" spans="1:5" x14ac:dyDescent="0.35">
      <c r="A13" t="s">
        <v>49</v>
      </c>
      <c r="B13" t="s">
        <v>48</v>
      </c>
      <c r="C13" t="s">
        <v>842</v>
      </c>
      <c r="D13" t="s">
        <v>843</v>
      </c>
      <c r="E13">
        <v>9.9999999999998979E-3</v>
      </c>
    </row>
    <row r="14" spans="1:5" x14ac:dyDescent="0.35">
      <c r="A14" t="s">
        <v>52</v>
      </c>
      <c r="B14" t="s">
        <v>51</v>
      </c>
      <c r="C14" t="s">
        <v>842</v>
      </c>
      <c r="D14" t="s">
        <v>843</v>
      </c>
      <c r="E14">
        <v>1.0613304999999906E-2</v>
      </c>
    </row>
    <row r="15" spans="1:5" x14ac:dyDescent="0.35">
      <c r="A15" t="s">
        <v>58</v>
      </c>
      <c r="B15" t="s">
        <v>57</v>
      </c>
      <c r="C15" t="s">
        <v>842</v>
      </c>
      <c r="D15" t="s">
        <v>843</v>
      </c>
      <c r="E15">
        <v>0.12660447699999988</v>
      </c>
    </row>
    <row r="16" spans="1:5" x14ac:dyDescent="0.35">
      <c r="A16" t="s">
        <v>61</v>
      </c>
      <c r="B16" t="s">
        <v>60</v>
      </c>
      <c r="C16" t="s">
        <v>842</v>
      </c>
      <c r="D16" t="s">
        <v>843</v>
      </c>
      <c r="E16">
        <v>9.9999999999998979E-3</v>
      </c>
    </row>
    <row r="17" spans="1:5" x14ac:dyDescent="0.35">
      <c r="A17" t="s">
        <v>64</v>
      </c>
      <c r="B17" t="s">
        <v>63</v>
      </c>
      <c r="C17" t="s">
        <v>842</v>
      </c>
      <c r="D17" t="s">
        <v>843</v>
      </c>
      <c r="E17">
        <v>0.39661400800000002</v>
      </c>
    </row>
    <row r="18" spans="1:5" x14ac:dyDescent="0.35">
      <c r="A18" t="s">
        <v>67</v>
      </c>
      <c r="B18" t="s">
        <v>66</v>
      </c>
      <c r="C18" t="s">
        <v>842</v>
      </c>
      <c r="D18" t="s">
        <v>843</v>
      </c>
      <c r="E18">
        <v>0.422929</v>
      </c>
    </row>
    <row r="19" spans="1:5" x14ac:dyDescent="0.35">
      <c r="A19" t="s">
        <v>69</v>
      </c>
      <c r="B19" t="s">
        <v>68</v>
      </c>
      <c r="C19" t="s">
        <v>842</v>
      </c>
      <c r="D19" t="s">
        <v>843</v>
      </c>
      <c r="E19">
        <v>7.6365243999999888E-2</v>
      </c>
    </row>
    <row r="20" spans="1:5" x14ac:dyDescent="0.35">
      <c r="A20" t="s">
        <v>72</v>
      </c>
      <c r="B20" t="s">
        <v>71</v>
      </c>
      <c r="C20" t="s">
        <v>842</v>
      </c>
      <c r="D20" t="s">
        <v>843</v>
      </c>
      <c r="E20">
        <v>3.1136004999999911E-2</v>
      </c>
    </row>
    <row r="21" spans="1:5" x14ac:dyDescent="0.35">
      <c r="A21" t="s">
        <v>75</v>
      </c>
      <c r="B21" t="s">
        <v>74</v>
      </c>
      <c r="C21" t="s">
        <v>842</v>
      </c>
      <c r="D21" t="s">
        <v>843</v>
      </c>
      <c r="E21">
        <v>1.309671999999984E-2</v>
      </c>
    </row>
    <row r="22" spans="1:5" x14ac:dyDescent="0.35">
      <c r="A22" t="s">
        <v>79</v>
      </c>
      <c r="B22" t="s">
        <v>77</v>
      </c>
      <c r="C22" t="s">
        <v>842</v>
      </c>
      <c r="D22" t="s">
        <v>843</v>
      </c>
      <c r="E22">
        <v>9.9999999999998979E-3</v>
      </c>
    </row>
    <row r="23" spans="1:5" x14ac:dyDescent="0.35">
      <c r="A23" t="s">
        <v>84</v>
      </c>
      <c r="B23" t="s">
        <v>82</v>
      </c>
      <c r="C23" t="s">
        <v>842</v>
      </c>
      <c r="D23" t="s">
        <v>843</v>
      </c>
      <c r="E23">
        <v>1.3341942999999912E-2</v>
      </c>
    </row>
    <row r="24" spans="1:5" x14ac:dyDescent="0.35">
      <c r="A24" t="s">
        <v>88</v>
      </c>
      <c r="B24" t="s">
        <v>87</v>
      </c>
      <c r="C24" t="s">
        <v>842</v>
      </c>
      <c r="D24" t="s">
        <v>843</v>
      </c>
      <c r="E24">
        <v>1.1484999999999967E-2</v>
      </c>
    </row>
    <row r="25" spans="1:5" x14ac:dyDescent="0.35">
      <c r="A25" t="s">
        <v>91</v>
      </c>
      <c r="B25" t="s">
        <v>90</v>
      </c>
      <c r="C25" t="s">
        <v>842</v>
      </c>
      <c r="D25" t="s">
        <v>843</v>
      </c>
      <c r="E25">
        <v>0.23134942855834928</v>
      </c>
    </row>
    <row r="26" spans="1:5" x14ac:dyDescent="0.35">
      <c r="A26" t="s">
        <v>93</v>
      </c>
      <c r="B26" t="s">
        <v>92</v>
      </c>
      <c r="C26" t="s">
        <v>842</v>
      </c>
      <c r="D26" t="s">
        <v>843</v>
      </c>
      <c r="E26">
        <v>9.9999999999998979E-3</v>
      </c>
    </row>
    <row r="27" spans="1:5" x14ac:dyDescent="0.35">
      <c r="A27" t="s">
        <v>96</v>
      </c>
      <c r="B27" t="s">
        <v>95</v>
      </c>
      <c r="C27" t="s">
        <v>842</v>
      </c>
      <c r="D27" t="s">
        <v>843</v>
      </c>
      <c r="E27">
        <v>1.5948216999999931E-2</v>
      </c>
    </row>
    <row r="28" spans="1:5" x14ac:dyDescent="0.35">
      <c r="A28" t="s">
        <v>99</v>
      </c>
      <c r="B28" t="s">
        <v>98</v>
      </c>
      <c r="C28" t="s">
        <v>842</v>
      </c>
      <c r="D28" t="s">
        <v>843</v>
      </c>
      <c r="E28">
        <v>1.7878716999999877E-2</v>
      </c>
    </row>
    <row r="29" spans="1:5" x14ac:dyDescent="0.35">
      <c r="A29" t="s">
        <v>102</v>
      </c>
      <c r="B29" t="s">
        <v>101</v>
      </c>
      <c r="C29" t="s">
        <v>842</v>
      </c>
      <c r="D29" t="s">
        <v>843</v>
      </c>
      <c r="E29">
        <v>1.0989999999999833E-2</v>
      </c>
    </row>
    <row r="30" spans="1:5" x14ac:dyDescent="0.35">
      <c r="A30" t="s">
        <v>105</v>
      </c>
      <c r="B30" t="s">
        <v>103</v>
      </c>
      <c r="C30" t="s">
        <v>842</v>
      </c>
      <c r="D30" t="s">
        <v>843</v>
      </c>
      <c r="E30">
        <v>1.2881493999999938E-2</v>
      </c>
    </row>
    <row r="31" spans="1:5" x14ac:dyDescent="0.35">
      <c r="A31" t="s">
        <v>108</v>
      </c>
      <c r="B31" t="s">
        <v>107</v>
      </c>
      <c r="C31" t="s">
        <v>842</v>
      </c>
      <c r="D31" t="s">
        <v>843</v>
      </c>
      <c r="E31">
        <v>7.8402762999999931E-2</v>
      </c>
    </row>
    <row r="32" spans="1:5" x14ac:dyDescent="0.35">
      <c r="A32" t="s">
        <v>111</v>
      </c>
      <c r="B32" t="s">
        <v>110</v>
      </c>
      <c r="C32" t="s">
        <v>842</v>
      </c>
      <c r="D32" t="s">
        <v>843</v>
      </c>
      <c r="E32">
        <v>3.2769999999999855E-2</v>
      </c>
    </row>
    <row r="33" spans="1:5" x14ac:dyDescent="0.35">
      <c r="A33" t="s">
        <v>115</v>
      </c>
      <c r="B33" t="s">
        <v>113</v>
      </c>
      <c r="C33" t="s">
        <v>842</v>
      </c>
      <c r="D33" t="s">
        <v>843</v>
      </c>
      <c r="E33">
        <v>0.62114036500000003</v>
      </c>
    </row>
    <row r="34" spans="1:5" x14ac:dyDescent="0.35">
      <c r="A34" t="s">
        <v>117</v>
      </c>
      <c r="B34" t="s">
        <v>116</v>
      </c>
      <c r="C34" t="s">
        <v>842</v>
      </c>
      <c r="D34" t="s">
        <v>843</v>
      </c>
      <c r="E34">
        <v>9.9999999999998979E-3</v>
      </c>
    </row>
    <row r="35" spans="1:5" x14ac:dyDescent="0.35">
      <c r="A35" t="s">
        <v>120</v>
      </c>
      <c r="B35" t="s">
        <v>118</v>
      </c>
      <c r="C35" t="s">
        <v>842</v>
      </c>
      <c r="D35" t="s">
        <v>843</v>
      </c>
      <c r="E35">
        <v>9.9999999999998979E-3</v>
      </c>
    </row>
    <row r="36" spans="1:5" x14ac:dyDescent="0.35">
      <c r="A36" t="s">
        <v>122</v>
      </c>
      <c r="B36" t="s">
        <v>121</v>
      </c>
      <c r="C36" t="s">
        <v>842</v>
      </c>
      <c r="D36" t="s">
        <v>843</v>
      </c>
      <c r="E36">
        <v>1.9814265999999914E-2</v>
      </c>
    </row>
    <row r="37" spans="1:5" x14ac:dyDescent="0.35">
      <c r="A37" t="s">
        <v>125</v>
      </c>
      <c r="B37" t="s">
        <v>124</v>
      </c>
      <c r="C37" t="s">
        <v>842</v>
      </c>
      <c r="D37" t="s">
        <v>843</v>
      </c>
      <c r="E37">
        <v>1.2142359999999797E-2</v>
      </c>
    </row>
    <row r="38" spans="1:5" x14ac:dyDescent="0.35">
      <c r="A38" t="s">
        <v>780</v>
      </c>
      <c r="B38" t="s">
        <v>127</v>
      </c>
      <c r="C38" t="s">
        <v>842</v>
      </c>
      <c r="D38" t="s">
        <v>843</v>
      </c>
      <c r="E38">
        <v>0.42164051499999999</v>
      </c>
    </row>
    <row r="39" spans="1:5" x14ac:dyDescent="0.35">
      <c r="A39" t="s">
        <v>132</v>
      </c>
      <c r="B39" t="s">
        <v>131</v>
      </c>
      <c r="C39" t="s">
        <v>842</v>
      </c>
      <c r="D39" t="s">
        <v>843</v>
      </c>
      <c r="E39">
        <v>0.15770799999999996</v>
      </c>
    </row>
    <row r="40" spans="1:5" x14ac:dyDescent="0.35">
      <c r="A40" t="s">
        <v>135</v>
      </c>
      <c r="B40" t="s">
        <v>134</v>
      </c>
      <c r="C40" t="s">
        <v>842</v>
      </c>
      <c r="D40" t="s">
        <v>843</v>
      </c>
      <c r="E40">
        <v>0.15860385099999996</v>
      </c>
    </row>
    <row r="41" spans="1:5" x14ac:dyDescent="0.35">
      <c r="A41" t="s">
        <v>141</v>
      </c>
      <c r="B41" t="s">
        <v>139</v>
      </c>
      <c r="C41" t="s">
        <v>842</v>
      </c>
      <c r="D41" t="s">
        <v>843</v>
      </c>
      <c r="E41">
        <v>0.18765757899999991</v>
      </c>
    </row>
    <row r="42" spans="1:5" x14ac:dyDescent="0.35">
      <c r="A42" t="s">
        <v>149</v>
      </c>
      <c r="B42" t="s">
        <v>148</v>
      </c>
      <c r="C42" t="s">
        <v>842</v>
      </c>
      <c r="D42" t="s">
        <v>843</v>
      </c>
      <c r="E42">
        <v>2.1368664999999898E-2</v>
      </c>
    </row>
    <row r="43" spans="1:5" x14ac:dyDescent="0.35">
      <c r="A43" t="s">
        <v>152</v>
      </c>
      <c r="B43" t="s">
        <v>151</v>
      </c>
      <c r="C43" t="s">
        <v>842</v>
      </c>
      <c r="D43" t="s">
        <v>843</v>
      </c>
      <c r="E43">
        <v>0.22512313899999992</v>
      </c>
    </row>
    <row r="44" spans="1:5" x14ac:dyDescent="0.35">
      <c r="A44" t="s">
        <v>155</v>
      </c>
      <c r="B44" t="s">
        <v>154</v>
      </c>
      <c r="C44" t="s">
        <v>842</v>
      </c>
      <c r="D44" t="s">
        <v>843</v>
      </c>
      <c r="E44">
        <v>2.8698030999999902E-2</v>
      </c>
    </row>
    <row r="45" spans="1:5" x14ac:dyDescent="0.35">
      <c r="A45" t="s">
        <v>159</v>
      </c>
      <c r="B45" t="s">
        <v>158</v>
      </c>
      <c r="C45" t="s">
        <v>842</v>
      </c>
      <c r="D45" t="s">
        <v>843</v>
      </c>
      <c r="E45">
        <v>1.5642999999999851E-2</v>
      </c>
    </row>
    <row r="46" spans="1:5" x14ac:dyDescent="0.35">
      <c r="A46" t="s">
        <v>162</v>
      </c>
      <c r="B46" t="s">
        <v>161</v>
      </c>
      <c r="C46" t="s">
        <v>842</v>
      </c>
      <c r="D46" t="s">
        <v>843</v>
      </c>
      <c r="E46">
        <v>1.1240964999999936E-2</v>
      </c>
    </row>
    <row r="47" spans="1:5" x14ac:dyDescent="0.35">
      <c r="A47" t="s">
        <v>165</v>
      </c>
      <c r="B47" t="s">
        <v>164</v>
      </c>
      <c r="C47" t="s">
        <v>842</v>
      </c>
      <c r="D47" t="s">
        <v>843</v>
      </c>
      <c r="E47">
        <v>9.9999999999998979E-3</v>
      </c>
    </row>
    <row r="48" spans="1:5" x14ac:dyDescent="0.35">
      <c r="A48" t="s">
        <v>168</v>
      </c>
      <c r="B48" t="s">
        <v>166</v>
      </c>
      <c r="C48" t="s">
        <v>842</v>
      </c>
      <c r="D48" t="s">
        <v>843</v>
      </c>
      <c r="E48">
        <v>2.082248199999992E-2</v>
      </c>
    </row>
    <row r="49" spans="1:5" x14ac:dyDescent="0.35">
      <c r="A49" t="s">
        <v>170</v>
      </c>
      <c r="B49" t="s">
        <v>169</v>
      </c>
      <c r="C49" t="s">
        <v>842</v>
      </c>
      <c r="D49" t="s">
        <v>843</v>
      </c>
      <c r="E49">
        <v>1.1772198999999928E-2</v>
      </c>
    </row>
    <row r="50" spans="1:5" x14ac:dyDescent="0.35">
      <c r="A50" t="s">
        <v>177</v>
      </c>
      <c r="B50" t="s">
        <v>176</v>
      </c>
      <c r="C50" t="s">
        <v>842</v>
      </c>
      <c r="D50" t="s">
        <v>843</v>
      </c>
      <c r="E50">
        <v>9.9999999999998979E-3</v>
      </c>
    </row>
    <row r="51" spans="1:5" x14ac:dyDescent="0.35">
      <c r="A51" t="s">
        <v>181</v>
      </c>
      <c r="B51" t="s">
        <v>179</v>
      </c>
      <c r="C51" t="s">
        <v>842</v>
      </c>
      <c r="D51" t="s">
        <v>843</v>
      </c>
      <c r="E51">
        <v>9.9999999999998979E-3</v>
      </c>
    </row>
    <row r="52" spans="1:5" x14ac:dyDescent="0.35">
      <c r="A52" t="s">
        <v>183</v>
      </c>
      <c r="B52" t="s">
        <v>182</v>
      </c>
      <c r="C52" t="s">
        <v>842</v>
      </c>
      <c r="D52" t="s">
        <v>843</v>
      </c>
      <c r="E52">
        <v>9.9999999999998979E-3</v>
      </c>
    </row>
    <row r="53" spans="1:5" x14ac:dyDescent="0.35">
      <c r="A53" t="s">
        <v>187</v>
      </c>
      <c r="B53" t="s">
        <v>185</v>
      </c>
      <c r="C53" t="s">
        <v>842</v>
      </c>
      <c r="D53" t="s">
        <v>843</v>
      </c>
      <c r="E53">
        <v>9.9999999999998979E-3</v>
      </c>
    </row>
    <row r="54" spans="1:5" x14ac:dyDescent="0.35">
      <c r="A54" t="s">
        <v>189</v>
      </c>
      <c r="B54" t="s">
        <v>188</v>
      </c>
      <c r="C54" t="s">
        <v>842</v>
      </c>
      <c r="D54" t="s">
        <v>843</v>
      </c>
      <c r="E54">
        <v>9.9999999999998979E-3</v>
      </c>
    </row>
    <row r="55" spans="1:5" x14ac:dyDescent="0.35">
      <c r="A55" t="s">
        <v>193</v>
      </c>
      <c r="B55" t="s">
        <v>191</v>
      </c>
      <c r="C55" t="s">
        <v>842</v>
      </c>
      <c r="D55" t="s">
        <v>843</v>
      </c>
      <c r="E55">
        <v>2.1489840999999954E-2</v>
      </c>
    </row>
    <row r="56" spans="1:5" x14ac:dyDescent="0.35">
      <c r="A56" t="s">
        <v>195</v>
      </c>
      <c r="B56" t="s">
        <v>194</v>
      </c>
      <c r="C56" t="s">
        <v>842</v>
      </c>
      <c r="D56" t="s">
        <v>843</v>
      </c>
      <c r="E56">
        <v>3.5477451999999965E-2</v>
      </c>
    </row>
    <row r="57" spans="1:5" x14ac:dyDescent="0.35">
      <c r="A57" t="s">
        <v>198</v>
      </c>
      <c r="B57" t="s">
        <v>197</v>
      </c>
      <c r="C57" t="s">
        <v>842</v>
      </c>
      <c r="D57" t="s">
        <v>843</v>
      </c>
      <c r="E57">
        <v>1.7375004999999999E-2</v>
      </c>
    </row>
    <row r="58" spans="1:5" x14ac:dyDescent="0.35">
      <c r="A58" t="s">
        <v>203</v>
      </c>
      <c r="B58" t="s">
        <v>200</v>
      </c>
      <c r="C58" t="s">
        <v>842</v>
      </c>
      <c r="D58" t="s">
        <v>843</v>
      </c>
      <c r="E58">
        <v>0.12689365599999991</v>
      </c>
    </row>
    <row r="59" spans="1:5" x14ac:dyDescent="0.35">
      <c r="A59" t="s">
        <v>205</v>
      </c>
      <c r="B59" t="s">
        <v>204</v>
      </c>
      <c r="C59" t="s">
        <v>842</v>
      </c>
      <c r="D59" t="s">
        <v>843</v>
      </c>
      <c r="E59">
        <v>7.6603338999999937E-2</v>
      </c>
    </row>
    <row r="60" spans="1:5" x14ac:dyDescent="0.35">
      <c r="A60" t="s">
        <v>209</v>
      </c>
      <c r="B60" t="s">
        <v>207</v>
      </c>
      <c r="C60" t="s">
        <v>842</v>
      </c>
      <c r="D60" t="s">
        <v>843</v>
      </c>
      <c r="E60">
        <v>1.2816054999999937E-2</v>
      </c>
    </row>
    <row r="61" spans="1:5" x14ac:dyDescent="0.35">
      <c r="A61" t="s">
        <v>211</v>
      </c>
      <c r="B61" t="s">
        <v>210</v>
      </c>
      <c r="C61" t="s">
        <v>842</v>
      </c>
      <c r="D61" t="s">
        <v>843</v>
      </c>
      <c r="E61">
        <v>1.0505890000000018E-2</v>
      </c>
    </row>
    <row r="62" spans="1:5" x14ac:dyDescent="0.35">
      <c r="A62" t="s">
        <v>214</v>
      </c>
      <c r="B62" t="s">
        <v>213</v>
      </c>
      <c r="C62" t="s">
        <v>842</v>
      </c>
      <c r="D62" t="s">
        <v>843</v>
      </c>
      <c r="E62">
        <v>0.27972728199999997</v>
      </c>
    </row>
    <row r="63" spans="1:5" x14ac:dyDescent="0.35">
      <c r="A63" t="s">
        <v>217</v>
      </c>
      <c r="B63" t="s">
        <v>216</v>
      </c>
      <c r="C63" t="s">
        <v>842</v>
      </c>
      <c r="D63" t="s">
        <v>843</v>
      </c>
      <c r="E63">
        <v>9.9999999999998979E-3</v>
      </c>
    </row>
    <row r="64" spans="1:5" x14ac:dyDescent="0.35">
      <c r="A64" t="s">
        <v>220</v>
      </c>
      <c r="B64" t="s">
        <v>219</v>
      </c>
      <c r="C64" t="s">
        <v>842</v>
      </c>
      <c r="D64" t="s">
        <v>843</v>
      </c>
      <c r="E64">
        <v>1.2531033999999996E-2</v>
      </c>
    </row>
    <row r="65" spans="1:5" x14ac:dyDescent="0.35">
      <c r="A65" t="s">
        <v>229</v>
      </c>
      <c r="B65" t="s">
        <v>227</v>
      </c>
      <c r="C65" t="s">
        <v>842</v>
      </c>
      <c r="D65" t="s">
        <v>843</v>
      </c>
      <c r="E65">
        <v>9.9999999999998979E-3</v>
      </c>
    </row>
    <row r="66" spans="1:5" x14ac:dyDescent="0.35">
      <c r="A66" t="s">
        <v>233</v>
      </c>
      <c r="B66" t="s">
        <v>230</v>
      </c>
      <c r="C66" t="s">
        <v>842</v>
      </c>
      <c r="D66" t="s">
        <v>843</v>
      </c>
      <c r="E66">
        <v>9.9999999999998979E-3</v>
      </c>
    </row>
    <row r="67" spans="1:5" x14ac:dyDescent="0.35">
      <c r="A67" t="s">
        <v>835</v>
      </c>
      <c r="B67" t="s">
        <v>234</v>
      </c>
      <c r="C67" t="s">
        <v>842</v>
      </c>
      <c r="D67" t="s">
        <v>843</v>
      </c>
      <c r="E67">
        <v>9.9999999999998979E-3</v>
      </c>
    </row>
    <row r="68" spans="1:5" x14ac:dyDescent="0.35">
      <c r="A68" t="s">
        <v>239</v>
      </c>
      <c r="B68" t="s">
        <v>238</v>
      </c>
      <c r="C68" t="s">
        <v>842</v>
      </c>
      <c r="D68" t="s">
        <v>843</v>
      </c>
      <c r="E68">
        <v>0.11114176599999992</v>
      </c>
    </row>
    <row r="69" spans="1:5" x14ac:dyDescent="0.35">
      <c r="A69" t="s">
        <v>765</v>
      </c>
      <c r="B69" t="s">
        <v>241</v>
      </c>
      <c r="C69" t="s">
        <v>842</v>
      </c>
      <c r="D69" t="s">
        <v>843</v>
      </c>
      <c r="E69">
        <v>9.9999999999998979E-3</v>
      </c>
    </row>
    <row r="70" spans="1:5" x14ac:dyDescent="0.35">
      <c r="A70" t="s">
        <v>244</v>
      </c>
      <c r="B70" t="s">
        <v>243</v>
      </c>
      <c r="C70" t="s">
        <v>842</v>
      </c>
      <c r="D70" t="s">
        <v>843</v>
      </c>
      <c r="E70">
        <v>1.3555980999999884E-2</v>
      </c>
    </row>
    <row r="71" spans="1:5" x14ac:dyDescent="0.35">
      <c r="A71" t="s">
        <v>249</v>
      </c>
      <c r="B71" t="s">
        <v>248</v>
      </c>
      <c r="C71" t="s">
        <v>842</v>
      </c>
      <c r="D71" t="s">
        <v>843</v>
      </c>
      <c r="E71">
        <v>8.4339396999999927E-2</v>
      </c>
    </row>
    <row r="72" spans="1:5" x14ac:dyDescent="0.35">
      <c r="A72" t="s">
        <v>763</v>
      </c>
      <c r="B72" t="s">
        <v>764</v>
      </c>
      <c r="C72" t="s">
        <v>842</v>
      </c>
      <c r="D72" t="s">
        <v>843</v>
      </c>
      <c r="E72">
        <v>9.9999999999998979E-3</v>
      </c>
    </row>
    <row r="73" spans="1:5" x14ac:dyDescent="0.35">
      <c r="A73" t="s">
        <v>252</v>
      </c>
      <c r="B73" t="s">
        <v>251</v>
      </c>
      <c r="C73" t="s">
        <v>842</v>
      </c>
      <c r="D73" t="s">
        <v>843</v>
      </c>
      <c r="E73">
        <v>0.54167900499999999</v>
      </c>
    </row>
    <row r="74" spans="1:5" x14ac:dyDescent="0.35">
      <c r="A74" t="s">
        <v>256</v>
      </c>
      <c r="B74" t="s">
        <v>254</v>
      </c>
      <c r="C74" t="s">
        <v>842</v>
      </c>
      <c r="D74" t="s">
        <v>843</v>
      </c>
      <c r="E74">
        <v>0.335102338</v>
      </c>
    </row>
    <row r="75" spans="1:5" x14ac:dyDescent="0.35">
      <c r="A75" t="s">
        <v>260</v>
      </c>
      <c r="B75" t="s">
        <v>259</v>
      </c>
      <c r="C75" t="s">
        <v>842</v>
      </c>
      <c r="D75" t="s">
        <v>843</v>
      </c>
      <c r="E75">
        <v>0.40201673500000001</v>
      </c>
    </row>
    <row r="76" spans="1:5" x14ac:dyDescent="0.35">
      <c r="A76" t="s">
        <v>264</v>
      </c>
      <c r="B76" t="s">
        <v>262</v>
      </c>
      <c r="C76" t="s">
        <v>842</v>
      </c>
      <c r="D76" t="s">
        <v>843</v>
      </c>
      <c r="E76">
        <v>2.7819999999999845E-2</v>
      </c>
    </row>
    <row r="77" spans="1:5" x14ac:dyDescent="0.35">
      <c r="A77" t="s">
        <v>267</v>
      </c>
      <c r="B77" t="s">
        <v>266</v>
      </c>
      <c r="C77" t="s">
        <v>842</v>
      </c>
      <c r="D77" t="s">
        <v>843</v>
      </c>
      <c r="E77">
        <v>2.1732886000000007E-2</v>
      </c>
    </row>
    <row r="78" spans="1:5" x14ac:dyDescent="0.35">
      <c r="A78" t="s">
        <v>270</v>
      </c>
      <c r="B78" t="s">
        <v>269</v>
      </c>
      <c r="C78" t="s">
        <v>842</v>
      </c>
      <c r="D78" t="s">
        <v>843</v>
      </c>
      <c r="E78">
        <v>1.7919999999999936E-2</v>
      </c>
    </row>
    <row r="79" spans="1:5" x14ac:dyDescent="0.35">
      <c r="A79" t="s">
        <v>272</v>
      </c>
      <c r="B79" t="s">
        <v>271</v>
      </c>
      <c r="C79" t="s">
        <v>842</v>
      </c>
      <c r="D79" t="s">
        <v>843</v>
      </c>
      <c r="E79">
        <v>9.9999999999998979E-3</v>
      </c>
    </row>
    <row r="80" spans="1:5" x14ac:dyDescent="0.35">
      <c r="A80" t="s">
        <v>274</v>
      </c>
      <c r="B80" t="s">
        <v>273</v>
      </c>
      <c r="C80" t="s">
        <v>842</v>
      </c>
      <c r="D80" t="s">
        <v>843</v>
      </c>
      <c r="E80">
        <v>6.5892924999999991E-2</v>
      </c>
    </row>
    <row r="81" spans="1:5" x14ac:dyDescent="0.35">
      <c r="A81" t="s">
        <v>277</v>
      </c>
      <c r="B81" t="s">
        <v>276</v>
      </c>
      <c r="C81" t="s">
        <v>842</v>
      </c>
      <c r="D81" t="s">
        <v>843</v>
      </c>
      <c r="E81">
        <v>1.1188027191161742E-2</v>
      </c>
    </row>
    <row r="82" spans="1:5" x14ac:dyDescent="0.35">
      <c r="A82" t="s">
        <v>281</v>
      </c>
      <c r="B82" t="s">
        <v>279</v>
      </c>
      <c r="C82" t="s">
        <v>842</v>
      </c>
      <c r="D82" t="s">
        <v>843</v>
      </c>
      <c r="E82">
        <v>4.2772266999999808E-2</v>
      </c>
    </row>
    <row r="83" spans="1:5" x14ac:dyDescent="0.35">
      <c r="A83" t="s">
        <v>285</v>
      </c>
      <c r="B83" t="s">
        <v>282</v>
      </c>
      <c r="C83" t="s">
        <v>842</v>
      </c>
      <c r="D83" t="s">
        <v>843</v>
      </c>
      <c r="E83">
        <v>9.9999999999998979E-3</v>
      </c>
    </row>
    <row r="84" spans="1:5" x14ac:dyDescent="0.35">
      <c r="A84" t="s">
        <v>293</v>
      </c>
      <c r="B84" t="s">
        <v>292</v>
      </c>
      <c r="C84" t="s">
        <v>842</v>
      </c>
      <c r="D84" t="s">
        <v>843</v>
      </c>
      <c r="E84">
        <v>4.4493183999999908E-2</v>
      </c>
    </row>
    <row r="85" spans="1:5" x14ac:dyDescent="0.35">
      <c r="A85" t="s">
        <v>296</v>
      </c>
      <c r="B85" t="s">
        <v>295</v>
      </c>
      <c r="C85" t="s">
        <v>842</v>
      </c>
      <c r="D85" t="s">
        <v>843</v>
      </c>
      <c r="E85">
        <v>1.2736062999999964E-2</v>
      </c>
    </row>
    <row r="86" spans="1:5" x14ac:dyDescent="0.35">
      <c r="A86" t="s">
        <v>299</v>
      </c>
      <c r="B86" t="s">
        <v>298</v>
      </c>
      <c r="C86" t="s">
        <v>842</v>
      </c>
      <c r="D86" t="s">
        <v>843</v>
      </c>
      <c r="E86">
        <v>0.178356925</v>
      </c>
    </row>
    <row r="87" spans="1:5" x14ac:dyDescent="0.35">
      <c r="A87" t="s">
        <v>302</v>
      </c>
      <c r="B87" t="s">
        <v>301</v>
      </c>
      <c r="C87" t="s">
        <v>842</v>
      </c>
      <c r="D87" t="s">
        <v>843</v>
      </c>
      <c r="E87">
        <v>2.18799999999999E-2</v>
      </c>
    </row>
    <row r="88" spans="1:5" x14ac:dyDescent="0.35">
      <c r="A88" t="s">
        <v>305</v>
      </c>
      <c r="B88" t="s">
        <v>304</v>
      </c>
      <c r="C88" t="s">
        <v>842</v>
      </c>
      <c r="D88" t="s">
        <v>843</v>
      </c>
      <c r="E88">
        <v>1.2899907999999849E-2</v>
      </c>
    </row>
    <row r="89" spans="1:5" x14ac:dyDescent="0.35">
      <c r="A89" t="s">
        <v>308</v>
      </c>
      <c r="B89" t="s">
        <v>307</v>
      </c>
      <c r="C89" t="s">
        <v>842</v>
      </c>
      <c r="D89" t="s">
        <v>843</v>
      </c>
      <c r="E89">
        <v>9.9999999999998979E-3</v>
      </c>
    </row>
    <row r="90" spans="1:5" x14ac:dyDescent="0.35">
      <c r="A90" t="s">
        <v>310</v>
      </c>
      <c r="B90" t="s">
        <v>309</v>
      </c>
      <c r="C90" t="s">
        <v>842</v>
      </c>
      <c r="D90" t="s">
        <v>843</v>
      </c>
      <c r="E90">
        <v>9.2526003999999884E-2</v>
      </c>
    </row>
    <row r="91" spans="1:5" x14ac:dyDescent="0.35">
      <c r="A91" t="s">
        <v>316</v>
      </c>
      <c r="B91" t="s">
        <v>315</v>
      </c>
      <c r="C91" t="s">
        <v>842</v>
      </c>
      <c r="D91" t="s">
        <v>843</v>
      </c>
      <c r="E91">
        <v>9.9999999999998979E-3</v>
      </c>
    </row>
    <row r="92" spans="1:5" x14ac:dyDescent="0.35">
      <c r="A92" t="s">
        <v>319</v>
      </c>
      <c r="B92" t="s">
        <v>317</v>
      </c>
      <c r="C92" t="s">
        <v>842</v>
      </c>
      <c r="D92" t="s">
        <v>843</v>
      </c>
      <c r="E92">
        <v>2.8796634999999959E-2</v>
      </c>
    </row>
    <row r="93" spans="1:5" x14ac:dyDescent="0.35">
      <c r="A93" t="s">
        <v>322</v>
      </c>
      <c r="B93" t="s">
        <v>321</v>
      </c>
      <c r="C93" t="s">
        <v>842</v>
      </c>
      <c r="D93" t="s">
        <v>843</v>
      </c>
      <c r="E93">
        <v>0.44224300900000002</v>
      </c>
    </row>
    <row r="94" spans="1:5" x14ac:dyDescent="0.35">
      <c r="A94" t="s">
        <v>325</v>
      </c>
      <c r="B94" t="s">
        <v>324</v>
      </c>
      <c r="C94" t="s">
        <v>842</v>
      </c>
      <c r="D94" t="s">
        <v>843</v>
      </c>
      <c r="E94">
        <v>9.9999999999998979E-3</v>
      </c>
    </row>
    <row r="95" spans="1:5" x14ac:dyDescent="0.35">
      <c r="A95" t="s">
        <v>328</v>
      </c>
      <c r="B95" t="s">
        <v>327</v>
      </c>
      <c r="C95" t="s">
        <v>842</v>
      </c>
      <c r="D95" t="s">
        <v>843</v>
      </c>
      <c r="E95">
        <v>2.4227700042724232E-2</v>
      </c>
    </row>
    <row r="96" spans="1:5" x14ac:dyDescent="0.35">
      <c r="A96" t="s">
        <v>332</v>
      </c>
      <c r="B96" t="s">
        <v>330</v>
      </c>
      <c r="C96" t="s">
        <v>842</v>
      </c>
      <c r="D96" t="s">
        <v>843</v>
      </c>
      <c r="E96">
        <v>1.0692999999999842E-2</v>
      </c>
    </row>
    <row r="97" spans="1:5" x14ac:dyDescent="0.35">
      <c r="A97" t="s">
        <v>334</v>
      </c>
      <c r="B97" t="s">
        <v>333</v>
      </c>
      <c r="C97" t="s">
        <v>842</v>
      </c>
      <c r="D97" t="s">
        <v>843</v>
      </c>
      <c r="E97">
        <v>4.6629999999999949E-2</v>
      </c>
    </row>
    <row r="98" spans="1:5" x14ac:dyDescent="0.35">
      <c r="A98" t="s">
        <v>340</v>
      </c>
      <c r="B98" t="s">
        <v>338</v>
      </c>
      <c r="C98" t="s">
        <v>842</v>
      </c>
      <c r="D98" t="s">
        <v>843</v>
      </c>
      <c r="E98">
        <v>1.6496973999999942E-2</v>
      </c>
    </row>
    <row r="99" spans="1:5" x14ac:dyDescent="0.35">
      <c r="A99" t="s">
        <v>342</v>
      </c>
      <c r="B99" t="s">
        <v>341</v>
      </c>
      <c r="C99" t="s">
        <v>842</v>
      </c>
      <c r="D99" t="s">
        <v>843</v>
      </c>
      <c r="E99">
        <v>9.9999999999998979E-3</v>
      </c>
    </row>
    <row r="100" spans="1:5" x14ac:dyDescent="0.35">
      <c r="A100" t="s">
        <v>347</v>
      </c>
      <c r="B100" t="s">
        <v>346</v>
      </c>
      <c r="C100" t="s">
        <v>842</v>
      </c>
      <c r="D100" t="s">
        <v>843</v>
      </c>
      <c r="E100">
        <v>1.1016135999999843E-2</v>
      </c>
    </row>
    <row r="101" spans="1:5" x14ac:dyDescent="0.35">
      <c r="A101" t="s">
        <v>350</v>
      </c>
      <c r="B101" t="s">
        <v>349</v>
      </c>
      <c r="C101" t="s">
        <v>842</v>
      </c>
      <c r="D101" t="s">
        <v>843</v>
      </c>
      <c r="E101">
        <v>0.1304829999999999</v>
      </c>
    </row>
    <row r="102" spans="1:5" x14ac:dyDescent="0.35">
      <c r="A102" t="s">
        <v>353</v>
      </c>
      <c r="B102" t="s">
        <v>352</v>
      </c>
      <c r="C102" t="s">
        <v>842</v>
      </c>
      <c r="D102" t="s">
        <v>843</v>
      </c>
      <c r="E102">
        <v>1.2474999999999903E-2</v>
      </c>
    </row>
    <row r="103" spans="1:5" x14ac:dyDescent="0.35">
      <c r="A103" t="s">
        <v>356</v>
      </c>
      <c r="B103" t="s">
        <v>355</v>
      </c>
      <c r="C103" t="s">
        <v>842</v>
      </c>
      <c r="D103" t="s">
        <v>843</v>
      </c>
      <c r="E103">
        <v>8.7097635999999867E-2</v>
      </c>
    </row>
    <row r="104" spans="1:5" x14ac:dyDescent="0.35">
      <c r="A104" t="s">
        <v>359</v>
      </c>
      <c r="B104" t="s">
        <v>358</v>
      </c>
      <c r="C104" t="s">
        <v>842</v>
      </c>
      <c r="D104" t="s">
        <v>843</v>
      </c>
      <c r="E104">
        <v>9.9999999999998979E-3</v>
      </c>
    </row>
    <row r="105" spans="1:5" x14ac:dyDescent="0.35">
      <c r="A105" t="s">
        <v>364</v>
      </c>
      <c r="B105" t="s">
        <v>361</v>
      </c>
      <c r="C105" t="s">
        <v>842</v>
      </c>
      <c r="D105" t="s">
        <v>843</v>
      </c>
      <c r="E105">
        <v>9.9999999999998979E-3</v>
      </c>
    </row>
    <row r="106" spans="1:5" x14ac:dyDescent="0.35">
      <c r="A106" t="s">
        <v>366</v>
      </c>
      <c r="B106" t="s">
        <v>365</v>
      </c>
      <c r="C106" t="s">
        <v>842</v>
      </c>
      <c r="D106" t="s">
        <v>843</v>
      </c>
      <c r="E106">
        <v>9.9999999999998979E-3</v>
      </c>
    </row>
    <row r="107" spans="1:5" x14ac:dyDescent="0.35">
      <c r="A107" t="s">
        <v>374</v>
      </c>
      <c r="B107" t="s">
        <v>373</v>
      </c>
      <c r="C107" t="s">
        <v>842</v>
      </c>
      <c r="D107" t="s">
        <v>843</v>
      </c>
      <c r="E107">
        <v>1.9106712999999997E-2</v>
      </c>
    </row>
    <row r="108" spans="1:5" x14ac:dyDescent="0.35">
      <c r="A108" t="s">
        <v>377</v>
      </c>
      <c r="B108" t="s">
        <v>376</v>
      </c>
      <c r="C108" t="s">
        <v>842</v>
      </c>
      <c r="D108" t="s">
        <v>843</v>
      </c>
      <c r="E108">
        <v>8.4619863999999989E-2</v>
      </c>
    </row>
    <row r="109" spans="1:5" x14ac:dyDescent="0.35">
      <c r="A109" t="s">
        <v>382</v>
      </c>
      <c r="B109" t="s">
        <v>380</v>
      </c>
      <c r="C109" t="s">
        <v>842</v>
      </c>
      <c r="D109" t="s">
        <v>843</v>
      </c>
      <c r="E109">
        <v>1.2456982000000005E-2</v>
      </c>
    </row>
    <row r="110" spans="1:5" x14ac:dyDescent="0.35">
      <c r="A110" t="s">
        <v>384</v>
      </c>
      <c r="B110" t="s">
        <v>383</v>
      </c>
      <c r="C110" t="s">
        <v>842</v>
      </c>
      <c r="D110" t="s">
        <v>843</v>
      </c>
      <c r="E110">
        <v>0.45155287</v>
      </c>
    </row>
    <row r="111" spans="1:5" x14ac:dyDescent="0.35">
      <c r="A111" t="s">
        <v>387</v>
      </c>
      <c r="B111" t="s">
        <v>386</v>
      </c>
      <c r="C111" t="s">
        <v>842</v>
      </c>
      <c r="D111" t="s">
        <v>843</v>
      </c>
      <c r="E111">
        <v>1.3959999999999972E-2</v>
      </c>
    </row>
    <row r="112" spans="1:5" x14ac:dyDescent="0.35">
      <c r="A112" t="s">
        <v>390</v>
      </c>
      <c r="B112" t="s">
        <v>388</v>
      </c>
      <c r="C112" t="s">
        <v>842</v>
      </c>
      <c r="D112" t="s">
        <v>843</v>
      </c>
      <c r="E112">
        <v>9.9999999999998979E-3</v>
      </c>
    </row>
    <row r="113" spans="1:5" x14ac:dyDescent="0.35">
      <c r="A113" t="s">
        <v>392</v>
      </c>
      <c r="B113" t="s">
        <v>391</v>
      </c>
      <c r="C113" t="s">
        <v>842</v>
      </c>
      <c r="D113" t="s">
        <v>843</v>
      </c>
      <c r="E113">
        <v>9.9999999999998979E-3</v>
      </c>
    </row>
    <row r="114" spans="1:5" x14ac:dyDescent="0.35">
      <c r="A114" t="s">
        <v>396</v>
      </c>
      <c r="B114" t="s">
        <v>394</v>
      </c>
      <c r="C114" t="s">
        <v>842</v>
      </c>
      <c r="D114" t="s">
        <v>843</v>
      </c>
      <c r="E114">
        <v>2.1321045999999955E-2</v>
      </c>
    </row>
    <row r="115" spans="1:5" x14ac:dyDescent="0.35">
      <c r="A115" t="s">
        <v>399</v>
      </c>
      <c r="B115" t="s">
        <v>397</v>
      </c>
      <c r="C115" t="s">
        <v>842</v>
      </c>
      <c r="D115" t="s">
        <v>843</v>
      </c>
      <c r="E115">
        <v>0.14234121999999994</v>
      </c>
    </row>
    <row r="116" spans="1:5" x14ac:dyDescent="0.35">
      <c r="A116" t="s">
        <v>401</v>
      </c>
      <c r="B116" t="s">
        <v>400</v>
      </c>
      <c r="C116" t="s">
        <v>842</v>
      </c>
      <c r="D116" t="s">
        <v>843</v>
      </c>
      <c r="E116">
        <v>1.1427579999999882E-2</v>
      </c>
    </row>
    <row r="117" spans="1:5" x14ac:dyDescent="0.35">
      <c r="A117" t="s">
        <v>405</v>
      </c>
      <c r="B117" t="s">
        <v>403</v>
      </c>
      <c r="C117" t="s">
        <v>842</v>
      </c>
      <c r="D117" t="s">
        <v>843</v>
      </c>
      <c r="E117">
        <v>9.9999999999998979E-3</v>
      </c>
    </row>
    <row r="118" spans="1:5" x14ac:dyDescent="0.35">
      <c r="A118" t="s">
        <v>407</v>
      </c>
      <c r="B118" t="s">
        <v>406</v>
      </c>
      <c r="C118" t="s">
        <v>842</v>
      </c>
      <c r="D118" t="s">
        <v>843</v>
      </c>
      <c r="E118">
        <v>1.16292429999999E-2</v>
      </c>
    </row>
    <row r="119" spans="1:5" x14ac:dyDescent="0.35">
      <c r="A119" t="s">
        <v>412</v>
      </c>
      <c r="B119" t="s">
        <v>409</v>
      </c>
      <c r="C119" t="s">
        <v>842</v>
      </c>
      <c r="D119" t="s">
        <v>843</v>
      </c>
      <c r="E119">
        <v>1.199247399999992E-2</v>
      </c>
    </row>
    <row r="120" spans="1:5" x14ac:dyDescent="0.35">
      <c r="A120" t="s">
        <v>419</v>
      </c>
      <c r="B120" t="s">
        <v>415</v>
      </c>
      <c r="C120" t="s">
        <v>842</v>
      </c>
      <c r="D120" t="s">
        <v>843</v>
      </c>
      <c r="E120">
        <v>9.9999999999998979E-3</v>
      </c>
    </row>
    <row r="121" spans="1:5" x14ac:dyDescent="0.35">
      <c r="A121" t="s">
        <v>423</v>
      </c>
      <c r="B121" t="s">
        <v>421</v>
      </c>
      <c r="C121" t="s">
        <v>842</v>
      </c>
      <c r="D121" t="s">
        <v>843</v>
      </c>
      <c r="E121">
        <v>3.2472999999999863E-2</v>
      </c>
    </row>
    <row r="122" spans="1:5" x14ac:dyDescent="0.35">
      <c r="A122" t="s">
        <v>425</v>
      </c>
      <c r="B122" t="s">
        <v>424</v>
      </c>
      <c r="C122" t="s">
        <v>842</v>
      </c>
      <c r="D122" t="s">
        <v>843</v>
      </c>
      <c r="E122">
        <v>9.9999999999998979E-3</v>
      </c>
    </row>
    <row r="123" spans="1:5" x14ac:dyDescent="0.35">
      <c r="A123" t="s">
        <v>428</v>
      </c>
      <c r="B123" t="s">
        <v>427</v>
      </c>
      <c r="C123" t="s">
        <v>842</v>
      </c>
      <c r="D123" t="s">
        <v>843</v>
      </c>
      <c r="E123">
        <v>1.1871000999999937E-2</v>
      </c>
    </row>
    <row r="124" spans="1:5" x14ac:dyDescent="0.35">
      <c r="A124" t="s">
        <v>431</v>
      </c>
      <c r="B124" t="s">
        <v>430</v>
      </c>
      <c r="C124" t="s">
        <v>842</v>
      </c>
      <c r="D124" t="s">
        <v>843</v>
      </c>
      <c r="E124">
        <v>0.19613613699999999</v>
      </c>
    </row>
    <row r="125" spans="1:5" x14ac:dyDescent="0.35">
      <c r="A125" t="s">
        <v>55</v>
      </c>
      <c r="B125" t="s">
        <v>54</v>
      </c>
      <c r="C125" t="s">
        <v>842</v>
      </c>
      <c r="D125" t="s">
        <v>843</v>
      </c>
      <c r="E125">
        <v>2.2338865000000041E-2</v>
      </c>
    </row>
    <row r="126" spans="1:5" x14ac:dyDescent="0.35">
      <c r="A126" t="s">
        <v>434</v>
      </c>
      <c r="B126" t="s">
        <v>433</v>
      </c>
      <c r="C126" t="s">
        <v>842</v>
      </c>
      <c r="D126" t="s">
        <v>843</v>
      </c>
      <c r="E126">
        <v>1.6747344999999969E-2</v>
      </c>
    </row>
    <row r="127" spans="1:5" x14ac:dyDescent="0.35">
      <c r="A127" t="s">
        <v>438</v>
      </c>
      <c r="B127" t="s">
        <v>436</v>
      </c>
      <c r="C127" t="s">
        <v>842</v>
      </c>
      <c r="D127" t="s">
        <v>843</v>
      </c>
      <c r="E127">
        <v>2.5258077999999906E-2</v>
      </c>
    </row>
    <row r="128" spans="1:5" x14ac:dyDescent="0.35">
      <c r="A128" t="s">
        <v>781</v>
      </c>
      <c r="B128" t="s">
        <v>440</v>
      </c>
      <c r="C128" t="s">
        <v>842</v>
      </c>
      <c r="D128" t="s">
        <v>843</v>
      </c>
      <c r="E128">
        <v>2.3859999999999992E-2</v>
      </c>
    </row>
    <row r="129" spans="1:5" x14ac:dyDescent="0.35">
      <c r="A129" t="s">
        <v>446</v>
      </c>
      <c r="B129" t="s">
        <v>445</v>
      </c>
      <c r="C129" t="s">
        <v>842</v>
      </c>
      <c r="D129" t="s">
        <v>843</v>
      </c>
      <c r="E129">
        <v>0.50366646999999998</v>
      </c>
    </row>
    <row r="130" spans="1:5" x14ac:dyDescent="0.35">
      <c r="A130" t="s">
        <v>449</v>
      </c>
      <c r="B130" t="s">
        <v>448</v>
      </c>
      <c r="C130" t="s">
        <v>842</v>
      </c>
      <c r="D130" t="s">
        <v>843</v>
      </c>
      <c r="E130">
        <v>1.6922970999999953E-2</v>
      </c>
    </row>
    <row r="131" spans="1:5" x14ac:dyDescent="0.35">
      <c r="A131" t="s">
        <v>453</v>
      </c>
      <c r="B131" t="s">
        <v>451</v>
      </c>
      <c r="C131" t="s">
        <v>842</v>
      </c>
      <c r="D131" t="s">
        <v>843</v>
      </c>
      <c r="E131">
        <v>0.16096351599999992</v>
      </c>
    </row>
    <row r="132" spans="1:5" x14ac:dyDescent="0.35">
      <c r="A132" t="s">
        <v>456</v>
      </c>
      <c r="B132" t="s">
        <v>455</v>
      </c>
      <c r="C132" t="s">
        <v>842</v>
      </c>
      <c r="D132" t="s">
        <v>843</v>
      </c>
      <c r="E132">
        <v>1.8810999999999911E-2</v>
      </c>
    </row>
    <row r="133" spans="1:5" x14ac:dyDescent="0.35">
      <c r="A133" t="s">
        <v>458</v>
      </c>
      <c r="B133" t="s">
        <v>457</v>
      </c>
      <c r="C133" t="s">
        <v>842</v>
      </c>
      <c r="D133" t="s">
        <v>843</v>
      </c>
      <c r="E133">
        <v>2.3563000000000001E-2</v>
      </c>
    </row>
    <row r="134" spans="1:5" x14ac:dyDescent="0.35">
      <c r="A134" t="s">
        <v>462</v>
      </c>
      <c r="B134" t="s">
        <v>459</v>
      </c>
      <c r="C134" t="s">
        <v>842</v>
      </c>
      <c r="D134" t="s">
        <v>843</v>
      </c>
      <c r="E134">
        <v>9.9999999999998979E-3</v>
      </c>
    </row>
    <row r="135" spans="1:5" x14ac:dyDescent="0.35">
      <c r="A135" t="s">
        <v>464</v>
      </c>
      <c r="B135" t="s">
        <v>463</v>
      </c>
      <c r="C135" t="s">
        <v>842</v>
      </c>
      <c r="D135" t="s">
        <v>843</v>
      </c>
      <c r="E135">
        <v>0.29796674499999987</v>
      </c>
    </row>
    <row r="136" spans="1:5" x14ac:dyDescent="0.35">
      <c r="A136" t="s">
        <v>468</v>
      </c>
      <c r="B136" t="s">
        <v>466</v>
      </c>
      <c r="C136" t="s">
        <v>842</v>
      </c>
      <c r="D136" t="s">
        <v>843</v>
      </c>
      <c r="E136">
        <v>0.36691668099999997</v>
      </c>
    </row>
    <row r="137" spans="1:5" x14ac:dyDescent="0.35">
      <c r="A137" t="s">
        <v>472</v>
      </c>
      <c r="B137" t="s">
        <v>471</v>
      </c>
      <c r="C137" t="s">
        <v>842</v>
      </c>
      <c r="D137" t="s">
        <v>843</v>
      </c>
      <c r="E137">
        <v>1.9483902999999914E-2</v>
      </c>
    </row>
    <row r="138" spans="1:5" x14ac:dyDescent="0.35">
      <c r="A138" t="s">
        <v>475</v>
      </c>
      <c r="B138" t="s">
        <v>474</v>
      </c>
      <c r="C138" t="s">
        <v>842</v>
      </c>
      <c r="D138" t="s">
        <v>843</v>
      </c>
      <c r="E138">
        <v>0.27793746099999994</v>
      </c>
    </row>
    <row r="139" spans="1:5" x14ac:dyDescent="0.35">
      <c r="A139" t="s">
        <v>478</v>
      </c>
      <c r="B139" t="s">
        <v>477</v>
      </c>
      <c r="C139" t="s">
        <v>842</v>
      </c>
      <c r="D139" t="s">
        <v>843</v>
      </c>
      <c r="E139">
        <v>3.3616746999999947E-2</v>
      </c>
    </row>
    <row r="140" spans="1:5" x14ac:dyDescent="0.35">
      <c r="A140" t="s">
        <v>480</v>
      </c>
      <c r="B140" t="s">
        <v>479</v>
      </c>
      <c r="C140" t="s">
        <v>842</v>
      </c>
      <c r="D140" t="s">
        <v>843</v>
      </c>
      <c r="E140">
        <v>9.9999999999998979E-3</v>
      </c>
    </row>
    <row r="141" spans="1:5" x14ac:dyDescent="0.35">
      <c r="A141" t="s">
        <v>483</v>
      </c>
      <c r="B141" t="s">
        <v>482</v>
      </c>
      <c r="C141" t="s">
        <v>842</v>
      </c>
      <c r="D141" t="s">
        <v>843</v>
      </c>
      <c r="E141">
        <v>1.7919999999999936E-2</v>
      </c>
    </row>
    <row r="142" spans="1:5" x14ac:dyDescent="0.35">
      <c r="A142" t="s">
        <v>485</v>
      </c>
      <c r="B142" t="s">
        <v>484</v>
      </c>
      <c r="C142" t="s">
        <v>842</v>
      </c>
      <c r="D142" t="s">
        <v>843</v>
      </c>
      <c r="E142">
        <v>0.60610147299999995</v>
      </c>
    </row>
    <row r="143" spans="1:5" x14ac:dyDescent="0.35">
      <c r="A143" t="s">
        <v>492</v>
      </c>
      <c r="B143" t="s">
        <v>490</v>
      </c>
      <c r="C143" t="s">
        <v>842</v>
      </c>
      <c r="D143" t="s">
        <v>843</v>
      </c>
      <c r="E143">
        <v>0.25721537499999991</v>
      </c>
    </row>
    <row r="144" spans="1:5" x14ac:dyDescent="0.35">
      <c r="A144" t="s">
        <v>494</v>
      </c>
      <c r="B144" t="s">
        <v>493</v>
      </c>
      <c r="C144" t="s">
        <v>842</v>
      </c>
      <c r="D144" t="s">
        <v>843</v>
      </c>
      <c r="E144">
        <v>9.3439377999999906E-2</v>
      </c>
    </row>
    <row r="145" spans="1:5" x14ac:dyDescent="0.35">
      <c r="A145" t="s">
        <v>500</v>
      </c>
      <c r="B145" t="s">
        <v>498</v>
      </c>
      <c r="C145" t="s">
        <v>842</v>
      </c>
      <c r="D145" t="s">
        <v>843</v>
      </c>
      <c r="E145">
        <v>9.9999999999998979E-3</v>
      </c>
    </row>
    <row r="146" spans="1:5" x14ac:dyDescent="0.35">
      <c r="A146" t="s">
        <v>503</v>
      </c>
      <c r="B146" t="s">
        <v>501</v>
      </c>
      <c r="C146" t="s">
        <v>842</v>
      </c>
      <c r="D146" t="s">
        <v>843</v>
      </c>
      <c r="E146">
        <v>9.9999999999998979E-3</v>
      </c>
    </row>
    <row r="147" spans="1:5" x14ac:dyDescent="0.35">
      <c r="A147" t="s">
        <v>505</v>
      </c>
      <c r="B147" t="s">
        <v>504</v>
      </c>
      <c r="C147" t="s">
        <v>842</v>
      </c>
      <c r="D147" t="s">
        <v>843</v>
      </c>
      <c r="E147">
        <v>8.5301280999999896E-2</v>
      </c>
    </row>
    <row r="148" spans="1:5" x14ac:dyDescent="0.35">
      <c r="A148" t="s">
        <v>507</v>
      </c>
      <c r="B148" t="s">
        <v>506</v>
      </c>
      <c r="C148" t="s">
        <v>842</v>
      </c>
      <c r="D148" t="s">
        <v>843</v>
      </c>
      <c r="E148">
        <v>9.9999999999998979E-3</v>
      </c>
    </row>
    <row r="149" spans="1:5" x14ac:dyDescent="0.35">
      <c r="A149" t="s">
        <v>147</v>
      </c>
      <c r="B149" t="s">
        <v>144</v>
      </c>
      <c r="C149" t="s">
        <v>842</v>
      </c>
      <c r="D149" t="s">
        <v>843</v>
      </c>
      <c r="E149">
        <v>9.9999999999998979E-3</v>
      </c>
    </row>
    <row r="150" spans="1:5" x14ac:dyDescent="0.35">
      <c r="A150" t="s">
        <v>510</v>
      </c>
      <c r="B150" t="s">
        <v>509</v>
      </c>
      <c r="C150" t="s">
        <v>842</v>
      </c>
      <c r="D150" t="s">
        <v>843</v>
      </c>
      <c r="E150">
        <v>2.3683482999999894E-2</v>
      </c>
    </row>
    <row r="151" spans="1:5" x14ac:dyDescent="0.35">
      <c r="A151" t="s">
        <v>514</v>
      </c>
      <c r="B151" t="s">
        <v>512</v>
      </c>
      <c r="C151" t="s">
        <v>842</v>
      </c>
      <c r="D151" t="s">
        <v>843</v>
      </c>
      <c r="E151">
        <v>0.26218883799999992</v>
      </c>
    </row>
    <row r="152" spans="1:5" x14ac:dyDescent="0.35">
      <c r="A152" t="s">
        <v>516</v>
      </c>
      <c r="B152" t="s">
        <v>515</v>
      </c>
      <c r="C152" t="s">
        <v>842</v>
      </c>
      <c r="D152" t="s">
        <v>843</v>
      </c>
      <c r="E152">
        <v>1.8919008999999876E-2</v>
      </c>
    </row>
    <row r="153" spans="1:5" x14ac:dyDescent="0.35">
      <c r="A153" t="s">
        <v>523</v>
      </c>
      <c r="B153" t="s">
        <v>522</v>
      </c>
      <c r="C153" t="s">
        <v>842</v>
      </c>
      <c r="D153" t="s">
        <v>843</v>
      </c>
      <c r="E153">
        <v>1.9664775999999939E-2</v>
      </c>
    </row>
    <row r="154" spans="1:5" x14ac:dyDescent="0.35">
      <c r="A154" t="s">
        <v>526</v>
      </c>
      <c r="B154" t="s">
        <v>525</v>
      </c>
      <c r="C154" t="s">
        <v>842</v>
      </c>
      <c r="D154" t="s">
        <v>843</v>
      </c>
      <c r="E154">
        <v>1.9082259999999907E-2</v>
      </c>
    </row>
    <row r="155" spans="1:5" x14ac:dyDescent="0.35">
      <c r="A155" t="s">
        <v>529</v>
      </c>
      <c r="B155" t="s">
        <v>528</v>
      </c>
      <c r="C155" t="s">
        <v>842</v>
      </c>
      <c r="D155" t="s">
        <v>843</v>
      </c>
      <c r="E155">
        <v>2.3222043999999942E-2</v>
      </c>
    </row>
    <row r="156" spans="1:5" x14ac:dyDescent="0.35">
      <c r="A156" t="s">
        <v>533</v>
      </c>
      <c r="B156" t="s">
        <v>531</v>
      </c>
      <c r="C156" t="s">
        <v>842</v>
      </c>
      <c r="D156" t="s">
        <v>843</v>
      </c>
      <c r="E156">
        <v>0.32778999999999991</v>
      </c>
    </row>
    <row r="157" spans="1:5" x14ac:dyDescent="0.35">
      <c r="A157" t="s">
        <v>535</v>
      </c>
      <c r="B157" t="s">
        <v>534</v>
      </c>
      <c r="C157" t="s">
        <v>842</v>
      </c>
      <c r="D157" t="s">
        <v>843</v>
      </c>
      <c r="E157">
        <v>1.2011382999999931E-2</v>
      </c>
    </row>
    <row r="158" spans="1:5" x14ac:dyDescent="0.35">
      <c r="A158" t="s">
        <v>539</v>
      </c>
      <c r="B158" t="s">
        <v>537</v>
      </c>
      <c r="C158" t="s">
        <v>842</v>
      </c>
      <c r="D158" t="s">
        <v>843</v>
      </c>
      <c r="E158">
        <v>8.5340682999999862E-2</v>
      </c>
    </row>
    <row r="159" spans="1:5" x14ac:dyDescent="0.35">
      <c r="A159" t="s">
        <v>836</v>
      </c>
      <c r="B159" t="s">
        <v>540</v>
      </c>
      <c r="C159" t="s">
        <v>842</v>
      </c>
      <c r="D159" t="s">
        <v>843</v>
      </c>
      <c r="E159">
        <v>1.0003563999999909E-2</v>
      </c>
    </row>
    <row r="160" spans="1:5" x14ac:dyDescent="0.35">
      <c r="A160" t="s">
        <v>547</v>
      </c>
      <c r="B160" t="s">
        <v>546</v>
      </c>
      <c r="C160" t="s">
        <v>842</v>
      </c>
      <c r="D160" t="s">
        <v>843</v>
      </c>
      <c r="E160">
        <v>1.3327191999999877E-2</v>
      </c>
    </row>
    <row r="161" spans="1:5" x14ac:dyDescent="0.35">
      <c r="A161" t="s">
        <v>550</v>
      </c>
      <c r="B161" t="s">
        <v>549</v>
      </c>
      <c r="C161" t="s">
        <v>842</v>
      </c>
      <c r="D161" t="s">
        <v>843</v>
      </c>
      <c r="E161">
        <v>2.7012951999999868E-2</v>
      </c>
    </row>
    <row r="162" spans="1:5" x14ac:dyDescent="0.35">
      <c r="A162" t="s">
        <v>555</v>
      </c>
      <c r="B162" t="s">
        <v>552</v>
      </c>
      <c r="C162" t="s">
        <v>842</v>
      </c>
      <c r="D162" t="s">
        <v>843</v>
      </c>
      <c r="E162">
        <v>1.6571124999999798E-2</v>
      </c>
    </row>
    <row r="163" spans="1:5" x14ac:dyDescent="0.35">
      <c r="A163" t="s">
        <v>558</v>
      </c>
      <c r="B163" t="s">
        <v>556</v>
      </c>
      <c r="C163" t="s">
        <v>842</v>
      </c>
      <c r="D163" t="s">
        <v>843</v>
      </c>
      <c r="E163">
        <v>9.9999999999998979E-3</v>
      </c>
    </row>
    <row r="164" spans="1:5" x14ac:dyDescent="0.35">
      <c r="A164" t="s">
        <v>560</v>
      </c>
      <c r="B164" t="s">
        <v>559</v>
      </c>
      <c r="C164" t="s">
        <v>842</v>
      </c>
      <c r="D164" t="s">
        <v>843</v>
      </c>
      <c r="E164">
        <v>6.3023310999999915E-2</v>
      </c>
    </row>
    <row r="165" spans="1:5" x14ac:dyDescent="0.35">
      <c r="A165" t="s">
        <v>563</v>
      </c>
      <c r="B165" t="s">
        <v>562</v>
      </c>
      <c r="C165" t="s">
        <v>842</v>
      </c>
      <c r="D165" t="s">
        <v>843</v>
      </c>
      <c r="E165">
        <v>1.5651018999999877E-2</v>
      </c>
    </row>
    <row r="166" spans="1:5" x14ac:dyDescent="0.35">
      <c r="A166" t="s">
        <v>566</v>
      </c>
      <c r="B166" t="s">
        <v>564</v>
      </c>
      <c r="C166" t="s">
        <v>842</v>
      </c>
      <c r="D166" t="s">
        <v>843</v>
      </c>
      <c r="E166">
        <v>1.2985344999999926E-2</v>
      </c>
    </row>
    <row r="167" spans="1:5" x14ac:dyDescent="0.35">
      <c r="A167" t="s">
        <v>569</v>
      </c>
      <c r="B167" t="s">
        <v>567</v>
      </c>
      <c r="C167" t="s">
        <v>842</v>
      </c>
      <c r="D167" t="s">
        <v>843</v>
      </c>
      <c r="E167">
        <v>0.14372157699999999</v>
      </c>
    </row>
    <row r="168" spans="1:5" x14ac:dyDescent="0.35">
      <c r="A168" t="s">
        <v>576</v>
      </c>
      <c r="B168" t="s">
        <v>574</v>
      </c>
      <c r="C168" t="s">
        <v>842</v>
      </c>
      <c r="D168" t="s">
        <v>843</v>
      </c>
      <c r="E168">
        <v>1.6911387999999916E-2</v>
      </c>
    </row>
    <row r="169" spans="1:5" x14ac:dyDescent="0.35">
      <c r="A169" t="s">
        <v>579</v>
      </c>
      <c r="B169" t="s">
        <v>577</v>
      </c>
      <c r="C169" t="s">
        <v>842</v>
      </c>
      <c r="D169" t="s">
        <v>843</v>
      </c>
      <c r="E169">
        <v>0.27729999999999999</v>
      </c>
    </row>
    <row r="170" spans="1:5" x14ac:dyDescent="0.35">
      <c r="A170" t="s">
        <v>586</v>
      </c>
      <c r="B170" t="s">
        <v>584</v>
      </c>
      <c r="C170" t="s">
        <v>842</v>
      </c>
      <c r="D170" t="s">
        <v>843</v>
      </c>
      <c r="E170">
        <v>0.31216374099999999</v>
      </c>
    </row>
    <row r="171" spans="1:5" x14ac:dyDescent="0.35">
      <c r="A171" t="s">
        <v>589</v>
      </c>
      <c r="B171" t="s">
        <v>587</v>
      </c>
      <c r="C171" t="s">
        <v>842</v>
      </c>
      <c r="D171" t="s">
        <v>843</v>
      </c>
      <c r="E171">
        <v>1.069666299999994E-2</v>
      </c>
    </row>
    <row r="172" spans="1:5" x14ac:dyDescent="0.35">
      <c r="A172" t="s">
        <v>600</v>
      </c>
      <c r="B172" t="s">
        <v>598</v>
      </c>
      <c r="C172" t="s">
        <v>842</v>
      </c>
      <c r="D172" t="s">
        <v>843</v>
      </c>
      <c r="E172">
        <v>9.9999999999998979E-3</v>
      </c>
    </row>
    <row r="173" spans="1:5" x14ac:dyDescent="0.35">
      <c r="A173" t="s">
        <v>603</v>
      </c>
      <c r="B173" t="s">
        <v>601</v>
      </c>
      <c r="C173" t="s">
        <v>842</v>
      </c>
      <c r="D173" t="s">
        <v>843</v>
      </c>
      <c r="E173">
        <v>0.34017885999999997</v>
      </c>
    </row>
    <row r="174" spans="1:5" x14ac:dyDescent="0.35">
      <c r="A174" t="s">
        <v>605</v>
      </c>
      <c r="B174" t="s">
        <v>604</v>
      </c>
      <c r="C174" t="s">
        <v>842</v>
      </c>
      <c r="D174" t="s">
        <v>843</v>
      </c>
      <c r="E174">
        <v>2.9993544999999844E-2</v>
      </c>
    </row>
    <row r="175" spans="1:5" x14ac:dyDescent="0.35">
      <c r="A175" t="s">
        <v>609</v>
      </c>
      <c r="B175" t="s">
        <v>607</v>
      </c>
      <c r="C175" t="s">
        <v>842</v>
      </c>
      <c r="D175" t="s">
        <v>843</v>
      </c>
      <c r="E175">
        <v>9.9999999999998979E-3</v>
      </c>
    </row>
    <row r="176" spans="1:5" x14ac:dyDescent="0.35">
      <c r="A176" t="s">
        <v>613</v>
      </c>
      <c r="B176" t="s">
        <v>610</v>
      </c>
      <c r="C176" t="s">
        <v>842</v>
      </c>
      <c r="D176" t="s">
        <v>843</v>
      </c>
      <c r="E176">
        <v>0.86991399660110424</v>
      </c>
    </row>
    <row r="177" spans="1:5" x14ac:dyDescent="0.35">
      <c r="A177" t="s">
        <v>620</v>
      </c>
      <c r="B177" t="s">
        <v>618</v>
      </c>
      <c r="C177" t="s">
        <v>842</v>
      </c>
      <c r="D177" t="s">
        <v>843</v>
      </c>
      <c r="E177">
        <v>2.6829999999999909E-2</v>
      </c>
    </row>
    <row r="178" spans="1:5" x14ac:dyDescent="0.35">
      <c r="A178" t="s">
        <v>583</v>
      </c>
      <c r="B178" t="s">
        <v>580</v>
      </c>
      <c r="C178" t="s">
        <v>842</v>
      </c>
      <c r="D178" t="s">
        <v>843</v>
      </c>
      <c r="E178">
        <v>0.52578049599999999</v>
      </c>
    </row>
    <row r="179" spans="1:5" x14ac:dyDescent="0.35">
      <c r="A179" t="s">
        <v>623</v>
      </c>
      <c r="B179" t="s">
        <v>621</v>
      </c>
      <c r="C179" t="s">
        <v>842</v>
      </c>
      <c r="D179" t="s">
        <v>843</v>
      </c>
      <c r="E179">
        <v>3.1952754999999944E-2</v>
      </c>
    </row>
    <row r="180" spans="1:5" x14ac:dyDescent="0.35">
      <c r="A180" t="s">
        <v>626</v>
      </c>
      <c r="B180" t="s">
        <v>624</v>
      </c>
      <c r="C180" t="s">
        <v>842</v>
      </c>
      <c r="D180" t="s">
        <v>843</v>
      </c>
      <c r="E180">
        <v>2.3408955999999925E-2</v>
      </c>
    </row>
    <row r="181" spans="1:5" x14ac:dyDescent="0.35">
      <c r="A181" t="s">
        <v>628</v>
      </c>
      <c r="B181" t="s">
        <v>627</v>
      </c>
      <c r="C181" t="s">
        <v>842</v>
      </c>
      <c r="D181" t="s">
        <v>843</v>
      </c>
      <c r="E181">
        <v>9.9999999999998979E-3</v>
      </c>
    </row>
    <row r="182" spans="1:5" x14ac:dyDescent="0.35">
      <c r="A182" t="s">
        <v>632</v>
      </c>
      <c r="B182" t="s">
        <v>630</v>
      </c>
      <c r="C182" t="s">
        <v>842</v>
      </c>
      <c r="D182" t="s">
        <v>843</v>
      </c>
      <c r="E182">
        <v>1.1979999999999991E-2</v>
      </c>
    </row>
    <row r="183" spans="1:5" x14ac:dyDescent="0.35">
      <c r="A183" t="s">
        <v>635</v>
      </c>
      <c r="B183" t="s">
        <v>633</v>
      </c>
      <c r="C183" t="s">
        <v>842</v>
      </c>
      <c r="D183" t="s">
        <v>843</v>
      </c>
      <c r="E183">
        <v>9.9999999999998979E-3</v>
      </c>
    </row>
    <row r="184" spans="1:5" x14ac:dyDescent="0.35">
      <c r="A184" t="s">
        <v>782</v>
      </c>
      <c r="B184" t="s">
        <v>636</v>
      </c>
      <c r="C184" t="s">
        <v>842</v>
      </c>
      <c r="D184" t="s">
        <v>843</v>
      </c>
      <c r="E184">
        <v>5.4853236999999999E-2</v>
      </c>
    </row>
    <row r="185" spans="1:5" x14ac:dyDescent="0.35">
      <c r="A185" t="s">
        <v>641</v>
      </c>
      <c r="B185" t="s">
        <v>639</v>
      </c>
      <c r="C185" t="s">
        <v>842</v>
      </c>
      <c r="D185" t="s">
        <v>843</v>
      </c>
      <c r="E185">
        <v>9.9999999999998979E-3</v>
      </c>
    </row>
    <row r="186" spans="1:5" x14ac:dyDescent="0.35">
      <c r="A186" t="s">
        <v>645</v>
      </c>
      <c r="B186" t="s">
        <v>643</v>
      </c>
      <c r="C186" t="s">
        <v>842</v>
      </c>
      <c r="D186" t="s">
        <v>843</v>
      </c>
      <c r="E186">
        <v>1.9206999999999974E-2</v>
      </c>
    </row>
    <row r="187" spans="1:5" x14ac:dyDescent="0.35">
      <c r="A187" t="s">
        <v>648</v>
      </c>
      <c r="B187" t="s">
        <v>646</v>
      </c>
      <c r="C187" t="s">
        <v>842</v>
      </c>
      <c r="D187" t="s">
        <v>843</v>
      </c>
      <c r="E187">
        <v>8.4707280999999912E-2</v>
      </c>
    </row>
    <row r="188" spans="1:5" x14ac:dyDescent="0.35">
      <c r="A188" t="s">
        <v>651</v>
      </c>
      <c r="B188" t="s">
        <v>649</v>
      </c>
      <c r="C188" t="s">
        <v>842</v>
      </c>
      <c r="D188" t="s">
        <v>843</v>
      </c>
      <c r="E188">
        <v>9.9999999999998979E-3</v>
      </c>
    </row>
    <row r="189" spans="1:5" x14ac:dyDescent="0.35">
      <c r="A189" t="s">
        <v>653</v>
      </c>
      <c r="B189" t="s">
        <v>652</v>
      </c>
      <c r="C189" t="s">
        <v>842</v>
      </c>
      <c r="D189" t="s">
        <v>843</v>
      </c>
      <c r="E189">
        <v>0.69516306099999992</v>
      </c>
    </row>
    <row r="190" spans="1:5" x14ac:dyDescent="0.35">
      <c r="A190" t="s">
        <v>656</v>
      </c>
      <c r="B190" t="s">
        <v>655</v>
      </c>
      <c r="C190" t="s">
        <v>842</v>
      </c>
      <c r="D190" t="s">
        <v>843</v>
      </c>
      <c r="E190">
        <v>0.16552791099999997</v>
      </c>
    </row>
    <row r="191" spans="1:5" x14ac:dyDescent="0.35">
      <c r="A191" t="s">
        <v>660</v>
      </c>
      <c r="B191" t="s">
        <v>658</v>
      </c>
      <c r="C191" t="s">
        <v>842</v>
      </c>
      <c r="D191" t="s">
        <v>843</v>
      </c>
      <c r="E191">
        <v>2.8348362999999877E-2</v>
      </c>
    </row>
    <row r="192" spans="1:5" x14ac:dyDescent="0.35">
      <c r="A192" t="s">
        <v>663</v>
      </c>
      <c r="B192" t="s">
        <v>661</v>
      </c>
      <c r="C192" t="s">
        <v>842</v>
      </c>
      <c r="D192" t="s">
        <v>843</v>
      </c>
      <c r="E192">
        <v>1.0989999999999833E-2</v>
      </c>
    </row>
    <row r="193" spans="1:5" x14ac:dyDescent="0.35">
      <c r="A193" t="s">
        <v>665</v>
      </c>
      <c r="B193" t="s">
        <v>664</v>
      </c>
      <c r="C193" t="s">
        <v>842</v>
      </c>
      <c r="D193" t="s">
        <v>843</v>
      </c>
      <c r="E193">
        <v>1.1979999999999991E-2</v>
      </c>
    </row>
    <row r="194" spans="1:5" x14ac:dyDescent="0.35">
      <c r="A194" t="s">
        <v>669</v>
      </c>
      <c r="B194" t="s">
        <v>666</v>
      </c>
      <c r="C194" t="s">
        <v>842</v>
      </c>
      <c r="D194" t="s">
        <v>843</v>
      </c>
      <c r="E194">
        <v>0.17296360299999991</v>
      </c>
    </row>
    <row r="195" spans="1:5" x14ac:dyDescent="0.35">
      <c r="A195" t="s">
        <v>673</v>
      </c>
      <c r="B195" t="s">
        <v>671</v>
      </c>
      <c r="C195" t="s">
        <v>842</v>
      </c>
      <c r="D195" t="s">
        <v>843</v>
      </c>
      <c r="E195">
        <v>1.5532911999999954E-2</v>
      </c>
    </row>
    <row r="196" spans="1:5" x14ac:dyDescent="0.35">
      <c r="A196" t="s">
        <v>676</v>
      </c>
      <c r="B196" t="s">
        <v>674</v>
      </c>
      <c r="C196" t="s">
        <v>842</v>
      </c>
      <c r="D196" t="s">
        <v>843</v>
      </c>
      <c r="E196">
        <v>1.3959999999999972E-2</v>
      </c>
    </row>
    <row r="197" spans="1:5" x14ac:dyDescent="0.35">
      <c r="A197" t="s">
        <v>679</v>
      </c>
      <c r="B197" t="s">
        <v>677</v>
      </c>
      <c r="C197" t="s">
        <v>842</v>
      </c>
      <c r="D197" t="s">
        <v>843</v>
      </c>
      <c r="E197">
        <v>4.7529909999999842E-2</v>
      </c>
    </row>
    <row r="198" spans="1:5" x14ac:dyDescent="0.35">
      <c r="A198" t="s">
        <v>682</v>
      </c>
      <c r="B198" t="s">
        <v>680</v>
      </c>
      <c r="C198" t="s">
        <v>842</v>
      </c>
      <c r="D198" t="s">
        <v>843</v>
      </c>
      <c r="E198">
        <v>1.2466386999999912E-2</v>
      </c>
    </row>
    <row r="199" spans="1:5" x14ac:dyDescent="0.35">
      <c r="A199" t="s">
        <v>755</v>
      </c>
      <c r="B199" t="s">
        <v>756</v>
      </c>
      <c r="C199" t="s">
        <v>842</v>
      </c>
      <c r="D199" t="s">
        <v>843</v>
      </c>
      <c r="E199">
        <v>9.9999999999998979E-3</v>
      </c>
    </row>
    <row r="200" spans="1:5" x14ac:dyDescent="0.35">
      <c r="A200" t="s">
        <v>686</v>
      </c>
      <c r="B200" t="s">
        <v>685</v>
      </c>
      <c r="C200" t="s">
        <v>842</v>
      </c>
      <c r="D200" t="s">
        <v>843</v>
      </c>
      <c r="E200">
        <v>0.15102411399999993</v>
      </c>
    </row>
    <row r="201" spans="1:5" x14ac:dyDescent="0.35">
      <c r="A201" t="s">
        <v>690</v>
      </c>
      <c r="B201" t="s">
        <v>688</v>
      </c>
      <c r="C201" t="s">
        <v>842</v>
      </c>
      <c r="D201" t="s">
        <v>843</v>
      </c>
      <c r="E201">
        <v>0.11497653099999994</v>
      </c>
    </row>
    <row r="202" spans="1:5" x14ac:dyDescent="0.35">
      <c r="A202" t="s">
        <v>692</v>
      </c>
      <c r="B202" t="s">
        <v>691</v>
      </c>
      <c r="C202" t="s">
        <v>842</v>
      </c>
      <c r="D202" t="s">
        <v>843</v>
      </c>
      <c r="E202">
        <v>1.0299375999999971E-2</v>
      </c>
    </row>
    <row r="203" spans="1:5" x14ac:dyDescent="0.35">
      <c r="A203" t="s">
        <v>695</v>
      </c>
      <c r="B203" t="s">
        <v>693</v>
      </c>
      <c r="C203" t="s">
        <v>842</v>
      </c>
      <c r="D203" t="s">
        <v>843</v>
      </c>
      <c r="E203">
        <v>2.1085326999999987E-2</v>
      </c>
    </row>
    <row r="204" spans="1:5" x14ac:dyDescent="0.35">
      <c r="A204" t="s">
        <v>697</v>
      </c>
      <c r="B204" t="s">
        <v>696</v>
      </c>
      <c r="C204" t="s">
        <v>842</v>
      </c>
      <c r="D204" t="s">
        <v>843</v>
      </c>
      <c r="E204">
        <v>9.9999999999998979E-3</v>
      </c>
    </row>
    <row r="205" spans="1:5" x14ac:dyDescent="0.35">
      <c r="A205" t="s">
        <v>701</v>
      </c>
      <c r="B205" t="s">
        <v>699</v>
      </c>
      <c r="C205" t="s">
        <v>842</v>
      </c>
      <c r="D205" t="s">
        <v>843</v>
      </c>
      <c r="E205">
        <v>9.9999999999998979E-3</v>
      </c>
    </row>
    <row r="206" spans="1:5" x14ac:dyDescent="0.35">
      <c r="A206" t="s">
        <v>712</v>
      </c>
      <c r="B206" t="s">
        <v>709</v>
      </c>
      <c r="C206" t="s">
        <v>842</v>
      </c>
      <c r="D206" t="s">
        <v>843</v>
      </c>
      <c r="E206">
        <v>3.0167080688476733E-2</v>
      </c>
    </row>
    <row r="207" spans="1:5" x14ac:dyDescent="0.35">
      <c r="A207" t="s">
        <v>716</v>
      </c>
      <c r="B207" t="s">
        <v>713</v>
      </c>
      <c r="C207" t="s">
        <v>842</v>
      </c>
      <c r="D207" t="s">
        <v>843</v>
      </c>
      <c r="E207">
        <v>2.2280850999999879E-2</v>
      </c>
    </row>
    <row r="208" spans="1:5" x14ac:dyDescent="0.35">
      <c r="A208" t="s">
        <v>719</v>
      </c>
      <c r="B208" t="s">
        <v>717</v>
      </c>
      <c r="C208" t="s">
        <v>842</v>
      </c>
      <c r="D208" t="s">
        <v>843</v>
      </c>
      <c r="E208">
        <v>9.9999999999998979E-3</v>
      </c>
    </row>
    <row r="209" spans="1:5" x14ac:dyDescent="0.35">
      <c r="A209" t="s">
        <v>724</v>
      </c>
      <c r="B209" t="s">
        <v>720</v>
      </c>
      <c r="C209" t="s">
        <v>842</v>
      </c>
      <c r="D209" t="s">
        <v>843</v>
      </c>
      <c r="E209">
        <v>9.9999999999998979E-3</v>
      </c>
    </row>
    <row r="210" spans="1:5" x14ac:dyDescent="0.35">
      <c r="A210" t="s">
        <v>728</v>
      </c>
      <c r="B210" t="s">
        <v>726</v>
      </c>
      <c r="C210" t="s">
        <v>842</v>
      </c>
      <c r="D210" t="s">
        <v>843</v>
      </c>
      <c r="E210">
        <v>2.5759809999999828E-2</v>
      </c>
    </row>
    <row r="211" spans="1:5" x14ac:dyDescent="0.35">
      <c r="A211" t="s">
        <v>731</v>
      </c>
      <c r="B211" t="s">
        <v>729</v>
      </c>
      <c r="C211" t="s">
        <v>842</v>
      </c>
      <c r="D211" t="s">
        <v>843</v>
      </c>
      <c r="E211">
        <v>4.6807011999999815E-2</v>
      </c>
    </row>
    <row r="212" spans="1:5" x14ac:dyDescent="0.35">
      <c r="A212" t="s">
        <v>738</v>
      </c>
      <c r="B212" t="s">
        <v>736</v>
      </c>
      <c r="C212" t="s">
        <v>842</v>
      </c>
      <c r="D212" t="s">
        <v>843</v>
      </c>
      <c r="E212">
        <v>1.8677547999999877E-2</v>
      </c>
    </row>
    <row r="213" spans="1:5" x14ac:dyDescent="0.35">
      <c r="A213" t="s">
        <v>371</v>
      </c>
      <c r="B213" t="s">
        <v>370</v>
      </c>
      <c r="C213" t="s">
        <v>842</v>
      </c>
      <c r="D213" t="s">
        <v>843</v>
      </c>
      <c r="E213">
        <v>9.9999999999998979E-3</v>
      </c>
    </row>
    <row r="214" spans="1:5" x14ac:dyDescent="0.35">
      <c r="A214" t="s">
        <v>742</v>
      </c>
      <c r="B214" t="s">
        <v>739</v>
      </c>
      <c r="C214" t="s">
        <v>842</v>
      </c>
      <c r="D214" t="s">
        <v>843</v>
      </c>
      <c r="E214">
        <v>0.23769999999999991</v>
      </c>
    </row>
    <row r="215" spans="1:5" x14ac:dyDescent="0.35">
      <c r="A215" t="s">
        <v>745</v>
      </c>
      <c r="B215" t="s">
        <v>743</v>
      </c>
      <c r="C215" t="s">
        <v>842</v>
      </c>
      <c r="D215" t="s">
        <v>843</v>
      </c>
      <c r="E215">
        <v>5.6294181999999915E-2</v>
      </c>
    </row>
    <row r="216" spans="1:5" x14ac:dyDescent="0.35">
      <c r="A216" t="s">
        <v>748</v>
      </c>
      <c r="B216" t="s">
        <v>746</v>
      </c>
      <c r="C216" t="s">
        <v>842</v>
      </c>
      <c r="D216" t="s">
        <v>843</v>
      </c>
      <c r="E216">
        <v>8.8293456999999909E-2</v>
      </c>
    </row>
    <row r="217" spans="1:5" x14ac:dyDescent="0.35">
      <c r="A217" t="s">
        <v>751</v>
      </c>
      <c r="B217" t="s">
        <v>749</v>
      </c>
      <c r="C217" t="s">
        <v>842</v>
      </c>
      <c r="D217" t="s">
        <v>843</v>
      </c>
      <c r="E217">
        <v>0.10476161199999989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BF57-605A-4CB0-8B72-EAC1F9AE5657}">
  <dimension ref="A1:E265"/>
  <sheetViews>
    <sheetView workbookViewId="0">
      <selection sqref="A1:A1048576"/>
    </sheetView>
  </sheetViews>
  <sheetFormatPr defaultRowHeight="14.5" x14ac:dyDescent="0.35"/>
  <cols>
    <col min="1" max="1" width="46.08984375" bestFit="1" customWidth="1"/>
    <col min="2" max="2" width="12.1796875" bestFit="1" customWidth="1"/>
    <col min="3" max="3" width="77.54296875" bestFit="1" customWidth="1"/>
    <col min="4" max="4" width="13.453125" bestFit="1" customWidth="1"/>
    <col min="5" max="5" width="11.81640625" bestFit="1" customWidth="1"/>
  </cols>
  <sheetData>
    <row r="1" spans="1:5" x14ac:dyDescent="0.35">
      <c r="A1" t="s">
        <v>769</v>
      </c>
      <c r="B1" t="s">
        <v>770</v>
      </c>
      <c r="C1" t="s">
        <v>771</v>
      </c>
      <c r="D1" t="s">
        <v>772</v>
      </c>
      <c r="E1" t="s">
        <v>776</v>
      </c>
    </row>
    <row r="2" spans="1:5" x14ac:dyDescent="0.35">
      <c r="A2" t="s">
        <v>4</v>
      </c>
      <c r="B2" t="s">
        <v>3</v>
      </c>
      <c r="C2" t="s">
        <v>844</v>
      </c>
      <c r="D2" t="s">
        <v>845</v>
      </c>
      <c r="E2">
        <v>0.25750000000000001</v>
      </c>
    </row>
    <row r="3" spans="1:5" x14ac:dyDescent="0.35">
      <c r="A3" t="s">
        <v>6</v>
      </c>
      <c r="B3" t="s">
        <v>5</v>
      </c>
      <c r="C3" t="s">
        <v>844</v>
      </c>
      <c r="D3" t="s">
        <v>845</v>
      </c>
      <c r="E3">
        <v>0.29340556749999996</v>
      </c>
    </row>
    <row r="4" spans="1:5" x14ac:dyDescent="0.35">
      <c r="A4" t="s">
        <v>9</v>
      </c>
      <c r="B4" t="s">
        <v>8</v>
      </c>
      <c r="C4" t="s">
        <v>844</v>
      </c>
      <c r="D4" t="s">
        <v>845</v>
      </c>
      <c r="E4">
        <v>0.33438092500000011</v>
      </c>
    </row>
    <row r="5" spans="1:5" x14ac:dyDescent="0.35">
      <c r="A5" t="s">
        <v>14</v>
      </c>
      <c r="B5" t="s">
        <v>13</v>
      </c>
      <c r="C5" t="s">
        <v>844</v>
      </c>
      <c r="D5" t="s">
        <v>845</v>
      </c>
      <c r="E5">
        <v>0.37749616749999998</v>
      </c>
    </row>
    <row r="6" spans="1:5" x14ac:dyDescent="0.35">
      <c r="A6" t="s">
        <v>19</v>
      </c>
      <c r="B6" t="s">
        <v>18</v>
      </c>
      <c r="C6" t="s">
        <v>844</v>
      </c>
      <c r="D6" t="s">
        <v>845</v>
      </c>
      <c r="E6">
        <v>0.25750000000000001</v>
      </c>
    </row>
    <row r="7" spans="1:5" x14ac:dyDescent="0.35">
      <c r="A7" t="s">
        <v>846</v>
      </c>
      <c r="B7" t="e">
        <v>#N/A</v>
      </c>
      <c r="C7" t="s">
        <v>844</v>
      </c>
      <c r="D7" t="s">
        <v>845</v>
      </c>
      <c r="E7">
        <v>0.41603129875000006</v>
      </c>
    </row>
    <row r="8" spans="1:5" x14ac:dyDescent="0.35">
      <c r="A8" t="s">
        <v>22</v>
      </c>
      <c r="B8" t="s">
        <v>21</v>
      </c>
      <c r="C8" t="s">
        <v>844</v>
      </c>
      <c r="D8" t="s">
        <v>845</v>
      </c>
      <c r="E8">
        <v>0.70855192000000011</v>
      </c>
    </row>
    <row r="9" spans="1:5" x14ac:dyDescent="0.35">
      <c r="A9" t="s">
        <v>24</v>
      </c>
      <c r="B9" t="s">
        <v>23</v>
      </c>
      <c r="C9" t="s">
        <v>844</v>
      </c>
      <c r="D9" t="s">
        <v>845</v>
      </c>
      <c r="E9">
        <v>0.4617451675</v>
      </c>
    </row>
    <row r="10" spans="1:5" x14ac:dyDescent="0.35">
      <c r="A10" t="s">
        <v>27</v>
      </c>
      <c r="B10" t="s">
        <v>26</v>
      </c>
      <c r="C10" t="s">
        <v>844</v>
      </c>
      <c r="D10" t="s">
        <v>845</v>
      </c>
      <c r="E10">
        <v>0.30860751250000001</v>
      </c>
    </row>
    <row r="11" spans="1:5" x14ac:dyDescent="0.35">
      <c r="A11" t="s">
        <v>30</v>
      </c>
      <c r="B11" t="s">
        <v>29</v>
      </c>
      <c r="C11" t="s">
        <v>844</v>
      </c>
      <c r="D11" t="s">
        <v>845</v>
      </c>
      <c r="E11">
        <v>0.25750000000000001</v>
      </c>
    </row>
    <row r="12" spans="1:5" x14ac:dyDescent="0.35">
      <c r="A12" t="s">
        <v>44</v>
      </c>
      <c r="B12" t="s">
        <v>42</v>
      </c>
      <c r="C12" t="s">
        <v>844</v>
      </c>
      <c r="D12" t="s">
        <v>845</v>
      </c>
      <c r="E12">
        <v>0.25750000000000001</v>
      </c>
    </row>
    <row r="13" spans="1:5" x14ac:dyDescent="0.35">
      <c r="A13" t="s">
        <v>766</v>
      </c>
      <c r="B13" t="s">
        <v>45</v>
      </c>
      <c r="C13" t="s">
        <v>844</v>
      </c>
      <c r="D13" t="s">
        <v>845</v>
      </c>
      <c r="E13">
        <v>0.72074550250000002</v>
      </c>
    </row>
    <row r="14" spans="1:5" x14ac:dyDescent="0.35">
      <c r="A14" t="s">
        <v>49</v>
      </c>
      <c r="B14" t="s">
        <v>48</v>
      </c>
      <c r="C14" t="s">
        <v>844</v>
      </c>
      <c r="D14" t="s">
        <v>845</v>
      </c>
      <c r="E14">
        <v>0.79751109249999996</v>
      </c>
    </row>
    <row r="15" spans="1:5" x14ac:dyDescent="0.35">
      <c r="A15" t="s">
        <v>52</v>
      </c>
      <c r="B15" t="s">
        <v>51</v>
      </c>
      <c r="C15" t="s">
        <v>844</v>
      </c>
      <c r="D15" t="s">
        <v>845</v>
      </c>
      <c r="E15">
        <v>0.29285710749999999</v>
      </c>
    </row>
    <row r="16" spans="1:5" x14ac:dyDescent="0.35">
      <c r="A16" t="s">
        <v>58</v>
      </c>
      <c r="B16" t="s">
        <v>57</v>
      </c>
      <c r="C16" t="s">
        <v>844</v>
      </c>
      <c r="D16" t="s">
        <v>845</v>
      </c>
      <c r="E16">
        <v>0.37169848</v>
      </c>
    </row>
    <row r="17" spans="1:5" x14ac:dyDescent="0.35">
      <c r="A17" t="s">
        <v>61</v>
      </c>
      <c r="B17" t="s">
        <v>60</v>
      </c>
      <c r="C17" t="s">
        <v>844</v>
      </c>
      <c r="D17" t="s">
        <v>845</v>
      </c>
      <c r="E17">
        <v>0.76997399499999997</v>
      </c>
    </row>
    <row r="18" spans="1:5" x14ac:dyDescent="0.35">
      <c r="A18" t="s">
        <v>64</v>
      </c>
      <c r="B18" t="s">
        <v>63</v>
      </c>
      <c r="C18" t="s">
        <v>844</v>
      </c>
      <c r="D18" t="s">
        <v>845</v>
      </c>
      <c r="E18">
        <v>0.37422174250000001</v>
      </c>
    </row>
    <row r="19" spans="1:5" x14ac:dyDescent="0.35">
      <c r="A19" t="s">
        <v>67</v>
      </c>
      <c r="B19" t="s">
        <v>66</v>
      </c>
      <c r="C19" t="s">
        <v>844</v>
      </c>
      <c r="D19" t="s">
        <v>845</v>
      </c>
      <c r="E19">
        <v>0.45093115</v>
      </c>
    </row>
    <row r="20" spans="1:5" x14ac:dyDescent="0.35">
      <c r="A20" t="s">
        <v>69</v>
      </c>
      <c r="B20" t="s">
        <v>68</v>
      </c>
      <c r="C20" t="s">
        <v>844</v>
      </c>
      <c r="D20" t="s">
        <v>845</v>
      </c>
      <c r="E20">
        <v>0.42429990249999999</v>
      </c>
    </row>
    <row r="21" spans="1:5" x14ac:dyDescent="0.35">
      <c r="A21" t="s">
        <v>72</v>
      </c>
      <c r="B21" t="s">
        <v>71</v>
      </c>
      <c r="C21" t="s">
        <v>844</v>
      </c>
      <c r="D21" t="s">
        <v>845</v>
      </c>
      <c r="E21">
        <v>0.51921540999999993</v>
      </c>
    </row>
    <row r="22" spans="1:5" x14ac:dyDescent="0.35">
      <c r="A22" t="s">
        <v>75</v>
      </c>
      <c r="B22" t="s">
        <v>74</v>
      </c>
      <c r="C22" t="s">
        <v>844</v>
      </c>
      <c r="D22" t="s">
        <v>845</v>
      </c>
      <c r="E22">
        <v>0.59980264750000001</v>
      </c>
    </row>
    <row r="23" spans="1:5" x14ac:dyDescent="0.35">
      <c r="A23" t="s">
        <v>79</v>
      </c>
      <c r="B23" t="s">
        <v>77</v>
      </c>
      <c r="C23" t="s">
        <v>844</v>
      </c>
      <c r="D23" t="s">
        <v>845</v>
      </c>
      <c r="E23">
        <v>0.44094551500000007</v>
      </c>
    </row>
    <row r="24" spans="1:5" x14ac:dyDescent="0.35">
      <c r="A24" t="s">
        <v>84</v>
      </c>
      <c r="B24" t="s">
        <v>82</v>
      </c>
      <c r="C24" t="s">
        <v>844</v>
      </c>
      <c r="D24" t="s">
        <v>845</v>
      </c>
      <c r="E24">
        <v>0.38710807750000004</v>
      </c>
    </row>
    <row r="25" spans="1:5" x14ac:dyDescent="0.35">
      <c r="A25" t="s">
        <v>88</v>
      </c>
      <c r="B25" t="s">
        <v>87</v>
      </c>
      <c r="C25" t="s">
        <v>844</v>
      </c>
      <c r="D25" t="s">
        <v>845</v>
      </c>
      <c r="E25">
        <v>0.33577558749999997</v>
      </c>
    </row>
    <row r="26" spans="1:5" x14ac:dyDescent="0.35">
      <c r="A26" t="s">
        <v>91</v>
      </c>
      <c r="B26" t="s">
        <v>90</v>
      </c>
      <c r="C26" t="s">
        <v>844</v>
      </c>
      <c r="D26" t="s">
        <v>845</v>
      </c>
      <c r="E26">
        <v>0.25750000000000001</v>
      </c>
    </row>
    <row r="27" spans="1:5" x14ac:dyDescent="0.35">
      <c r="A27" t="s">
        <v>93</v>
      </c>
      <c r="B27" t="s">
        <v>92</v>
      </c>
      <c r="C27" t="s">
        <v>844</v>
      </c>
      <c r="D27" t="s">
        <v>845</v>
      </c>
      <c r="E27">
        <v>0.25750000000000001</v>
      </c>
    </row>
    <row r="28" spans="1:5" x14ac:dyDescent="0.35">
      <c r="A28" t="s">
        <v>96</v>
      </c>
      <c r="B28" t="s">
        <v>95</v>
      </c>
      <c r="C28" t="s">
        <v>844</v>
      </c>
      <c r="D28" t="s">
        <v>845</v>
      </c>
      <c r="E28">
        <v>0.23256833499999996</v>
      </c>
    </row>
    <row r="29" spans="1:5" x14ac:dyDescent="0.35">
      <c r="A29" t="s">
        <v>99</v>
      </c>
      <c r="B29" t="s">
        <v>98</v>
      </c>
      <c r="C29" t="s">
        <v>844</v>
      </c>
      <c r="D29" t="s">
        <v>845</v>
      </c>
      <c r="E29">
        <v>0.53535488500000006</v>
      </c>
    </row>
    <row r="30" spans="1:5" x14ac:dyDescent="0.35">
      <c r="A30" t="s">
        <v>102</v>
      </c>
      <c r="B30" t="s">
        <v>101</v>
      </c>
      <c r="C30" t="s">
        <v>844</v>
      </c>
      <c r="D30" t="s">
        <v>845</v>
      </c>
      <c r="E30">
        <v>0.25750000000000001</v>
      </c>
    </row>
    <row r="31" spans="1:5" x14ac:dyDescent="0.35">
      <c r="A31" t="s">
        <v>105</v>
      </c>
      <c r="B31" t="s">
        <v>103</v>
      </c>
      <c r="C31" t="s">
        <v>844</v>
      </c>
      <c r="D31" t="s">
        <v>845</v>
      </c>
      <c r="E31">
        <v>0.39790006750000001</v>
      </c>
    </row>
    <row r="32" spans="1:5" x14ac:dyDescent="0.35">
      <c r="A32" t="s">
        <v>108</v>
      </c>
      <c r="B32" t="s">
        <v>107</v>
      </c>
      <c r="C32" t="s">
        <v>844</v>
      </c>
      <c r="D32" t="s">
        <v>845</v>
      </c>
      <c r="E32">
        <v>0.33057140499999998</v>
      </c>
    </row>
    <row r="33" spans="1:5" x14ac:dyDescent="0.35">
      <c r="A33" t="s">
        <v>111</v>
      </c>
      <c r="B33" t="s">
        <v>110</v>
      </c>
      <c r="C33" t="s">
        <v>844</v>
      </c>
      <c r="D33" t="s">
        <v>845</v>
      </c>
      <c r="E33">
        <v>0.43945259499999995</v>
      </c>
    </row>
    <row r="34" spans="1:5" x14ac:dyDescent="0.35">
      <c r="A34" t="s">
        <v>115</v>
      </c>
      <c r="B34" t="s">
        <v>113</v>
      </c>
      <c r="C34" t="s">
        <v>844</v>
      </c>
      <c r="D34" t="s">
        <v>845</v>
      </c>
      <c r="E34">
        <v>0.33371416000000004</v>
      </c>
    </row>
    <row r="35" spans="1:5" x14ac:dyDescent="0.35">
      <c r="A35" t="s">
        <v>117</v>
      </c>
      <c r="B35" t="s">
        <v>116</v>
      </c>
      <c r="C35" t="s">
        <v>844</v>
      </c>
      <c r="D35" t="s">
        <v>845</v>
      </c>
      <c r="E35">
        <v>0.72705526749999994</v>
      </c>
    </row>
    <row r="36" spans="1:5" x14ac:dyDescent="0.35">
      <c r="A36" t="s">
        <v>847</v>
      </c>
      <c r="B36" t="e">
        <v>#N/A</v>
      </c>
      <c r="C36" t="s">
        <v>844</v>
      </c>
      <c r="D36" t="s">
        <v>845</v>
      </c>
      <c r="E36">
        <v>0.56720208250000104</v>
      </c>
    </row>
    <row r="37" spans="1:5" x14ac:dyDescent="0.35">
      <c r="A37" t="s">
        <v>120</v>
      </c>
      <c r="B37" t="s">
        <v>118</v>
      </c>
      <c r="C37" t="s">
        <v>844</v>
      </c>
      <c r="D37" t="s">
        <v>845</v>
      </c>
      <c r="E37">
        <v>0.73903773249999993</v>
      </c>
    </row>
    <row r="38" spans="1:5" x14ac:dyDescent="0.35">
      <c r="A38" t="s">
        <v>848</v>
      </c>
      <c r="B38" t="e">
        <v>#N/A</v>
      </c>
      <c r="C38" t="s">
        <v>844</v>
      </c>
      <c r="D38" t="s">
        <v>845</v>
      </c>
      <c r="E38">
        <v>0.25750000000000001</v>
      </c>
    </row>
    <row r="39" spans="1:5" x14ac:dyDescent="0.35">
      <c r="A39" t="s">
        <v>122</v>
      </c>
      <c r="B39" t="s">
        <v>121</v>
      </c>
      <c r="C39" t="s">
        <v>844</v>
      </c>
      <c r="D39" t="s">
        <v>845</v>
      </c>
      <c r="E39">
        <v>0.49830413499999998</v>
      </c>
    </row>
    <row r="40" spans="1:5" x14ac:dyDescent="0.35">
      <c r="A40" t="s">
        <v>125</v>
      </c>
      <c r="B40" t="s">
        <v>124</v>
      </c>
      <c r="C40" t="s">
        <v>844</v>
      </c>
      <c r="D40" t="s">
        <v>845</v>
      </c>
      <c r="E40">
        <v>0.65846757249999999</v>
      </c>
    </row>
    <row r="41" spans="1:5" x14ac:dyDescent="0.35">
      <c r="A41" t="s">
        <v>780</v>
      </c>
      <c r="B41" t="s">
        <v>127</v>
      </c>
      <c r="C41" t="s">
        <v>844</v>
      </c>
      <c r="D41" t="s">
        <v>845</v>
      </c>
      <c r="E41">
        <v>0.41026591000000007</v>
      </c>
    </row>
    <row r="42" spans="1:5" x14ac:dyDescent="0.35">
      <c r="A42" t="s">
        <v>132</v>
      </c>
      <c r="B42" t="s">
        <v>131</v>
      </c>
      <c r="C42" t="s">
        <v>844</v>
      </c>
      <c r="D42" t="s">
        <v>845</v>
      </c>
      <c r="E42">
        <v>0.33590899000000002</v>
      </c>
    </row>
    <row r="43" spans="1:5" x14ac:dyDescent="0.35">
      <c r="A43" t="s">
        <v>135</v>
      </c>
      <c r="B43" t="s">
        <v>134</v>
      </c>
      <c r="C43" t="s">
        <v>844</v>
      </c>
      <c r="D43" t="s">
        <v>845</v>
      </c>
      <c r="E43">
        <v>0.34002021249999997</v>
      </c>
    </row>
    <row r="44" spans="1:5" x14ac:dyDescent="0.35">
      <c r="A44" t="s">
        <v>141</v>
      </c>
      <c r="B44" t="s">
        <v>139</v>
      </c>
      <c r="C44" t="s">
        <v>844</v>
      </c>
      <c r="D44" t="s">
        <v>845</v>
      </c>
      <c r="E44">
        <v>0.32249993500000002</v>
      </c>
    </row>
    <row r="45" spans="1:5" x14ac:dyDescent="0.35">
      <c r="A45" t="s">
        <v>149</v>
      </c>
      <c r="B45" t="s">
        <v>148</v>
      </c>
      <c r="C45" t="s">
        <v>844</v>
      </c>
      <c r="D45" t="s">
        <v>845</v>
      </c>
      <c r="E45">
        <v>0.42397146999999996</v>
      </c>
    </row>
    <row r="46" spans="1:5" x14ac:dyDescent="0.35">
      <c r="A46" t="s">
        <v>152</v>
      </c>
      <c r="B46" t="s">
        <v>151</v>
      </c>
      <c r="C46" t="s">
        <v>844</v>
      </c>
      <c r="D46" t="s">
        <v>845</v>
      </c>
      <c r="E46">
        <v>0.407221165</v>
      </c>
    </row>
    <row r="47" spans="1:5" x14ac:dyDescent="0.35">
      <c r="A47" t="s">
        <v>155</v>
      </c>
      <c r="B47" t="s">
        <v>154</v>
      </c>
      <c r="C47" t="s">
        <v>844</v>
      </c>
      <c r="D47" t="s">
        <v>845</v>
      </c>
      <c r="E47">
        <v>0.25750000000000001</v>
      </c>
    </row>
    <row r="48" spans="1:5" x14ac:dyDescent="0.35">
      <c r="A48" t="s">
        <v>159</v>
      </c>
      <c r="B48" t="s">
        <v>158</v>
      </c>
      <c r="C48" t="s">
        <v>844</v>
      </c>
      <c r="D48" t="s">
        <v>845</v>
      </c>
      <c r="E48">
        <v>0.39394229500000005</v>
      </c>
    </row>
    <row r="49" spans="1:5" x14ac:dyDescent="0.35">
      <c r="A49" t="s">
        <v>849</v>
      </c>
      <c r="B49" t="e">
        <v>#N/A</v>
      </c>
      <c r="C49" t="s">
        <v>844</v>
      </c>
      <c r="D49" t="s">
        <v>845</v>
      </c>
      <c r="E49">
        <v>0.38112711625000001</v>
      </c>
    </row>
    <row r="50" spans="1:5" x14ac:dyDescent="0.35">
      <c r="A50" t="s">
        <v>162</v>
      </c>
      <c r="B50" t="s">
        <v>161</v>
      </c>
      <c r="C50" t="s">
        <v>844</v>
      </c>
      <c r="D50" t="s">
        <v>845</v>
      </c>
      <c r="E50">
        <v>0.31937500000000002</v>
      </c>
    </row>
    <row r="51" spans="1:5" x14ac:dyDescent="0.35">
      <c r="A51" t="s">
        <v>165</v>
      </c>
      <c r="B51" t="s">
        <v>164</v>
      </c>
      <c r="C51" t="s">
        <v>844</v>
      </c>
      <c r="D51" t="s">
        <v>845</v>
      </c>
      <c r="E51">
        <v>0.25750000000000001</v>
      </c>
    </row>
    <row r="52" spans="1:5" x14ac:dyDescent="0.35">
      <c r="A52" t="s">
        <v>168</v>
      </c>
      <c r="B52" t="s">
        <v>166</v>
      </c>
      <c r="C52" t="s">
        <v>844</v>
      </c>
      <c r="D52" t="s">
        <v>845</v>
      </c>
      <c r="E52">
        <v>0.25750000000000001</v>
      </c>
    </row>
    <row r="53" spans="1:5" x14ac:dyDescent="0.35">
      <c r="A53" t="s">
        <v>170</v>
      </c>
      <c r="B53" t="s">
        <v>169</v>
      </c>
      <c r="C53" t="s">
        <v>844</v>
      </c>
      <c r="D53" t="s">
        <v>845</v>
      </c>
      <c r="E53">
        <v>0.43624994499999997</v>
      </c>
    </row>
    <row r="54" spans="1:5" x14ac:dyDescent="0.35">
      <c r="A54" t="s">
        <v>177</v>
      </c>
      <c r="B54" t="s">
        <v>176</v>
      </c>
      <c r="C54" t="s">
        <v>844</v>
      </c>
      <c r="D54" t="s">
        <v>845</v>
      </c>
      <c r="E54">
        <v>0.66547875249999988</v>
      </c>
    </row>
    <row r="55" spans="1:5" x14ac:dyDescent="0.35">
      <c r="A55" t="s">
        <v>181</v>
      </c>
      <c r="B55" t="s">
        <v>179</v>
      </c>
      <c r="C55" t="s">
        <v>844</v>
      </c>
      <c r="D55" t="s">
        <v>845</v>
      </c>
      <c r="E55">
        <v>0.82156487499999997</v>
      </c>
    </row>
    <row r="56" spans="1:5" x14ac:dyDescent="0.35">
      <c r="A56" t="s">
        <v>183</v>
      </c>
      <c r="B56" t="s">
        <v>182</v>
      </c>
      <c r="C56" t="s">
        <v>844</v>
      </c>
      <c r="D56" t="s">
        <v>845</v>
      </c>
      <c r="E56">
        <v>0.24678943750000004</v>
      </c>
    </row>
    <row r="57" spans="1:5" x14ac:dyDescent="0.35">
      <c r="A57" t="s">
        <v>187</v>
      </c>
      <c r="B57" t="s">
        <v>185</v>
      </c>
      <c r="C57" t="s">
        <v>844</v>
      </c>
      <c r="D57" t="s">
        <v>845</v>
      </c>
      <c r="E57">
        <v>0.25750000000000001</v>
      </c>
    </row>
    <row r="58" spans="1:5" x14ac:dyDescent="0.35">
      <c r="A58" t="s">
        <v>189</v>
      </c>
      <c r="B58" t="s">
        <v>188</v>
      </c>
      <c r="C58" t="s">
        <v>844</v>
      </c>
      <c r="D58" t="s">
        <v>845</v>
      </c>
      <c r="E58">
        <v>0.75511310499999995</v>
      </c>
    </row>
    <row r="59" spans="1:5" x14ac:dyDescent="0.35">
      <c r="A59" t="s">
        <v>193</v>
      </c>
      <c r="B59" t="s">
        <v>191</v>
      </c>
      <c r="C59" t="s">
        <v>844</v>
      </c>
      <c r="D59" t="s">
        <v>845</v>
      </c>
      <c r="E59">
        <v>0.42511244499999995</v>
      </c>
    </row>
    <row r="60" spans="1:5" x14ac:dyDescent="0.35">
      <c r="A60" t="s">
        <v>195</v>
      </c>
      <c r="B60" t="s">
        <v>194</v>
      </c>
      <c r="C60" t="s">
        <v>844</v>
      </c>
      <c r="D60" t="s">
        <v>845</v>
      </c>
      <c r="E60">
        <v>0.48334325499999992</v>
      </c>
    </row>
    <row r="61" spans="1:5" x14ac:dyDescent="0.35">
      <c r="A61" t="s">
        <v>850</v>
      </c>
      <c r="B61" t="e">
        <v>#N/A</v>
      </c>
      <c r="C61" t="s">
        <v>844</v>
      </c>
      <c r="D61" t="s">
        <v>845</v>
      </c>
      <c r="E61">
        <v>0.43048464192307784</v>
      </c>
    </row>
    <row r="62" spans="1:5" x14ac:dyDescent="0.35">
      <c r="A62" t="s">
        <v>851</v>
      </c>
      <c r="B62" t="e">
        <v>#N/A</v>
      </c>
      <c r="C62" t="s">
        <v>844</v>
      </c>
      <c r="D62" t="s">
        <v>845</v>
      </c>
      <c r="E62">
        <v>0.40552447330000002</v>
      </c>
    </row>
    <row r="63" spans="1:5" x14ac:dyDescent="0.35">
      <c r="A63" t="s">
        <v>852</v>
      </c>
      <c r="B63" t="e">
        <v>#N/A</v>
      </c>
      <c r="C63" t="s">
        <v>844</v>
      </c>
      <c r="D63" t="s">
        <v>845</v>
      </c>
      <c r="E63">
        <v>0.52228897107142891</v>
      </c>
    </row>
    <row r="64" spans="1:5" x14ac:dyDescent="0.35">
      <c r="A64" t="s">
        <v>853</v>
      </c>
      <c r="B64" t="e">
        <v>#N/A</v>
      </c>
      <c r="C64" t="s">
        <v>844</v>
      </c>
      <c r="D64" t="s">
        <v>845</v>
      </c>
      <c r="E64">
        <v>0.37687502065789386</v>
      </c>
    </row>
    <row r="65" spans="1:5" x14ac:dyDescent="0.35">
      <c r="A65" t="s">
        <v>854</v>
      </c>
      <c r="B65" t="e">
        <v>#N/A</v>
      </c>
      <c r="C65" t="s">
        <v>844</v>
      </c>
      <c r="D65" t="s">
        <v>845</v>
      </c>
      <c r="E65">
        <v>0.54598193994680821</v>
      </c>
    </row>
    <row r="66" spans="1:5" x14ac:dyDescent="0.35">
      <c r="A66" t="s">
        <v>198</v>
      </c>
      <c r="B66" t="s">
        <v>197</v>
      </c>
      <c r="C66" t="s">
        <v>844</v>
      </c>
      <c r="D66" t="s">
        <v>845</v>
      </c>
      <c r="E66">
        <v>0.42068516499999992</v>
      </c>
    </row>
    <row r="67" spans="1:5" x14ac:dyDescent="0.35">
      <c r="A67" t="s">
        <v>203</v>
      </c>
      <c r="B67" t="s">
        <v>200</v>
      </c>
      <c r="C67" t="s">
        <v>844</v>
      </c>
      <c r="D67" t="s">
        <v>845</v>
      </c>
      <c r="E67">
        <v>0.55548628749999995</v>
      </c>
    </row>
    <row r="68" spans="1:5" x14ac:dyDescent="0.35">
      <c r="A68" t="s">
        <v>855</v>
      </c>
      <c r="B68" t="e">
        <v>#N/A</v>
      </c>
      <c r="C68" t="s">
        <v>844</v>
      </c>
      <c r="D68" t="s">
        <v>845</v>
      </c>
      <c r="E68">
        <v>0.64380020144736783</v>
      </c>
    </row>
    <row r="69" spans="1:5" x14ac:dyDescent="0.35">
      <c r="A69" t="s">
        <v>205</v>
      </c>
      <c r="B69" t="s">
        <v>204</v>
      </c>
      <c r="C69" t="s">
        <v>844</v>
      </c>
      <c r="D69" t="s">
        <v>845</v>
      </c>
      <c r="E69">
        <v>0.3190384</v>
      </c>
    </row>
    <row r="70" spans="1:5" x14ac:dyDescent="0.35">
      <c r="A70" t="s">
        <v>209</v>
      </c>
      <c r="B70" t="s">
        <v>207</v>
      </c>
      <c r="C70" t="s">
        <v>844</v>
      </c>
      <c r="D70" t="s">
        <v>845</v>
      </c>
      <c r="E70">
        <v>0.68539730499999996</v>
      </c>
    </row>
    <row r="71" spans="1:5" x14ac:dyDescent="0.35">
      <c r="A71" t="s">
        <v>211</v>
      </c>
      <c r="B71" t="s">
        <v>210</v>
      </c>
      <c r="C71" t="s">
        <v>844</v>
      </c>
      <c r="D71" t="s">
        <v>845</v>
      </c>
      <c r="E71">
        <v>0.54864662499999994</v>
      </c>
    </row>
    <row r="72" spans="1:5" x14ac:dyDescent="0.35">
      <c r="A72" t="s">
        <v>214</v>
      </c>
      <c r="B72" t="s">
        <v>213</v>
      </c>
      <c r="C72" t="s">
        <v>844</v>
      </c>
      <c r="D72" t="s">
        <v>845</v>
      </c>
      <c r="E72">
        <v>0.34849931500000003</v>
      </c>
    </row>
    <row r="73" spans="1:5" x14ac:dyDescent="0.35">
      <c r="A73" t="s">
        <v>856</v>
      </c>
      <c r="B73" t="e">
        <v>#N/A</v>
      </c>
      <c r="C73" t="s">
        <v>844</v>
      </c>
      <c r="D73" t="s">
        <v>845</v>
      </c>
      <c r="E73">
        <v>0.64149076080357093</v>
      </c>
    </row>
    <row r="74" spans="1:5" x14ac:dyDescent="0.35">
      <c r="A74" t="s">
        <v>857</v>
      </c>
      <c r="B74" t="e">
        <v>#N/A</v>
      </c>
      <c r="C74" t="s">
        <v>844</v>
      </c>
      <c r="D74" t="s">
        <v>845</v>
      </c>
      <c r="E74">
        <v>0.31381216030000009</v>
      </c>
    </row>
    <row r="75" spans="1:5" x14ac:dyDescent="0.35">
      <c r="A75" t="s">
        <v>217</v>
      </c>
      <c r="B75" t="s">
        <v>216</v>
      </c>
      <c r="C75" t="s">
        <v>844</v>
      </c>
      <c r="D75" t="s">
        <v>845</v>
      </c>
      <c r="E75">
        <v>0.72375955749999998</v>
      </c>
    </row>
    <row r="76" spans="1:5" x14ac:dyDescent="0.35">
      <c r="A76" t="s">
        <v>220</v>
      </c>
      <c r="B76" t="s">
        <v>219</v>
      </c>
      <c r="C76" t="s">
        <v>844</v>
      </c>
      <c r="D76" t="s">
        <v>845</v>
      </c>
      <c r="E76">
        <v>0.31993039000000006</v>
      </c>
    </row>
    <row r="77" spans="1:5" x14ac:dyDescent="0.35">
      <c r="A77" t="s">
        <v>229</v>
      </c>
      <c r="B77" t="s">
        <v>227</v>
      </c>
      <c r="C77" t="s">
        <v>844</v>
      </c>
      <c r="D77" t="s">
        <v>845</v>
      </c>
      <c r="E77">
        <v>0.70675061500000003</v>
      </c>
    </row>
    <row r="78" spans="1:5" x14ac:dyDescent="0.35">
      <c r="A78" t="s">
        <v>233</v>
      </c>
      <c r="B78" t="s">
        <v>230</v>
      </c>
      <c r="C78" t="s">
        <v>844</v>
      </c>
      <c r="D78" t="s">
        <v>845</v>
      </c>
      <c r="E78">
        <v>0.25750000000000001</v>
      </c>
    </row>
    <row r="79" spans="1:5" x14ac:dyDescent="0.35">
      <c r="A79" t="s">
        <v>835</v>
      </c>
      <c r="B79" t="s">
        <v>234</v>
      </c>
      <c r="C79" t="s">
        <v>844</v>
      </c>
      <c r="D79" t="s">
        <v>845</v>
      </c>
      <c r="E79">
        <v>0.25750000000000001</v>
      </c>
    </row>
    <row r="80" spans="1:5" x14ac:dyDescent="0.35">
      <c r="A80" t="s">
        <v>239</v>
      </c>
      <c r="B80" t="s">
        <v>238</v>
      </c>
      <c r="C80" t="s">
        <v>844</v>
      </c>
      <c r="D80" t="s">
        <v>845</v>
      </c>
      <c r="E80">
        <v>0.28748932750000006</v>
      </c>
    </row>
    <row r="81" spans="1:5" x14ac:dyDescent="0.35">
      <c r="A81" t="s">
        <v>765</v>
      </c>
      <c r="B81" t="s">
        <v>241</v>
      </c>
      <c r="C81" t="s">
        <v>844</v>
      </c>
      <c r="D81" t="s">
        <v>845</v>
      </c>
      <c r="E81">
        <v>0.76365729999999976</v>
      </c>
    </row>
    <row r="82" spans="1:5" x14ac:dyDescent="0.35">
      <c r="A82" t="s">
        <v>244</v>
      </c>
      <c r="B82" t="s">
        <v>243</v>
      </c>
      <c r="C82" t="s">
        <v>844</v>
      </c>
      <c r="D82" t="s">
        <v>845</v>
      </c>
      <c r="E82">
        <v>0.27656245000000007</v>
      </c>
    </row>
    <row r="83" spans="1:5" x14ac:dyDescent="0.35">
      <c r="A83" t="s">
        <v>249</v>
      </c>
      <c r="B83" t="s">
        <v>248</v>
      </c>
      <c r="C83" t="s">
        <v>844</v>
      </c>
      <c r="D83" t="s">
        <v>845</v>
      </c>
      <c r="E83">
        <v>0.39075498999999997</v>
      </c>
    </row>
    <row r="84" spans="1:5" x14ac:dyDescent="0.35">
      <c r="A84" t="s">
        <v>763</v>
      </c>
      <c r="B84" t="s">
        <v>764</v>
      </c>
      <c r="C84" t="s">
        <v>844</v>
      </c>
      <c r="D84" t="s">
        <v>845</v>
      </c>
      <c r="E84">
        <v>0.25750000000000001</v>
      </c>
    </row>
    <row r="85" spans="1:5" x14ac:dyDescent="0.35">
      <c r="A85" t="s">
        <v>252</v>
      </c>
      <c r="B85" t="s">
        <v>251</v>
      </c>
      <c r="C85" t="s">
        <v>844</v>
      </c>
      <c r="D85" t="s">
        <v>845</v>
      </c>
      <c r="E85">
        <v>0.3917306350000001</v>
      </c>
    </row>
    <row r="86" spans="1:5" x14ac:dyDescent="0.35">
      <c r="A86" t="s">
        <v>256</v>
      </c>
      <c r="B86" t="s">
        <v>254</v>
      </c>
      <c r="C86" t="s">
        <v>844</v>
      </c>
      <c r="D86" t="s">
        <v>845</v>
      </c>
      <c r="E86">
        <v>0.31249994499999995</v>
      </c>
    </row>
    <row r="87" spans="1:5" x14ac:dyDescent="0.35">
      <c r="A87" t="s">
        <v>260</v>
      </c>
      <c r="B87" t="s">
        <v>259</v>
      </c>
      <c r="C87" t="s">
        <v>844</v>
      </c>
      <c r="D87" t="s">
        <v>845</v>
      </c>
      <c r="E87">
        <v>0.27583331500000002</v>
      </c>
    </row>
    <row r="88" spans="1:5" x14ac:dyDescent="0.35">
      <c r="A88" t="s">
        <v>264</v>
      </c>
      <c r="B88" t="s">
        <v>262</v>
      </c>
      <c r="C88" t="s">
        <v>844</v>
      </c>
      <c r="D88" t="s">
        <v>845</v>
      </c>
      <c r="E88">
        <v>0.19562499999999999</v>
      </c>
    </row>
    <row r="89" spans="1:5" x14ac:dyDescent="0.35">
      <c r="A89" t="s">
        <v>267</v>
      </c>
      <c r="B89" t="s">
        <v>266</v>
      </c>
      <c r="C89" t="s">
        <v>844</v>
      </c>
      <c r="D89" t="s">
        <v>845</v>
      </c>
      <c r="E89">
        <v>0.48286038250000002</v>
      </c>
    </row>
    <row r="90" spans="1:5" x14ac:dyDescent="0.35">
      <c r="A90" t="s">
        <v>270</v>
      </c>
      <c r="B90" t="s">
        <v>269</v>
      </c>
      <c r="C90" t="s">
        <v>844</v>
      </c>
      <c r="D90" t="s">
        <v>845</v>
      </c>
      <c r="E90">
        <v>0.25750000000000001</v>
      </c>
    </row>
    <row r="91" spans="1:5" x14ac:dyDescent="0.35">
      <c r="A91" t="s">
        <v>272</v>
      </c>
      <c r="B91" t="s">
        <v>271</v>
      </c>
      <c r="C91" t="s">
        <v>844</v>
      </c>
      <c r="D91" t="s">
        <v>845</v>
      </c>
      <c r="E91">
        <v>0.25750000000000001</v>
      </c>
    </row>
    <row r="92" spans="1:5" x14ac:dyDescent="0.35">
      <c r="A92" t="s">
        <v>274</v>
      </c>
      <c r="B92" t="s">
        <v>273</v>
      </c>
      <c r="C92" t="s">
        <v>844</v>
      </c>
      <c r="D92" t="s">
        <v>845</v>
      </c>
      <c r="E92">
        <v>0.33104635749999994</v>
      </c>
    </row>
    <row r="93" spans="1:5" x14ac:dyDescent="0.35">
      <c r="A93" t="s">
        <v>277</v>
      </c>
      <c r="B93" t="s">
        <v>276</v>
      </c>
      <c r="C93" t="s">
        <v>844</v>
      </c>
      <c r="D93" t="s">
        <v>845</v>
      </c>
      <c r="E93">
        <v>0.25750000000000001</v>
      </c>
    </row>
    <row r="94" spans="1:5" x14ac:dyDescent="0.35">
      <c r="A94" t="s">
        <v>281</v>
      </c>
      <c r="B94" t="s">
        <v>279</v>
      </c>
      <c r="C94" t="s">
        <v>844</v>
      </c>
      <c r="D94" t="s">
        <v>845</v>
      </c>
      <c r="E94">
        <v>0.42063937750000008</v>
      </c>
    </row>
    <row r="95" spans="1:5" x14ac:dyDescent="0.35">
      <c r="A95" t="s">
        <v>858</v>
      </c>
      <c r="B95" t="e">
        <v>#N/A</v>
      </c>
      <c r="C95" t="s">
        <v>844</v>
      </c>
      <c r="D95" t="s">
        <v>845</v>
      </c>
      <c r="E95">
        <v>0.63288351205882365</v>
      </c>
    </row>
    <row r="96" spans="1:5" x14ac:dyDescent="0.35">
      <c r="A96" t="s">
        <v>285</v>
      </c>
      <c r="B96" t="s">
        <v>282</v>
      </c>
      <c r="C96" t="s">
        <v>844</v>
      </c>
      <c r="D96" t="s">
        <v>845</v>
      </c>
      <c r="E96">
        <v>0.75247029999999993</v>
      </c>
    </row>
    <row r="97" spans="1:5" x14ac:dyDescent="0.35">
      <c r="A97" t="s">
        <v>293</v>
      </c>
      <c r="B97" t="s">
        <v>292</v>
      </c>
      <c r="C97" t="s">
        <v>844</v>
      </c>
      <c r="D97" t="s">
        <v>845</v>
      </c>
      <c r="E97">
        <v>0.36668289249999991</v>
      </c>
    </row>
    <row r="98" spans="1:5" x14ac:dyDescent="0.35">
      <c r="A98" t="s">
        <v>859</v>
      </c>
      <c r="B98" t="e">
        <v>#N/A</v>
      </c>
      <c r="C98" t="s">
        <v>844</v>
      </c>
      <c r="D98" t="s">
        <v>845</v>
      </c>
      <c r="E98">
        <v>0.34454206499999968</v>
      </c>
    </row>
    <row r="99" spans="1:5" x14ac:dyDescent="0.35">
      <c r="A99" t="s">
        <v>296</v>
      </c>
      <c r="B99" t="s">
        <v>295</v>
      </c>
      <c r="C99" t="s">
        <v>844</v>
      </c>
      <c r="D99" t="s">
        <v>845</v>
      </c>
      <c r="E99">
        <v>0.5580902350000001</v>
      </c>
    </row>
    <row r="100" spans="1:5" x14ac:dyDescent="0.35">
      <c r="A100" t="s">
        <v>299</v>
      </c>
      <c r="B100" t="s">
        <v>298</v>
      </c>
      <c r="C100" t="s">
        <v>844</v>
      </c>
      <c r="D100" t="s">
        <v>845</v>
      </c>
      <c r="E100">
        <v>0.17856705249999999</v>
      </c>
    </row>
    <row r="101" spans="1:5" x14ac:dyDescent="0.35">
      <c r="A101" t="s">
        <v>302</v>
      </c>
      <c r="B101" t="s">
        <v>301</v>
      </c>
      <c r="C101" t="s">
        <v>844</v>
      </c>
      <c r="D101" t="s">
        <v>845</v>
      </c>
      <c r="E101">
        <v>0.59284468000000001</v>
      </c>
    </row>
    <row r="102" spans="1:5" x14ac:dyDescent="0.35">
      <c r="A102" t="s">
        <v>860</v>
      </c>
      <c r="B102" t="e">
        <v>#N/A</v>
      </c>
      <c r="C102" t="s">
        <v>844</v>
      </c>
      <c r="D102" t="s">
        <v>845</v>
      </c>
      <c r="E102">
        <v>0.43172002631578849</v>
      </c>
    </row>
    <row r="103" spans="1:5" x14ac:dyDescent="0.35">
      <c r="A103" t="s">
        <v>861</v>
      </c>
      <c r="B103" t="e">
        <v>#N/A</v>
      </c>
      <c r="C103" t="s">
        <v>844</v>
      </c>
      <c r="D103" t="s">
        <v>845</v>
      </c>
      <c r="E103">
        <v>0.38821750276315797</v>
      </c>
    </row>
    <row r="104" spans="1:5" x14ac:dyDescent="0.35">
      <c r="A104" t="s">
        <v>862</v>
      </c>
      <c r="B104" t="e">
        <v>#N/A</v>
      </c>
      <c r="C104" t="s">
        <v>844</v>
      </c>
      <c r="D104" t="s">
        <v>845</v>
      </c>
      <c r="E104">
        <v>0.34471497921052513</v>
      </c>
    </row>
    <row r="105" spans="1:5" x14ac:dyDescent="0.35">
      <c r="A105" t="s">
        <v>863</v>
      </c>
      <c r="B105" t="e">
        <v>#N/A</v>
      </c>
      <c r="C105" t="s">
        <v>844</v>
      </c>
      <c r="D105" t="s">
        <v>845</v>
      </c>
      <c r="E105">
        <v>0.37637976249999933</v>
      </c>
    </row>
    <row r="106" spans="1:5" x14ac:dyDescent="0.35">
      <c r="A106" t="s">
        <v>305</v>
      </c>
      <c r="B106" t="s">
        <v>304</v>
      </c>
      <c r="C106" t="s">
        <v>844</v>
      </c>
      <c r="D106" t="s">
        <v>845</v>
      </c>
      <c r="E106">
        <v>0.50501410750000009</v>
      </c>
    </row>
    <row r="107" spans="1:5" x14ac:dyDescent="0.35">
      <c r="A107" t="s">
        <v>864</v>
      </c>
      <c r="B107" t="e">
        <v>#N/A</v>
      </c>
      <c r="C107" t="s">
        <v>844</v>
      </c>
      <c r="D107" t="s">
        <v>845</v>
      </c>
      <c r="E107">
        <v>0.33714296581521858</v>
      </c>
    </row>
    <row r="108" spans="1:5" x14ac:dyDescent="0.35">
      <c r="A108" t="s">
        <v>308</v>
      </c>
      <c r="B108" t="s">
        <v>307</v>
      </c>
      <c r="C108" t="s">
        <v>844</v>
      </c>
      <c r="D108" t="s">
        <v>845</v>
      </c>
      <c r="E108">
        <v>0.25750000000000001</v>
      </c>
    </row>
    <row r="109" spans="1:5" x14ac:dyDescent="0.35">
      <c r="A109" t="s">
        <v>310</v>
      </c>
      <c r="B109" t="s">
        <v>309</v>
      </c>
      <c r="C109" t="s">
        <v>844</v>
      </c>
      <c r="D109" t="s">
        <v>845</v>
      </c>
      <c r="E109">
        <v>0.6007983400000001</v>
      </c>
    </row>
    <row r="110" spans="1:5" x14ac:dyDescent="0.35">
      <c r="A110" t="s">
        <v>865</v>
      </c>
      <c r="B110" t="e">
        <v>#N/A</v>
      </c>
      <c r="C110" t="s">
        <v>844</v>
      </c>
      <c r="D110" t="s">
        <v>845</v>
      </c>
      <c r="E110">
        <v>0.25750000000000001</v>
      </c>
    </row>
    <row r="111" spans="1:5" x14ac:dyDescent="0.35">
      <c r="A111" t="s">
        <v>316</v>
      </c>
      <c r="B111" t="s">
        <v>315</v>
      </c>
      <c r="C111" t="s">
        <v>844</v>
      </c>
      <c r="D111" t="s">
        <v>845</v>
      </c>
      <c r="E111">
        <v>0.69948376750000008</v>
      </c>
    </row>
    <row r="112" spans="1:5" x14ac:dyDescent="0.35">
      <c r="A112" t="s">
        <v>319</v>
      </c>
      <c r="B112" t="s">
        <v>317</v>
      </c>
      <c r="C112" t="s">
        <v>844</v>
      </c>
      <c r="D112" t="s">
        <v>845</v>
      </c>
      <c r="E112">
        <v>0.42250008249999998</v>
      </c>
    </row>
    <row r="113" spans="1:5" x14ac:dyDescent="0.35">
      <c r="A113" t="s">
        <v>322</v>
      </c>
      <c r="B113" t="s">
        <v>321</v>
      </c>
      <c r="C113" t="s">
        <v>844</v>
      </c>
      <c r="D113" t="s">
        <v>845</v>
      </c>
      <c r="E113">
        <v>0.25026607000000001</v>
      </c>
    </row>
    <row r="114" spans="1:5" x14ac:dyDescent="0.35">
      <c r="A114" t="s">
        <v>325</v>
      </c>
      <c r="B114" t="s">
        <v>324</v>
      </c>
      <c r="C114" t="s">
        <v>844</v>
      </c>
      <c r="D114" t="s">
        <v>845</v>
      </c>
      <c r="E114">
        <v>0.56929456000000012</v>
      </c>
    </row>
    <row r="115" spans="1:5" x14ac:dyDescent="0.35">
      <c r="A115" t="s">
        <v>328</v>
      </c>
      <c r="B115" t="s">
        <v>327</v>
      </c>
      <c r="C115" t="s">
        <v>844</v>
      </c>
      <c r="D115" t="s">
        <v>845</v>
      </c>
      <c r="E115">
        <v>0.65327081499999995</v>
      </c>
    </row>
    <row r="116" spans="1:5" x14ac:dyDescent="0.35">
      <c r="A116" t="s">
        <v>332</v>
      </c>
      <c r="B116" t="s">
        <v>330</v>
      </c>
      <c r="C116" t="s">
        <v>844</v>
      </c>
      <c r="D116" t="s">
        <v>845</v>
      </c>
      <c r="E116">
        <v>0.69437190249999992</v>
      </c>
    </row>
    <row r="117" spans="1:5" x14ac:dyDescent="0.35">
      <c r="A117" t="s">
        <v>334</v>
      </c>
      <c r="B117" t="s">
        <v>333</v>
      </c>
      <c r="C117" t="s">
        <v>844</v>
      </c>
      <c r="D117" t="s">
        <v>845</v>
      </c>
      <c r="E117">
        <v>0.33517267750000007</v>
      </c>
    </row>
    <row r="118" spans="1:5" x14ac:dyDescent="0.35">
      <c r="A118" t="s">
        <v>340</v>
      </c>
      <c r="B118" t="s">
        <v>338</v>
      </c>
      <c r="C118" t="s">
        <v>844</v>
      </c>
      <c r="D118" t="s">
        <v>845</v>
      </c>
      <c r="E118">
        <v>0.47803537000000002</v>
      </c>
    </row>
    <row r="119" spans="1:5" x14ac:dyDescent="0.35">
      <c r="A119" t="s">
        <v>342</v>
      </c>
      <c r="B119" t="s">
        <v>341</v>
      </c>
      <c r="C119" t="s">
        <v>844</v>
      </c>
      <c r="D119" t="s">
        <v>845</v>
      </c>
      <c r="E119">
        <v>0.75008266750000008</v>
      </c>
    </row>
    <row r="120" spans="1:5" x14ac:dyDescent="0.35">
      <c r="A120" t="s">
        <v>347</v>
      </c>
      <c r="B120" t="s">
        <v>346</v>
      </c>
      <c r="C120" t="s">
        <v>844</v>
      </c>
      <c r="D120" t="s">
        <v>845</v>
      </c>
      <c r="E120">
        <v>0.39797431749999995</v>
      </c>
    </row>
    <row r="121" spans="1:5" x14ac:dyDescent="0.35">
      <c r="A121" t="s">
        <v>350</v>
      </c>
      <c r="B121" t="s">
        <v>349</v>
      </c>
      <c r="C121" t="s">
        <v>844</v>
      </c>
      <c r="D121" t="s">
        <v>845</v>
      </c>
      <c r="E121">
        <v>0.56547390249999996</v>
      </c>
    </row>
    <row r="122" spans="1:5" x14ac:dyDescent="0.35">
      <c r="A122" t="s">
        <v>353</v>
      </c>
      <c r="B122" t="s">
        <v>352</v>
      </c>
      <c r="C122" t="s">
        <v>844</v>
      </c>
      <c r="D122" t="s">
        <v>845</v>
      </c>
      <c r="E122">
        <v>0.24759999999999999</v>
      </c>
    </row>
    <row r="123" spans="1:5" x14ac:dyDescent="0.35">
      <c r="A123" t="s">
        <v>356</v>
      </c>
      <c r="B123" t="s">
        <v>355</v>
      </c>
      <c r="C123" t="s">
        <v>844</v>
      </c>
      <c r="D123" t="s">
        <v>845</v>
      </c>
      <c r="E123">
        <v>0.40720408750000009</v>
      </c>
    </row>
    <row r="124" spans="1:5" x14ac:dyDescent="0.35">
      <c r="A124" t="s">
        <v>359</v>
      </c>
      <c r="B124" t="s">
        <v>358</v>
      </c>
      <c r="C124" t="s">
        <v>844</v>
      </c>
      <c r="D124" t="s">
        <v>845</v>
      </c>
      <c r="E124">
        <v>0.25750000000000001</v>
      </c>
    </row>
    <row r="125" spans="1:5" x14ac:dyDescent="0.35">
      <c r="A125" t="s">
        <v>364</v>
      </c>
      <c r="B125" t="s">
        <v>361</v>
      </c>
      <c r="C125" t="s">
        <v>844</v>
      </c>
      <c r="D125" t="s">
        <v>845</v>
      </c>
      <c r="E125">
        <v>0.25750000000000001</v>
      </c>
    </row>
    <row r="126" spans="1:5" x14ac:dyDescent="0.35">
      <c r="A126" t="s">
        <v>366</v>
      </c>
      <c r="B126" t="s">
        <v>365</v>
      </c>
      <c r="C126" t="s">
        <v>844</v>
      </c>
      <c r="D126" t="s">
        <v>845</v>
      </c>
      <c r="E126">
        <v>0.67583563750000009</v>
      </c>
    </row>
    <row r="127" spans="1:5" x14ac:dyDescent="0.35">
      <c r="A127" t="s">
        <v>374</v>
      </c>
      <c r="B127" t="s">
        <v>373</v>
      </c>
      <c r="C127" t="s">
        <v>844</v>
      </c>
      <c r="D127" t="s">
        <v>845</v>
      </c>
      <c r="E127">
        <v>0.45205727500000009</v>
      </c>
    </row>
    <row r="128" spans="1:5" x14ac:dyDescent="0.35">
      <c r="A128" t="s">
        <v>866</v>
      </c>
      <c r="B128" t="e">
        <v>#N/A</v>
      </c>
      <c r="C128" t="s">
        <v>844</v>
      </c>
      <c r="D128" t="s">
        <v>845</v>
      </c>
      <c r="E128">
        <v>0.39152984736842217</v>
      </c>
    </row>
    <row r="129" spans="1:5" x14ac:dyDescent="0.35">
      <c r="A129" t="s">
        <v>377</v>
      </c>
      <c r="B129" t="s">
        <v>376</v>
      </c>
      <c r="C129" t="s">
        <v>844</v>
      </c>
      <c r="D129" t="s">
        <v>845</v>
      </c>
      <c r="E129">
        <v>0.28105408000000004</v>
      </c>
    </row>
    <row r="130" spans="1:5" x14ac:dyDescent="0.35">
      <c r="A130" t="s">
        <v>382</v>
      </c>
      <c r="B130" t="s">
        <v>380</v>
      </c>
      <c r="C130" t="s">
        <v>844</v>
      </c>
      <c r="D130" t="s">
        <v>845</v>
      </c>
      <c r="E130">
        <v>0.36999988749999996</v>
      </c>
    </row>
    <row r="131" spans="1:5" x14ac:dyDescent="0.35">
      <c r="A131" t="s">
        <v>384</v>
      </c>
      <c r="B131" t="s">
        <v>383</v>
      </c>
      <c r="C131" t="s">
        <v>844</v>
      </c>
      <c r="D131" t="s">
        <v>845</v>
      </c>
      <c r="E131">
        <v>0.27587687500000008</v>
      </c>
    </row>
    <row r="132" spans="1:5" x14ac:dyDescent="0.35">
      <c r="A132" t="s">
        <v>387</v>
      </c>
      <c r="B132" t="s">
        <v>386</v>
      </c>
      <c r="C132" t="s">
        <v>844</v>
      </c>
      <c r="D132" t="s">
        <v>845</v>
      </c>
      <c r="E132">
        <v>0.38050007499999999</v>
      </c>
    </row>
    <row r="133" spans="1:5" x14ac:dyDescent="0.35">
      <c r="A133" t="s">
        <v>390</v>
      </c>
      <c r="B133" t="s">
        <v>388</v>
      </c>
      <c r="C133" t="s">
        <v>844</v>
      </c>
      <c r="D133" t="s">
        <v>845</v>
      </c>
      <c r="E133">
        <v>0.25750000000000001</v>
      </c>
    </row>
    <row r="134" spans="1:5" x14ac:dyDescent="0.35">
      <c r="A134" t="s">
        <v>867</v>
      </c>
      <c r="B134" t="e">
        <v>#N/A</v>
      </c>
      <c r="C134" t="s">
        <v>844</v>
      </c>
      <c r="D134" t="s">
        <v>845</v>
      </c>
      <c r="E134">
        <v>0.40682569093749993</v>
      </c>
    </row>
    <row r="135" spans="1:5" x14ac:dyDescent="0.35">
      <c r="A135" t="s">
        <v>868</v>
      </c>
      <c r="B135" t="e">
        <v>#N/A</v>
      </c>
      <c r="C135" t="s">
        <v>844</v>
      </c>
      <c r="D135" t="s">
        <v>845</v>
      </c>
      <c r="E135">
        <v>0.33829025914473582</v>
      </c>
    </row>
    <row r="136" spans="1:5" x14ac:dyDescent="0.35">
      <c r="A136" t="s">
        <v>869</v>
      </c>
      <c r="B136" t="e">
        <v>#N/A</v>
      </c>
      <c r="C136" t="s">
        <v>844</v>
      </c>
      <c r="D136" t="s">
        <v>845</v>
      </c>
      <c r="E136">
        <v>0.32768811910000001</v>
      </c>
    </row>
    <row r="137" spans="1:5" x14ac:dyDescent="0.35">
      <c r="A137" t="s">
        <v>392</v>
      </c>
      <c r="B137" t="s">
        <v>391</v>
      </c>
      <c r="C137" t="s">
        <v>844</v>
      </c>
      <c r="D137" t="s">
        <v>845</v>
      </c>
      <c r="E137">
        <v>0.25750000000000001</v>
      </c>
    </row>
    <row r="138" spans="1:5" x14ac:dyDescent="0.35">
      <c r="A138" t="s">
        <v>396</v>
      </c>
      <c r="B138" t="s">
        <v>394</v>
      </c>
      <c r="C138" t="s">
        <v>844</v>
      </c>
      <c r="D138" t="s">
        <v>845</v>
      </c>
      <c r="E138">
        <v>0.48156372999999991</v>
      </c>
    </row>
    <row r="139" spans="1:5" x14ac:dyDescent="0.35">
      <c r="A139" t="s">
        <v>870</v>
      </c>
      <c r="B139" t="e">
        <v>#N/A</v>
      </c>
      <c r="C139" t="s">
        <v>844</v>
      </c>
      <c r="D139" t="s">
        <v>845</v>
      </c>
      <c r="E139">
        <v>0.37764547187499992</v>
      </c>
    </row>
    <row r="140" spans="1:5" x14ac:dyDescent="0.35">
      <c r="A140" t="s">
        <v>871</v>
      </c>
      <c r="B140" t="e">
        <v>#N/A</v>
      </c>
      <c r="C140" t="s">
        <v>844</v>
      </c>
      <c r="D140" t="s">
        <v>845</v>
      </c>
      <c r="E140">
        <v>0.38103905961009171</v>
      </c>
    </row>
    <row r="141" spans="1:5" x14ac:dyDescent="0.35">
      <c r="A141" t="s">
        <v>399</v>
      </c>
      <c r="B141" t="s">
        <v>397</v>
      </c>
      <c r="C141" t="s">
        <v>844</v>
      </c>
      <c r="D141" t="s">
        <v>845</v>
      </c>
      <c r="E141">
        <v>0.29810410749999999</v>
      </c>
    </row>
    <row r="142" spans="1:5" x14ac:dyDescent="0.35">
      <c r="A142" t="s">
        <v>872</v>
      </c>
      <c r="B142" t="e">
        <v>#N/A</v>
      </c>
      <c r="C142" t="s">
        <v>844</v>
      </c>
      <c r="D142" t="s">
        <v>845</v>
      </c>
      <c r="E142">
        <v>0.4569341659146347</v>
      </c>
    </row>
    <row r="143" spans="1:5" x14ac:dyDescent="0.35">
      <c r="A143" t="s">
        <v>401</v>
      </c>
      <c r="B143" t="s">
        <v>400</v>
      </c>
      <c r="C143" t="s">
        <v>844</v>
      </c>
      <c r="D143" t="s">
        <v>845</v>
      </c>
      <c r="E143">
        <v>0.62680737249999985</v>
      </c>
    </row>
    <row r="144" spans="1:5" x14ac:dyDescent="0.35">
      <c r="A144" t="s">
        <v>405</v>
      </c>
      <c r="B144" t="s">
        <v>403</v>
      </c>
      <c r="C144" t="s">
        <v>844</v>
      </c>
      <c r="D144" t="s">
        <v>845</v>
      </c>
      <c r="E144">
        <v>0.75497499999999995</v>
      </c>
    </row>
    <row r="145" spans="1:5" x14ac:dyDescent="0.35">
      <c r="A145" t="s">
        <v>407</v>
      </c>
      <c r="B145" t="s">
        <v>406</v>
      </c>
      <c r="C145" t="s">
        <v>844</v>
      </c>
      <c r="D145" t="s">
        <v>845</v>
      </c>
      <c r="E145">
        <v>0.57731455000000009</v>
      </c>
    </row>
    <row r="146" spans="1:5" x14ac:dyDescent="0.35">
      <c r="A146" t="s">
        <v>412</v>
      </c>
      <c r="B146" t="s">
        <v>409</v>
      </c>
      <c r="C146" t="s">
        <v>844</v>
      </c>
      <c r="D146" t="s">
        <v>845</v>
      </c>
      <c r="E146">
        <v>0.25750000000000001</v>
      </c>
    </row>
    <row r="147" spans="1:5" x14ac:dyDescent="0.35">
      <c r="A147" t="s">
        <v>419</v>
      </c>
      <c r="B147" t="s">
        <v>415</v>
      </c>
      <c r="C147" t="s">
        <v>844</v>
      </c>
      <c r="D147" t="s">
        <v>845</v>
      </c>
      <c r="E147">
        <v>0.25750000000000001</v>
      </c>
    </row>
    <row r="148" spans="1:5" x14ac:dyDescent="0.35">
      <c r="A148" t="s">
        <v>423</v>
      </c>
      <c r="B148" t="s">
        <v>421</v>
      </c>
      <c r="C148" t="s">
        <v>844</v>
      </c>
      <c r="D148" t="s">
        <v>845</v>
      </c>
      <c r="E148">
        <v>0.40263895</v>
      </c>
    </row>
    <row r="149" spans="1:5" x14ac:dyDescent="0.35">
      <c r="A149" t="s">
        <v>425</v>
      </c>
      <c r="B149" t="s">
        <v>424</v>
      </c>
      <c r="C149" t="s">
        <v>844</v>
      </c>
      <c r="D149" t="s">
        <v>845</v>
      </c>
      <c r="E149">
        <v>0.25750000000000001</v>
      </c>
    </row>
    <row r="150" spans="1:5" x14ac:dyDescent="0.35">
      <c r="A150" t="s">
        <v>428</v>
      </c>
      <c r="B150" t="s">
        <v>427</v>
      </c>
      <c r="C150" t="s">
        <v>844</v>
      </c>
      <c r="D150" t="s">
        <v>845</v>
      </c>
      <c r="E150">
        <v>0.37579039750000004</v>
      </c>
    </row>
    <row r="151" spans="1:5" x14ac:dyDescent="0.35">
      <c r="A151" t="s">
        <v>431</v>
      </c>
      <c r="B151" t="s">
        <v>430</v>
      </c>
      <c r="C151" t="s">
        <v>844</v>
      </c>
      <c r="D151" t="s">
        <v>845</v>
      </c>
      <c r="E151">
        <v>0.23945403250000002</v>
      </c>
    </row>
    <row r="152" spans="1:5" x14ac:dyDescent="0.35">
      <c r="A152" t="s">
        <v>55</v>
      </c>
      <c r="B152" t="s">
        <v>54</v>
      </c>
      <c r="C152" t="s">
        <v>844</v>
      </c>
      <c r="D152" t="s">
        <v>845</v>
      </c>
      <c r="E152">
        <v>0.36561839499999998</v>
      </c>
    </row>
    <row r="153" spans="1:5" x14ac:dyDescent="0.35">
      <c r="A153" t="s">
        <v>873</v>
      </c>
      <c r="B153" t="e">
        <v>#N/A</v>
      </c>
      <c r="C153" t="s">
        <v>844</v>
      </c>
      <c r="D153" t="s">
        <v>845</v>
      </c>
      <c r="E153">
        <v>0.45775403460526415</v>
      </c>
    </row>
    <row r="154" spans="1:5" x14ac:dyDescent="0.35">
      <c r="A154" t="s">
        <v>434</v>
      </c>
      <c r="B154" t="s">
        <v>433</v>
      </c>
      <c r="C154" t="s">
        <v>844</v>
      </c>
      <c r="D154" t="s">
        <v>845</v>
      </c>
      <c r="E154">
        <v>0.53937156249999996</v>
      </c>
    </row>
    <row r="155" spans="1:5" x14ac:dyDescent="0.35">
      <c r="A155" t="s">
        <v>438</v>
      </c>
      <c r="B155" t="s">
        <v>436</v>
      </c>
      <c r="C155" t="s">
        <v>844</v>
      </c>
      <c r="D155" t="s">
        <v>845</v>
      </c>
      <c r="E155">
        <v>0.25750000000000001</v>
      </c>
    </row>
    <row r="156" spans="1:5" x14ac:dyDescent="0.35">
      <c r="A156" t="s">
        <v>874</v>
      </c>
      <c r="B156" t="e">
        <v>#N/A</v>
      </c>
      <c r="C156" t="s">
        <v>844</v>
      </c>
      <c r="D156" t="s">
        <v>845</v>
      </c>
      <c r="E156">
        <v>0.39691731571428684</v>
      </c>
    </row>
    <row r="157" spans="1:5" x14ac:dyDescent="0.35">
      <c r="A157" t="s">
        <v>781</v>
      </c>
      <c r="B157" t="s">
        <v>440</v>
      </c>
      <c r="C157" t="s">
        <v>844</v>
      </c>
      <c r="D157" t="s">
        <v>845</v>
      </c>
      <c r="E157">
        <v>0.34592036500000006</v>
      </c>
    </row>
    <row r="158" spans="1:5" x14ac:dyDescent="0.35">
      <c r="A158" t="s">
        <v>446</v>
      </c>
      <c r="B158" t="s">
        <v>445</v>
      </c>
      <c r="C158" t="s">
        <v>844</v>
      </c>
      <c r="D158" t="s">
        <v>845</v>
      </c>
      <c r="E158">
        <v>0.37242885249999996</v>
      </c>
    </row>
    <row r="159" spans="1:5" x14ac:dyDescent="0.35">
      <c r="A159" t="s">
        <v>449</v>
      </c>
      <c r="B159" t="s">
        <v>448</v>
      </c>
      <c r="C159" t="s">
        <v>844</v>
      </c>
      <c r="D159" t="s">
        <v>845</v>
      </c>
      <c r="E159">
        <v>0.46846429750000002</v>
      </c>
    </row>
    <row r="160" spans="1:5" x14ac:dyDescent="0.35">
      <c r="A160" t="s">
        <v>453</v>
      </c>
      <c r="B160" t="s">
        <v>451</v>
      </c>
      <c r="C160" t="s">
        <v>844</v>
      </c>
      <c r="D160" t="s">
        <v>845</v>
      </c>
      <c r="E160">
        <v>0.34620895000000002</v>
      </c>
    </row>
    <row r="161" spans="1:5" x14ac:dyDescent="0.35">
      <c r="A161" t="s">
        <v>875</v>
      </c>
      <c r="B161" t="e">
        <v>#N/A</v>
      </c>
      <c r="C161" t="s">
        <v>844</v>
      </c>
      <c r="D161" t="s">
        <v>845</v>
      </c>
      <c r="E161">
        <v>0.3727624600000003</v>
      </c>
    </row>
    <row r="162" spans="1:5" x14ac:dyDescent="0.35">
      <c r="A162" t="s">
        <v>456</v>
      </c>
      <c r="B162" t="s">
        <v>455</v>
      </c>
      <c r="C162" t="s">
        <v>844</v>
      </c>
      <c r="D162" t="s">
        <v>845</v>
      </c>
      <c r="E162">
        <v>0.33456605499999997</v>
      </c>
    </row>
    <row r="163" spans="1:5" x14ac:dyDescent="0.35">
      <c r="A163" t="s">
        <v>458</v>
      </c>
      <c r="B163" t="s">
        <v>457</v>
      </c>
      <c r="C163" t="s">
        <v>844</v>
      </c>
      <c r="D163" t="s">
        <v>845</v>
      </c>
      <c r="E163">
        <v>0.33355773999999999</v>
      </c>
    </row>
    <row r="164" spans="1:5" x14ac:dyDescent="0.35">
      <c r="A164" t="s">
        <v>462</v>
      </c>
      <c r="B164" t="s">
        <v>459</v>
      </c>
      <c r="C164" t="s">
        <v>844</v>
      </c>
      <c r="D164" t="s">
        <v>845</v>
      </c>
      <c r="E164">
        <v>0.25750000000000001</v>
      </c>
    </row>
    <row r="165" spans="1:5" x14ac:dyDescent="0.35">
      <c r="A165" t="s">
        <v>464</v>
      </c>
      <c r="B165" t="s">
        <v>463</v>
      </c>
      <c r="C165" t="s">
        <v>844</v>
      </c>
      <c r="D165" t="s">
        <v>845</v>
      </c>
      <c r="E165">
        <v>0.36762512499999994</v>
      </c>
    </row>
    <row r="166" spans="1:5" x14ac:dyDescent="0.35">
      <c r="A166" t="s">
        <v>468</v>
      </c>
      <c r="B166" t="s">
        <v>466</v>
      </c>
      <c r="C166" t="s">
        <v>844</v>
      </c>
      <c r="D166" t="s">
        <v>845</v>
      </c>
      <c r="E166">
        <v>0.19385710750000001</v>
      </c>
    </row>
    <row r="167" spans="1:5" x14ac:dyDescent="0.35">
      <c r="A167" t="s">
        <v>472</v>
      </c>
      <c r="B167" t="s">
        <v>471</v>
      </c>
      <c r="C167" t="s">
        <v>844</v>
      </c>
      <c r="D167" t="s">
        <v>845</v>
      </c>
      <c r="E167">
        <v>0.3771066025</v>
      </c>
    </row>
    <row r="168" spans="1:5" x14ac:dyDescent="0.35">
      <c r="A168" t="s">
        <v>475</v>
      </c>
      <c r="B168" t="s">
        <v>474</v>
      </c>
      <c r="C168" t="s">
        <v>844</v>
      </c>
      <c r="D168" t="s">
        <v>845</v>
      </c>
      <c r="E168">
        <v>0.47071135000000003</v>
      </c>
    </row>
    <row r="169" spans="1:5" x14ac:dyDescent="0.35">
      <c r="A169" t="s">
        <v>478</v>
      </c>
      <c r="B169" t="s">
        <v>477</v>
      </c>
      <c r="C169" t="s">
        <v>844</v>
      </c>
      <c r="D169" t="s">
        <v>845</v>
      </c>
      <c r="E169">
        <v>0.5896982125000001</v>
      </c>
    </row>
    <row r="170" spans="1:5" x14ac:dyDescent="0.35">
      <c r="A170" t="s">
        <v>876</v>
      </c>
      <c r="B170" t="e">
        <v>#N/A</v>
      </c>
      <c r="C170" t="s">
        <v>844</v>
      </c>
      <c r="D170" t="s">
        <v>845</v>
      </c>
      <c r="E170">
        <v>0.74153810124999997</v>
      </c>
    </row>
    <row r="171" spans="1:5" x14ac:dyDescent="0.35">
      <c r="A171" t="s">
        <v>480</v>
      </c>
      <c r="B171" t="s">
        <v>479</v>
      </c>
      <c r="C171" t="s">
        <v>844</v>
      </c>
      <c r="D171" t="s">
        <v>845</v>
      </c>
      <c r="E171">
        <v>0.41343910749999996</v>
      </c>
    </row>
    <row r="172" spans="1:5" x14ac:dyDescent="0.35">
      <c r="A172" t="s">
        <v>483</v>
      </c>
      <c r="B172" t="s">
        <v>482</v>
      </c>
      <c r="C172" t="s">
        <v>844</v>
      </c>
      <c r="D172" t="s">
        <v>845</v>
      </c>
      <c r="E172">
        <v>0.25750000000000001</v>
      </c>
    </row>
    <row r="173" spans="1:5" x14ac:dyDescent="0.35">
      <c r="A173" t="s">
        <v>485</v>
      </c>
      <c r="B173" t="s">
        <v>484</v>
      </c>
      <c r="C173" t="s">
        <v>844</v>
      </c>
      <c r="D173" t="s">
        <v>845</v>
      </c>
      <c r="E173">
        <v>0.38067877</v>
      </c>
    </row>
    <row r="174" spans="1:5" x14ac:dyDescent="0.35">
      <c r="A174" t="s">
        <v>492</v>
      </c>
      <c r="B174" t="s">
        <v>490</v>
      </c>
      <c r="C174" t="s">
        <v>844</v>
      </c>
      <c r="D174" t="s">
        <v>845</v>
      </c>
      <c r="E174">
        <v>0.43947536500000001</v>
      </c>
    </row>
    <row r="175" spans="1:5" x14ac:dyDescent="0.35">
      <c r="A175" t="s">
        <v>494</v>
      </c>
      <c r="B175" t="s">
        <v>493</v>
      </c>
      <c r="C175" t="s">
        <v>844</v>
      </c>
      <c r="D175" t="s">
        <v>845</v>
      </c>
      <c r="E175">
        <v>0.3925614925</v>
      </c>
    </row>
    <row r="176" spans="1:5" x14ac:dyDescent="0.35">
      <c r="A176" t="s">
        <v>500</v>
      </c>
      <c r="B176" t="s">
        <v>498</v>
      </c>
      <c r="C176" t="s">
        <v>844</v>
      </c>
      <c r="D176" t="s">
        <v>845</v>
      </c>
      <c r="E176">
        <v>0.80577189999999987</v>
      </c>
    </row>
    <row r="177" spans="1:5" x14ac:dyDescent="0.35">
      <c r="A177" t="s">
        <v>503</v>
      </c>
      <c r="B177" t="s">
        <v>501</v>
      </c>
      <c r="C177" t="s">
        <v>844</v>
      </c>
      <c r="D177" t="s">
        <v>845</v>
      </c>
      <c r="E177">
        <v>0.67871406249999988</v>
      </c>
    </row>
    <row r="178" spans="1:5" x14ac:dyDescent="0.35">
      <c r="A178" t="s">
        <v>505</v>
      </c>
      <c r="B178" t="s">
        <v>504</v>
      </c>
      <c r="C178" t="s">
        <v>844</v>
      </c>
      <c r="D178" t="s">
        <v>845</v>
      </c>
      <c r="E178">
        <v>0.29049991749999998</v>
      </c>
    </row>
    <row r="179" spans="1:5" x14ac:dyDescent="0.35">
      <c r="A179" t="s">
        <v>507</v>
      </c>
      <c r="B179" t="s">
        <v>506</v>
      </c>
      <c r="C179" t="s">
        <v>844</v>
      </c>
      <c r="D179" t="s">
        <v>845</v>
      </c>
      <c r="E179">
        <v>0.25750000000000001</v>
      </c>
    </row>
    <row r="180" spans="1:5" x14ac:dyDescent="0.35">
      <c r="A180" t="s">
        <v>147</v>
      </c>
      <c r="B180" t="s">
        <v>144</v>
      </c>
      <c r="C180" t="s">
        <v>844</v>
      </c>
      <c r="D180" t="s">
        <v>845</v>
      </c>
      <c r="E180">
        <v>0.55886416750000012</v>
      </c>
    </row>
    <row r="181" spans="1:5" x14ac:dyDescent="0.35">
      <c r="A181" t="s">
        <v>877</v>
      </c>
      <c r="B181" t="e">
        <v>#N/A</v>
      </c>
      <c r="C181" t="s">
        <v>844</v>
      </c>
      <c r="D181" t="s">
        <v>845</v>
      </c>
      <c r="E181">
        <v>0.66577701062499917</v>
      </c>
    </row>
    <row r="182" spans="1:5" x14ac:dyDescent="0.35">
      <c r="A182" t="s">
        <v>510</v>
      </c>
      <c r="B182" t="s">
        <v>509</v>
      </c>
      <c r="C182" t="s">
        <v>844</v>
      </c>
      <c r="D182" t="s">
        <v>845</v>
      </c>
      <c r="E182">
        <v>0.56962076500000003</v>
      </c>
    </row>
    <row r="183" spans="1:5" x14ac:dyDescent="0.35">
      <c r="A183" t="s">
        <v>878</v>
      </c>
      <c r="B183" t="e">
        <v>#N/A</v>
      </c>
      <c r="C183" t="s">
        <v>844</v>
      </c>
      <c r="D183" t="s">
        <v>845</v>
      </c>
      <c r="E183">
        <v>0.4007955960526321</v>
      </c>
    </row>
    <row r="184" spans="1:5" x14ac:dyDescent="0.35">
      <c r="A184" t="s">
        <v>514</v>
      </c>
      <c r="B184" t="s">
        <v>512</v>
      </c>
      <c r="C184" t="s">
        <v>844</v>
      </c>
      <c r="D184" t="s">
        <v>845</v>
      </c>
      <c r="E184">
        <v>0.45947484999999993</v>
      </c>
    </row>
    <row r="185" spans="1:5" x14ac:dyDescent="0.35">
      <c r="A185" t="s">
        <v>516</v>
      </c>
      <c r="B185" t="s">
        <v>515</v>
      </c>
      <c r="C185" t="s">
        <v>844</v>
      </c>
      <c r="D185" t="s">
        <v>845</v>
      </c>
      <c r="E185">
        <v>0.55044842499999991</v>
      </c>
    </row>
    <row r="186" spans="1:5" x14ac:dyDescent="0.35">
      <c r="A186" t="s">
        <v>523</v>
      </c>
      <c r="B186" t="s">
        <v>522</v>
      </c>
      <c r="C186" t="s">
        <v>844</v>
      </c>
      <c r="D186" t="s">
        <v>845</v>
      </c>
      <c r="E186">
        <v>0.47160061749999999</v>
      </c>
    </row>
    <row r="187" spans="1:5" x14ac:dyDescent="0.35">
      <c r="A187" t="s">
        <v>526</v>
      </c>
      <c r="B187" t="s">
        <v>525</v>
      </c>
      <c r="C187" t="s">
        <v>844</v>
      </c>
      <c r="D187" t="s">
        <v>845</v>
      </c>
      <c r="E187">
        <v>0.43114897000000002</v>
      </c>
    </row>
    <row r="188" spans="1:5" x14ac:dyDescent="0.35">
      <c r="A188" t="s">
        <v>529</v>
      </c>
      <c r="B188" t="s">
        <v>528</v>
      </c>
      <c r="C188" t="s">
        <v>844</v>
      </c>
      <c r="D188" t="s">
        <v>845</v>
      </c>
      <c r="E188">
        <v>0.25750000000000001</v>
      </c>
    </row>
    <row r="189" spans="1:5" x14ac:dyDescent="0.35">
      <c r="A189" t="s">
        <v>533</v>
      </c>
      <c r="B189" t="s">
        <v>531</v>
      </c>
      <c r="C189" t="s">
        <v>844</v>
      </c>
      <c r="D189" t="s">
        <v>845</v>
      </c>
      <c r="E189">
        <v>0.34528577500000007</v>
      </c>
    </row>
    <row r="190" spans="1:5" x14ac:dyDescent="0.35">
      <c r="A190" t="s">
        <v>535</v>
      </c>
      <c r="B190" t="s">
        <v>534</v>
      </c>
      <c r="C190" t="s">
        <v>844</v>
      </c>
      <c r="D190" t="s">
        <v>845</v>
      </c>
      <c r="E190">
        <v>0.60101861500000009</v>
      </c>
    </row>
    <row r="191" spans="1:5" x14ac:dyDescent="0.35">
      <c r="A191" t="s">
        <v>879</v>
      </c>
      <c r="B191" t="e">
        <v>#N/A</v>
      </c>
      <c r="C191" t="s">
        <v>844</v>
      </c>
      <c r="D191" t="s">
        <v>845</v>
      </c>
      <c r="E191">
        <v>0.34455107125000001</v>
      </c>
    </row>
    <row r="192" spans="1:5" x14ac:dyDescent="0.35">
      <c r="A192" t="s">
        <v>539</v>
      </c>
      <c r="B192" t="s">
        <v>537</v>
      </c>
      <c r="C192" t="s">
        <v>844</v>
      </c>
      <c r="D192" t="s">
        <v>845</v>
      </c>
      <c r="E192">
        <v>0.25750000000000001</v>
      </c>
    </row>
    <row r="193" spans="1:5" x14ac:dyDescent="0.35">
      <c r="A193" t="s">
        <v>836</v>
      </c>
      <c r="B193" t="s">
        <v>540</v>
      </c>
      <c r="C193" t="s">
        <v>844</v>
      </c>
      <c r="D193" t="s">
        <v>845</v>
      </c>
      <c r="E193">
        <v>0.25750000000000001</v>
      </c>
    </row>
    <row r="194" spans="1:5" x14ac:dyDescent="0.35">
      <c r="A194" t="s">
        <v>547</v>
      </c>
      <c r="B194" t="s">
        <v>546</v>
      </c>
      <c r="C194" t="s">
        <v>844</v>
      </c>
      <c r="D194" t="s">
        <v>845</v>
      </c>
      <c r="E194">
        <v>0.54307614250000014</v>
      </c>
    </row>
    <row r="195" spans="1:5" x14ac:dyDescent="0.35">
      <c r="A195" t="s">
        <v>550</v>
      </c>
      <c r="B195" t="s">
        <v>549</v>
      </c>
      <c r="C195" t="s">
        <v>844</v>
      </c>
      <c r="D195" t="s">
        <v>845</v>
      </c>
      <c r="E195">
        <v>0.42778569249999993</v>
      </c>
    </row>
    <row r="196" spans="1:5" x14ac:dyDescent="0.35">
      <c r="A196" t="s">
        <v>555</v>
      </c>
      <c r="B196" t="s">
        <v>552</v>
      </c>
      <c r="C196" t="s">
        <v>844</v>
      </c>
      <c r="D196" t="s">
        <v>845</v>
      </c>
      <c r="E196">
        <v>0.25750000000000001</v>
      </c>
    </row>
    <row r="197" spans="1:5" x14ac:dyDescent="0.35">
      <c r="A197" t="s">
        <v>880</v>
      </c>
      <c r="B197" t="e">
        <v>#N/A</v>
      </c>
      <c r="C197" t="s">
        <v>844</v>
      </c>
      <c r="D197" t="s">
        <v>845</v>
      </c>
      <c r="E197">
        <v>0.34210750375000004</v>
      </c>
    </row>
    <row r="198" spans="1:5" x14ac:dyDescent="0.35">
      <c r="A198" t="s">
        <v>881</v>
      </c>
      <c r="B198" t="e">
        <v>#N/A</v>
      </c>
      <c r="C198" t="s">
        <v>844</v>
      </c>
      <c r="D198" t="s">
        <v>845</v>
      </c>
      <c r="E198">
        <v>0.64781278235714201</v>
      </c>
    </row>
    <row r="199" spans="1:5" x14ac:dyDescent="0.35">
      <c r="A199" t="s">
        <v>558</v>
      </c>
      <c r="B199" t="s">
        <v>556</v>
      </c>
      <c r="C199" t="s">
        <v>844</v>
      </c>
      <c r="D199" t="s">
        <v>845</v>
      </c>
      <c r="E199">
        <v>0.25750000000000001</v>
      </c>
    </row>
    <row r="200" spans="1:5" x14ac:dyDescent="0.35">
      <c r="A200" t="s">
        <v>560</v>
      </c>
      <c r="B200" t="s">
        <v>559</v>
      </c>
      <c r="C200" t="s">
        <v>844</v>
      </c>
      <c r="D200" t="s">
        <v>845</v>
      </c>
      <c r="E200">
        <v>0.63955881999999997</v>
      </c>
    </row>
    <row r="201" spans="1:5" x14ac:dyDescent="0.35">
      <c r="A201" t="s">
        <v>563</v>
      </c>
      <c r="B201" t="s">
        <v>562</v>
      </c>
      <c r="C201" t="s">
        <v>844</v>
      </c>
      <c r="D201" t="s">
        <v>845</v>
      </c>
      <c r="E201">
        <v>0.46058216499999999</v>
      </c>
    </row>
    <row r="202" spans="1:5" x14ac:dyDescent="0.35">
      <c r="A202" t="s">
        <v>566</v>
      </c>
      <c r="B202" t="s">
        <v>564</v>
      </c>
      <c r="C202" t="s">
        <v>844</v>
      </c>
      <c r="D202" t="s">
        <v>845</v>
      </c>
      <c r="E202">
        <v>0.44573884749999998</v>
      </c>
    </row>
    <row r="203" spans="1:5" x14ac:dyDescent="0.35">
      <c r="A203" t="s">
        <v>569</v>
      </c>
      <c r="B203" t="s">
        <v>567</v>
      </c>
      <c r="C203" t="s">
        <v>844</v>
      </c>
      <c r="D203" t="s">
        <v>845</v>
      </c>
      <c r="E203">
        <v>0.47233841500000001</v>
      </c>
    </row>
    <row r="204" spans="1:5" x14ac:dyDescent="0.35">
      <c r="A204" t="s">
        <v>882</v>
      </c>
      <c r="B204" t="e">
        <v>#N/A</v>
      </c>
      <c r="C204" t="s">
        <v>844</v>
      </c>
      <c r="D204" t="s">
        <v>845</v>
      </c>
      <c r="E204">
        <v>0.3949526253571421</v>
      </c>
    </row>
    <row r="205" spans="1:5" x14ac:dyDescent="0.35">
      <c r="A205" t="s">
        <v>576</v>
      </c>
      <c r="B205" t="s">
        <v>574</v>
      </c>
      <c r="C205" t="s">
        <v>844</v>
      </c>
      <c r="D205" t="s">
        <v>845</v>
      </c>
      <c r="E205">
        <v>0.50561305749999996</v>
      </c>
    </row>
    <row r="206" spans="1:5" x14ac:dyDescent="0.35">
      <c r="A206" t="s">
        <v>579</v>
      </c>
      <c r="B206" t="s">
        <v>577</v>
      </c>
      <c r="C206" t="s">
        <v>844</v>
      </c>
      <c r="D206" t="s">
        <v>845</v>
      </c>
      <c r="E206">
        <v>0.34683883750000005</v>
      </c>
    </row>
    <row r="207" spans="1:5" x14ac:dyDescent="0.35">
      <c r="A207" t="s">
        <v>586</v>
      </c>
      <c r="B207" t="s">
        <v>584</v>
      </c>
      <c r="C207" t="s">
        <v>844</v>
      </c>
      <c r="D207" t="s">
        <v>845</v>
      </c>
      <c r="E207">
        <v>0.35499272499999995</v>
      </c>
    </row>
    <row r="208" spans="1:5" x14ac:dyDescent="0.35">
      <c r="A208" t="s">
        <v>589</v>
      </c>
      <c r="B208" t="s">
        <v>587</v>
      </c>
      <c r="C208" t="s">
        <v>844</v>
      </c>
      <c r="D208" t="s">
        <v>845</v>
      </c>
      <c r="E208">
        <v>0.77564867500000001</v>
      </c>
    </row>
    <row r="209" spans="1:5" x14ac:dyDescent="0.35">
      <c r="A209" t="s">
        <v>600</v>
      </c>
      <c r="B209" t="s">
        <v>598</v>
      </c>
      <c r="C209" t="s">
        <v>844</v>
      </c>
      <c r="D209" t="s">
        <v>845</v>
      </c>
      <c r="E209">
        <v>0.36428461750000002</v>
      </c>
    </row>
    <row r="210" spans="1:5" x14ac:dyDescent="0.35">
      <c r="A210" t="s">
        <v>603</v>
      </c>
      <c r="B210" t="s">
        <v>601</v>
      </c>
      <c r="C210" t="s">
        <v>844</v>
      </c>
      <c r="D210" t="s">
        <v>845</v>
      </c>
      <c r="E210">
        <v>0.21969313750000002</v>
      </c>
    </row>
    <row r="211" spans="1:5" x14ac:dyDescent="0.35">
      <c r="A211" t="s">
        <v>605</v>
      </c>
      <c r="B211" t="s">
        <v>604</v>
      </c>
      <c r="C211" t="s">
        <v>844</v>
      </c>
      <c r="D211" t="s">
        <v>845</v>
      </c>
      <c r="E211">
        <v>0.42087400749999998</v>
      </c>
    </row>
    <row r="212" spans="1:5" x14ac:dyDescent="0.35">
      <c r="A212" t="s">
        <v>609</v>
      </c>
      <c r="B212" t="s">
        <v>607</v>
      </c>
      <c r="C212" t="s">
        <v>844</v>
      </c>
      <c r="D212" t="s">
        <v>845</v>
      </c>
      <c r="E212">
        <v>0.25750000000000001</v>
      </c>
    </row>
    <row r="213" spans="1:5" x14ac:dyDescent="0.35">
      <c r="A213" t="s">
        <v>613</v>
      </c>
      <c r="B213" t="s">
        <v>610</v>
      </c>
      <c r="C213" t="s">
        <v>844</v>
      </c>
      <c r="D213" t="s">
        <v>845</v>
      </c>
      <c r="E213">
        <v>0.21961740250000006</v>
      </c>
    </row>
    <row r="214" spans="1:5" x14ac:dyDescent="0.35">
      <c r="A214" t="s">
        <v>620</v>
      </c>
      <c r="B214" t="s">
        <v>618</v>
      </c>
      <c r="C214" t="s">
        <v>844</v>
      </c>
      <c r="D214" t="s">
        <v>845</v>
      </c>
      <c r="E214">
        <v>0.45329007250000003</v>
      </c>
    </row>
    <row r="215" spans="1:5" x14ac:dyDescent="0.35">
      <c r="A215" t="s">
        <v>883</v>
      </c>
      <c r="B215" t="e">
        <v>#N/A</v>
      </c>
      <c r="C215" t="s">
        <v>844</v>
      </c>
      <c r="D215" t="s">
        <v>845</v>
      </c>
      <c r="E215">
        <v>0.36180523056249997</v>
      </c>
    </row>
    <row r="216" spans="1:5" x14ac:dyDescent="0.35">
      <c r="A216" t="s">
        <v>583</v>
      </c>
      <c r="B216" t="s">
        <v>580</v>
      </c>
      <c r="C216" t="s">
        <v>844</v>
      </c>
      <c r="D216" t="s">
        <v>845</v>
      </c>
      <c r="E216">
        <v>0.25750000000000001</v>
      </c>
    </row>
    <row r="217" spans="1:5" x14ac:dyDescent="0.35">
      <c r="A217" t="s">
        <v>884</v>
      </c>
      <c r="B217" t="e">
        <v>#N/A</v>
      </c>
      <c r="C217" t="s">
        <v>844</v>
      </c>
      <c r="D217" t="s">
        <v>845</v>
      </c>
      <c r="E217">
        <v>0.36180523056249997</v>
      </c>
    </row>
    <row r="218" spans="1:5" x14ac:dyDescent="0.35">
      <c r="A218" t="s">
        <v>885</v>
      </c>
      <c r="B218" t="e">
        <v>#N/A</v>
      </c>
      <c r="C218" t="s">
        <v>844</v>
      </c>
      <c r="D218" t="s">
        <v>845</v>
      </c>
      <c r="E218">
        <v>0.39295359190000007</v>
      </c>
    </row>
    <row r="219" spans="1:5" x14ac:dyDescent="0.35">
      <c r="A219" t="s">
        <v>623</v>
      </c>
      <c r="B219" t="s">
        <v>621</v>
      </c>
      <c r="C219" t="s">
        <v>844</v>
      </c>
      <c r="D219" t="s">
        <v>845</v>
      </c>
      <c r="E219">
        <v>0.36048945250000003</v>
      </c>
    </row>
    <row r="220" spans="1:5" x14ac:dyDescent="0.35">
      <c r="A220" t="s">
        <v>626</v>
      </c>
      <c r="B220" t="s">
        <v>624</v>
      </c>
      <c r="C220" t="s">
        <v>844</v>
      </c>
      <c r="D220" t="s">
        <v>845</v>
      </c>
      <c r="E220">
        <v>0.25750000000000001</v>
      </c>
    </row>
    <row r="221" spans="1:5" x14ac:dyDescent="0.35">
      <c r="A221" t="s">
        <v>628</v>
      </c>
      <c r="B221" t="s">
        <v>627</v>
      </c>
      <c r="C221" t="s">
        <v>844</v>
      </c>
      <c r="D221" t="s">
        <v>845</v>
      </c>
      <c r="E221">
        <v>0.53510515750000009</v>
      </c>
    </row>
    <row r="222" spans="1:5" x14ac:dyDescent="0.35">
      <c r="A222" t="s">
        <v>632</v>
      </c>
      <c r="B222" t="s">
        <v>630</v>
      </c>
      <c r="C222" t="s">
        <v>844</v>
      </c>
      <c r="D222" t="s">
        <v>845</v>
      </c>
      <c r="E222">
        <v>0.55411934499999993</v>
      </c>
    </row>
    <row r="223" spans="1:5" x14ac:dyDescent="0.35">
      <c r="A223" t="s">
        <v>635</v>
      </c>
      <c r="B223" t="s">
        <v>633</v>
      </c>
      <c r="C223" t="s">
        <v>844</v>
      </c>
      <c r="D223" t="s">
        <v>845</v>
      </c>
      <c r="E223">
        <v>0.8135372125</v>
      </c>
    </row>
    <row r="224" spans="1:5" x14ac:dyDescent="0.35">
      <c r="A224" t="s">
        <v>782</v>
      </c>
      <c r="B224" t="s">
        <v>636</v>
      </c>
      <c r="C224" t="s">
        <v>844</v>
      </c>
      <c r="D224" t="s">
        <v>845</v>
      </c>
      <c r="E224">
        <v>0.25750000000000001</v>
      </c>
    </row>
    <row r="225" spans="1:5" x14ac:dyDescent="0.35">
      <c r="A225" t="s">
        <v>641</v>
      </c>
      <c r="B225" t="s">
        <v>639</v>
      </c>
      <c r="C225" t="s">
        <v>844</v>
      </c>
      <c r="D225" t="s">
        <v>845</v>
      </c>
      <c r="E225">
        <v>0.25750000000000001</v>
      </c>
    </row>
    <row r="226" spans="1:5" x14ac:dyDescent="0.35">
      <c r="A226" t="s">
        <v>645</v>
      </c>
      <c r="B226" t="s">
        <v>643</v>
      </c>
      <c r="C226" t="s">
        <v>844</v>
      </c>
      <c r="D226" t="s">
        <v>845</v>
      </c>
      <c r="E226">
        <v>0.25750000000000001</v>
      </c>
    </row>
    <row r="227" spans="1:5" x14ac:dyDescent="0.35">
      <c r="A227" t="s">
        <v>648</v>
      </c>
      <c r="B227" t="s">
        <v>646</v>
      </c>
      <c r="C227" t="s">
        <v>844</v>
      </c>
      <c r="D227" t="s">
        <v>845</v>
      </c>
      <c r="E227">
        <v>0.1075776175</v>
      </c>
    </row>
    <row r="228" spans="1:5" x14ac:dyDescent="0.35">
      <c r="A228" t="s">
        <v>651</v>
      </c>
      <c r="B228" t="s">
        <v>649</v>
      </c>
      <c r="C228" t="s">
        <v>844</v>
      </c>
      <c r="D228" t="s">
        <v>845</v>
      </c>
      <c r="E228">
        <v>0.25750000000000001</v>
      </c>
    </row>
    <row r="229" spans="1:5" x14ac:dyDescent="0.35">
      <c r="A229" t="s">
        <v>653</v>
      </c>
      <c r="B229" t="s">
        <v>652</v>
      </c>
      <c r="C229" t="s">
        <v>844</v>
      </c>
      <c r="D229" t="s">
        <v>845</v>
      </c>
      <c r="E229">
        <v>0.2720121625000001</v>
      </c>
    </row>
    <row r="230" spans="1:5" x14ac:dyDescent="0.35">
      <c r="A230" t="s">
        <v>886</v>
      </c>
      <c r="B230" t="e">
        <v>#N/A</v>
      </c>
      <c r="C230" t="s">
        <v>844</v>
      </c>
      <c r="D230" t="s">
        <v>845</v>
      </c>
      <c r="E230">
        <v>0.43048464192307784</v>
      </c>
    </row>
    <row r="231" spans="1:5" x14ac:dyDescent="0.35">
      <c r="A231" t="s">
        <v>887</v>
      </c>
      <c r="B231" t="e">
        <v>#N/A</v>
      </c>
      <c r="C231" t="s">
        <v>844</v>
      </c>
      <c r="D231" t="s">
        <v>845</v>
      </c>
      <c r="E231">
        <v>0.3961778210714289</v>
      </c>
    </row>
    <row r="232" spans="1:5" x14ac:dyDescent="0.35">
      <c r="A232" t="s">
        <v>656</v>
      </c>
      <c r="B232" t="s">
        <v>655</v>
      </c>
      <c r="C232" t="s">
        <v>844</v>
      </c>
      <c r="D232" t="s">
        <v>845</v>
      </c>
      <c r="E232">
        <v>0.37184896000000006</v>
      </c>
    </row>
    <row r="233" spans="1:5" x14ac:dyDescent="0.35">
      <c r="A233" t="s">
        <v>660</v>
      </c>
      <c r="B233" t="s">
        <v>658</v>
      </c>
      <c r="C233" t="s">
        <v>844</v>
      </c>
      <c r="D233" t="s">
        <v>845</v>
      </c>
      <c r="E233">
        <v>0.5385228849999999</v>
      </c>
    </row>
    <row r="234" spans="1:5" x14ac:dyDescent="0.35">
      <c r="A234" t="s">
        <v>663</v>
      </c>
      <c r="B234" t="s">
        <v>661</v>
      </c>
      <c r="C234" t="s">
        <v>844</v>
      </c>
      <c r="D234" t="s">
        <v>845</v>
      </c>
      <c r="E234">
        <v>0.28622682999999999</v>
      </c>
    </row>
    <row r="235" spans="1:5" x14ac:dyDescent="0.35">
      <c r="A235" t="s">
        <v>665</v>
      </c>
      <c r="B235" t="s">
        <v>664</v>
      </c>
      <c r="C235" t="s">
        <v>844</v>
      </c>
      <c r="D235" t="s">
        <v>845</v>
      </c>
      <c r="E235">
        <v>0.27937503999999996</v>
      </c>
    </row>
    <row r="236" spans="1:5" x14ac:dyDescent="0.35">
      <c r="A236" t="s">
        <v>888</v>
      </c>
      <c r="B236" t="e">
        <v>#N/A</v>
      </c>
      <c r="C236" t="s">
        <v>844</v>
      </c>
      <c r="D236" t="s">
        <v>845</v>
      </c>
      <c r="E236">
        <v>0.40924982124999981</v>
      </c>
    </row>
    <row r="237" spans="1:5" x14ac:dyDescent="0.35">
      <c r="A237" t="s">
        <v>669</v>
      </c>
      <c r="B237" t="s">
        <v>666</v>
      </c>
      <c r="C237" t="s">
        <v>844</v>
      </c>
      <c r="D237" t="s">
        <v>845</v>
      </c>
      <c r="E237">
        <v>0.15850000000000003</v>
      </c>
    </row>
    <row r="238" spans="1:5" x14ac:dyDescent="0.35">
      <c r="A238" t="s">
        <v>889</v>
      </c>
      <c r="B238" t="e">
        <v>#N/A</v>
      </c>
      <c r="C238" t="s">
        <v>844</v>
      </c>
      <c r="D238" t="s">
        <v>845</v>
      </c>
      <c r="E238">
        <v>0.3727624600000003</v>
      </c>
    </row>
    <row r="239" spans="1:5" x14ac:dyDescent="0.35">
      <c r="A239" t="s">
        <v>673</v>
      </c>
      <c r="B239" t="s">
        <v>671</v>
      </c>
      <c r="C239" t="s">
        <v>844</v>
      </c>
      <c r="D239" t="s">
        <v>845</v>
      </c>
      <c r="E239">
        <v>0.25750000000000001</v>
      </c>
    </row>
    <row r="240" spans="1:5" x14ac:dyDescent="0.35">
      <c r="A240" t="s">
        <v>890</v>
      </c>
      <c r="B240" t="e">
        <v>#N/A</v>
      </c>
      <c r="C240" t="s">
        <v>844</v>
      </c>
      <c r="D240" t="s">
        <v>845</v>
      </c>
      <c r="E240">
        <v>0.3949526253571421</v>
      </c>
    </row>
    <row r="241" spans="1:5" x14ac:dyDescent="0.35">
      <c r="A241" t="s">
        <v>891</v>
      </c>
      <c r="B241" t="e">
        <v>#N/A</v>
      </c>
      <c r="C241" t="s">
        <v>844</v>
      </c>
      <c r="D241" t="s">
        <v>845</v>
      </c>
      <c r="E241">
        <v>0.36180523056249997</v>
      </c>
    </row>
    <row r="242" spans="1:5" x14ac:dyDescent="0.35">
      <c r="A242" t="s">
        <v>676</v>
      </c>
      <c r="B242" t="s">
        <v>674</v>
      </c>
      <c r="C242" t="s">
        <v>844</v>
      </c>
      <c r="D242" t="s">
        <v>845</v>
      </c>
      <c r="E242">
        <v>0.32775089500000004</v>
      </c>
    </row>
    <row r="243" spans="1:5" x14ac:dyDescent="0.35">
      <c r="A243" t="s">
        <v>679</v>
      </c>
      <c r="B243" t="s">
        <v>677</v>
      </c>
      <c r="C243" t="s">
        <v>844</v>
      </c>
      <c r="D243" t="s">
        <v>845</v>
      </c>
      <c r="E243">
        <v>0.4032500275</v>
      </c>
    </row>
    <row r="244" spans="1:5" x14ac:dyDescent="0.35">
      <c r="A244" t="s">
        <v>682</v>
      </c>
      <c r="B244" t="s">
        <v>680</v>
      </c>
      <c r="C244" t="s">
        <v>844</v>
      </c>
      <c r="D244" t="s">
        <v>845</v>
      </c>
      <c r="E244">
        <v>0.58223608750000011</v>
      </c>
    </row>
    <row r="245" spans="1:5" x14ac:dyDescent="0.35">
      <c r="A245" t="s">
        <v>755</v>
      </c>
      <c r="B245" t="s">
        <v>756</v>
      </c>
      <c r="C245" t="s">
        <v>844</v>
      </c>
      <c r="D245" t="s">
        <v>845</v>
      </c>
      <c r="E245">
        <v>0.25750000000000001</v>
      </c>
    </row>
    <row r="246" spans="1:5" x14ac:dyDescent="0.35">
      <c r="A246" t="s">
        <v>686</v>
      </c>
      <c r="B246" t="s">
        <v>685</v>
      </c>
      <c r="C246" t="s">
        <v>844</v>
      </c>
      <c r="D246" t="s">
        <v>845</v>
      </c>
      <c r="E246">
        <v>0.48439983250000002</v>
      </c>
    </row>
    <row r="247" spans="1:5" x14ac:dyDescent="0.35">
      <c r="A247" t="s">
        <v>690</v>
      </c>
      <c r="B247" t="s">
        <v>688</v>
      </c>
      <c r="C247" t="s">
        <v>844</v>
      </c>
      <c r="D247" t="s">
        <v>845</v>
      </c>
      <c r="E247">
        <v>0.48797917750000003</v>
      </c>
    </row>
    <row r="248" spans="1:5" x14ac:dyDescent="0.35">
      <c r="A248" t="s">
        <v>692</v>
      </c>
      <c r="B248" t="s">
        <v>691</v>
      </c>
      <c r="C248" t="s">
        <v>844</v>
      </c>
      <c r="D248" t="s">
        <v>845</v>
      </c>
      <c r="E248">
        <v>0.39337329250000003</v>
      </c>
    </row>
    <row r="249" spans="1:5" x14ac:dyDescent="0.35">
      <c r="A249" t="s">
        <v>892</v>
      </c>
      <c r="B249" t="e">
        <v>#N/A</v>
      </c>
      <c r="C249" t="s">
        <v>844</v>
      </c>
      <c r="D249" t="s">
        <v>845</v>
      </c>
      <c r="E249">
        <v>0.41443717374999983</v>
      </c>
    </row>
    <row r="250" spans="1:5" x14ac:dyDescent="0.35">
      <c r="A250" t="s">
        <v>695</v>
      </c>
      <c r="B250" t="s">
        <v>693</v>
      </c>
      <c r="C250" t="s">
        <v>844</v>
      </c>
      <c r="D250" t="s">
        <v>845</v>
      </c>
      <c r="E250">
        <v>0.50730051249999986</v>
      </c>
    </row>
    <row r="251" spans="1:5" x14ac:dyDescent="0.35">
      <c r="A251" t="s">
        <v>697</v>
      </c>
      <c r="B251" t="s">
        <v>696</v>
      </c>
      <c r="C251" t="s">
        <v>844</v>
      </c>
      <c r="D251" t="s">
        <v>845</v>
      </c>
      <c r="E251">
        <v>0.75602093500000001</v>
      </c>
    </row>
    <row r="252" spans="1:5" x14ac:dyDescent="0.35">
      <c r="A252" t="s">
        <v>701</v>
      </c>
      <c r="B252" t="s">
        <v>699</v>
      </c>
      <c r="C252" t="s">
        <v>844</v>
      </c>
      <c r="D252" t="s">
        <v>845</v>
      </c>
      <c r="E252">
        <v>0.35318671750000002</v>
      </c>
    </row>
    <row r="253" spans="1:5" x14ac:dyDescent="0.35">
      <c r="A253" t="s">
        <v>712</v>
      </c>
      <c r="B253" t="s">
        <v>709</v>
      </c>
      <c r="C253" t="s">
        <v>844</v>
      </c>
      <c r="D253" t="s">
        <v>845</v>
      </c>
      <c r="E253">
        <v>0.25750000000000001</v>
      </c>
    </row>
    <row r="254" spans="1:5" x14ac:dyDescent="0.35">
      <c r="A254" t="s">
        <v>716</v>
      </c>
      <c r="B254" t="s">
        <v>713</v>
      </c>
      <c r="C254" t="s">
        <v>844</v>
      </c>
      <c r="D254" t="s">
        <v>845</v>
      </c>
      <c r="E254">
        <v>0.34201060750000006</v>
      </c>
    </row>
    <row r="255" spans="1:5" x14ac:dyDescent="0.35">
      <c r="A255" t="s">
        <v>719</v>
      </c>
      <c r="B255" t="s">
        <v>717</v>
      </c>
      <c r="C255" t="s">
        <v>844</v>
      </c>
      <c r="D255" t="s">
        <v>845</v>
      </c>
      <c r="E255">
        <v>0.25750000000000001</v>
      </c>
    </row>
    <row r="256" spans="1:5" x14ac:dyDescent="0.35">
      <c r="A256" t="s">
        <v>724</v>
      </c>
      <c r="B256" t="s">
        <v>720</v>
      </c>
      <c r="C256" t="s">
        <v>844</v>
      </c>
      <c r="D256" t="s">
        <v>845</v>
      </c>
      <c r="E256">
        <v>0.25750000000000001</v>
      </c>
    </row>
    <row r="257" spans="1:5" x14ac:dyDescent="0.35">
      <c r="A257" t="s">
        <v>728</v>
      </c>
      <c r="B257" t="s">
        <v>726</v>
      </c>
      <c r="C257" t="s">
        <v>844</v>
      </c>
      <c r="D257" t="s">
        <v>845</v>
      </c>
      <c r="E257">
        <v>0.47592295749999997</v>
      </c>
    </row>
    <row r="258" spans="1:5" x14ac:dyDescent="0.35">
      <c r="A258" t="s">
        <v>731</v>
      </c>
      <c r="B258" t="s">
        <v>729</v>
      </c>
      <c r="C258" t="s">
        <v>844</v>
      </c>
      <c r="D258" t="s">
        <v>845</v>
      </c>
      <c r="E258">
        <v>0.25750000000000001</v>
      </c>
    </row>
    <row r="259" spans="1:5" x14ac:dyDescent="0.35">
      <c r="A259" t="s">
        <v>893</v>
      </c>
      <c r="B259" t="e">
        <v>#N/A</v>
      </c>
      <c r="C259" t="s">
        <v>844</v>
      </c>
      <c r="D259" t="s">
        <v>845</v>
      </c>
      <c r="E259">
        <v>0.46131447882812499</v>
      </c>
    </row>
    <row r="260" spans="1:5" x14ac:dyDescent="0.35">
      <c r="A260" t="s">
        <v>738</v>
      </c>
      <c r="B260" t="s">
        <v>736</v>
      </c>
      <c r="C260" t="s">
        <v>844</v>
      </c>
      <c r="D260" t="s">
        <v>845</v>
      </c>
      <c r="E260">
        <v>0.25750000000000001</v>
      </c>
    </row>
    <row r="261" spans="1:5" x14ac:dyDescent="0.35">
      <c r="A261" t="s">
        <v>371</v>
      </c>
      <c r="B261" t="s">
        <v>370</v>
      </c>
      <c r="C261" t="s">
        <v>844</v>
      </c>
      <c r="D261" t="s">
        <v>845</v>
      </c>
      <c r="E261">
        <v>0.25750000000000001</v>
      </c>
    </row>
    <row r="262" spans="1:5" x14ac:dyDescent="0.35">
      <c r="A262" t="s">
        <v>742</v>
      </c>
      <c r="B262" t="s">
        <v>739</v>
      </c>
      <c r="C262" t="s">
        <v>844</v>
      </c>
      <c r="D262" t="s">
        <v>845</v>
      </c>
      <c r="E262">
        <v>0.30883224249999991</v>
      </c>
    </row>
    <row r="263" spans="1:5" x14ac:dyDescent="0.35">
      <c r="A263" t="s">
        <v>745</v>
      </c>
      <c r="B263" t="s">
        <v>743</v>
      </c>
      <c r="C263" t="s">
        <v>844</v>
      </c>
      <c r="D263" t="s">
        <v>845</v>
      </c>
      <c r="E263">
        <v>0.69008594500000009</v>
      </c>
    </row>
    <row r="264" spans="1:5" x14ac:dyDescent="0.35">
      <c r="A264" t="s">
        <v>748</v>
      </c>
      <c r="B264" t="s">
        <v>746</v>
      </c>
      <c r="C264" t="s">
        <v>844</v>
      </c>
      <c r="D264" t="s">
        <v>845</v>
      </c>
      <c r="E264">
        <v>0.36033451750000006</v>
      </c>
    </row>
    <row r="265" spans="1:5" x14ac:dyDescent="0.35">
      <c r="A265" t="s">
        <v>751</v>
      </c>
      <c r="B265" t="s">
        <v>749</v>
      </c>
      <c r="C265" t="s">
        <v>844</v>
      </c>
      <c r="D265" t="s">
        <v>845</v>
      </c>
      <c r="E265">
        <v>0.28959332499999996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30A7-5E61-47CE-B045-8E24AB024647}">
  <dimension ref="A1:Q242"/>
  <sheetViews>
    <sheetView workbookViewId="0">
      <selection activeCell="E1" sqref="E1:G1"/>
    </sheetView>
  </sheetViews>
  <sheetFormatPr defaultRowHeight="14.5" x14ac:dyDescent="0.35"/>
  <cols>
    <col min="1" max="1" width="10.81640625" bestFit="1" customWidth="1"/>
    <col min="2" max="2" width="29.36328125" style="1" bestFit="1" customWidth="1"/>
    <col min="3" max="3" width="12.36328125" style="1" bestFit="1" customWidth="1"/>
    <col min="4" max="7" width="12.36328125" style="1" customWidth="1"/>
    <col min="8" max="8" width="8.7265625" style="16"/>
  </cols>
  <sheetData>
    <row r="1" spans="1:17" x14ac:dyDescent="0.35">
      <c r="A1" t="s">
        <v>817</v>
      </c>
      <c r="B1" s="1" t="s">
        <v>816</v>
      </c>
      <c r="C1" s="1" t="s">
        <v>2</v>
      </c>
      <c r="D1" s="17" t="s">
        <v>902</v>
      </c>
      <c r="E1" s="12" t="s">
        <v>903</v>
      </c>
      <c r="F1" s="14" t="s">
        <v>904</v>
      </c>
      <c r="G1" s="13" t="s">
        <v>905</v>
      </c>
      <c r="H1" s="15" t="s">
        <v>819</v>
      </c>
      <c r="I1" s="7" t="s">
        <v>820</v>
      </c>
      <c r="J1" s="11" t="s">
        <v>821</v>
      </c>
      <c r="K1" s="7" t="s">
        <v>825</v>
      </c>
      <c r="L1" s="10" t="s">
        <v>831</v>
      </c>
      <c r="M1" s="7" t="s">
        <v>837</v>
      </c>
      <c r="N1" s="10" t="s">
        <v>840</v>
      </c>
      <c r="O1" s="10" t="s">
        <v>841</v>
      </c>
      <c r="P1" s="11" t="s">
        <v>894</v>
      </c>
      <c r="Q1" s="26" t="s">
        <v>933</v>
      </c>
    </row>
    <row r="2" spans="1:17" x14ac:dyDescent="0.35">
      <c r="A2">
        <v>1159320319</v>
      </c>
      <c r="B2" s="1" t="s">
        <v>6</v>
      </c>
      <c r="C2" s="1" t="s">
        <v>5</v>
      </c>
      <c r="D2" s="1">
        <f>IF(Q2=0,RiskScoring!P2,-999)</f>
        <v>54.851408564298701</v>
      </c>
      <c r="E2" s="1">
        <f>INT(((I2+K2+M2)/3)*100)</f>
        <v>62</v>
      </c>
      <c r="F2" s="18">
        <f>INT(((L2+N2+O2)/3)*100)</f>
        <v>34</v>
      </c>
      <c r="G2" s="18">
        <f>INT(((H2+J2+P2)/3)*100)</f>
        <v>42</v>
      </c>
      <c r="H2" s="16">
        <f>IFERROR(VLOOKUP($C2,SH.MED.CMHW.P3_clean!B:H,7,FALSE),-999)</f>
        <v>1.0000000000000009E-2</v>
      </c>
      <c r="I2">
        <f>IFERROR(VLOOKUP($C2,Birth_registration_clean!B:C,2,FALSE),-999)</f>
        <v>0.58699999999999997</v>
      </c>
      <c r="J2">
        <f>IFERROR(VLOOKUP($C2,'CPI 2015'!B:C,2,FALSE),-999)</f>
        <v>0.96669999999999989</v>
      </c>
      <c r="K2">
        <f>IFERROR(VLOOKUP($C2,BN.CAB.XOKA.GD.ZS!B:E,4,FALSE),-999)</f>
        <v>0.33101875527671842</v>
      </c>
      <c r="L2">
        <f>IFERROR(VLOOKUP($C2,EN.CLC.MDAT.ZS!B:E,4,FALSE),-999)</f>
        <v>0.11486972672604902</v>
      </c>
      <c r="M2">
        <f>IFERROR(VLOOKUP($C2,SH.XPD.GHED.GD.ZS!B:E,4,FALSE),-999)</f>
        <v>0.96513352033513999</v>
      </c>
      <c r="N2">
        <f>IFERROR(VLOOKUP($C2,SE.ADT.LITR.ZS!B:E,4,FALSE),-999)</f>
        <v>0.56980279999999994</v>
      </c>
      <c r="O2">
        <f>IFERROR(VLOOKUP($C2,SE.ADT.1524.LT.ZS!B:E,4,FALSE),-999)</f>
        <v>0.35233655499999994</v>
      </c>
      <c r="P2">
        <f>IFERROR(VLOOKUP($C2,LP.LPI.LOGS.XQ!B:E,4,FALSE),-999)</f>
        <v>0.29340556749999996</v>
      </c>
      <c r="Q2">
        <f>IFERROR(MATCH(-999,H2:P2,0),0)</f>
        <v>0</v>
      </c>
    </row>
    <row r="3" spans="1:17" x14ac:dyDescent="0.35">
      <c r="A3">
        <v>1159320323</v>
      </c>
      <c r="B3" s="1" t="s">
        <v>9</v>
      </c>
      <c r="C3" s="1" t="s">
        <v>8</v>
      </c>
      <c r="D3" s="1">
        <f>IF(Q3=0,RiskScoring!P3,-999)</f>
        <v>50.012591313425339</v>
      </c>
      <c r="E3" s="1">
        <f t="shared" ref="E3:E66" si="0">INT(((I3+K3+M3)/3)*100)</f>
        <v>62</v>
      </c>
      <c r="F3" s="18">
        <f t="shared" ref="F3:F66" si="1">INT(((L3+N3+O3)/3)*100)</f>
        <v>22</v>
      </c>
      <c r="G3" s="18">
        <f t="shared" ref="G3:G66" si="2">INT(((H3+J3+P3)/3)*100)</f>
        <v>42</v>
      </c>
      <c r="H3" s="16">
        <f>IFERROR(VLOOKUP($C3,SH.MED.CMHW.P3_clean!B:H,7,FALSE),-999)</f>
        <v>1.0000000000000009E-2</v>
      </c>
      <c r="I3">
        <f>IFERROR(VLOOKUP($C3,Birth_registration_clean!B:C,2,FALSE),-999)</f>
        <v>0.76</v>
      </c>
      <c r="J3">
        <f>IFERROR(VLOOKUP($C3,'CPI 2015'!B:C,2,FALSE),-999)</f>
        <v>0.92349999999999988</v>
      </c>
      <c r="K3">
        <f>IFERROR(VLOOKUP($C3,BN.CAB.XOKA.GD.ZS!B:E,4,FALSE),-999)</f>
        <v>0.18623181676624018</v>
      </c>
      <c r="L3">
        <f>IFERROR(VLOOKUP($C3,EN.CLC.MDAT.ZS!B:E,4,FALSE),-999)</f>
        <v>0.11016470295926875</v>
      </c>
      <c r="M3">
        <f>IFERROR(VLOOKUP($C3,SH.XPD.GHED.GD.ZS!B:E,4,FALSE),-999)</f>
        <v>0.91531811992605006</v>
      </c>
      <c r="N3">
        <f>IFERROR(VLOOKUP($C3,SE.ADT.LITR.ZS!B:E,4,FALSE),-999)</f>
        <v>0.33969890000000003</v>
      </c>
      <c r="O3">
        <f>IFERROR(VLOOKUP($C3,SE.ADT.1524.LT.ZS!B:E,4,FALSE),-999)</f>
        <v>0.23343181299999993</v>
      </c>
      <c r="P3">
        <f>IFERROR(VLOOKUP($C3,LP.LPI.LOGS.XQ!B:E,4,FALSE),-999)</f>
        <v>0.33438092500000011</v>
      </c>
      <c r="Q3">
        <f t="shared" ref="Q3:Q66" si="3">IFERROR(MATCH(-999,H3:P3,0),0)</f>
        <v>0</v>
      </c>
    </row>
    <row r="4" spans="1:17" x14ac:dyDescent="0.35">
      <c r="A4">
        <v>1159320325</v>
      </c>
      <c r="B4" s="1" t="s">
        <v>14</v>
      </c>
      <c r="C4" s="1" t="s">
        <v>13</v>
      </c>
      <c r="D4" s="1">
        <f>IF(Q4=0,RiskScoring!P4,-999)</f>
        <v>30.806000247357019</v>
      </c>
      <c r="E4" s="1">
        <f t="shared" si="0"/>
        <v>36</v>
      </c>
      <c r="F4" s="18">
        <f t="shared" si="1"/>
        <v>18</v>
      </c>
      <c r="G4" s="18">
        <f t="shared" si="2"/>
        <v>36</v>
      </c>
      <c r="H4" s="16">
        <f>IFERROR(VLOOKUP($C4,SH.MED.CMHW.P3_clean!B:H,7,FALSE),-999)</f>
        <v>1.0000000000000009E-2</v>
      </c>
      <c r="I4">
        <f>IFERROR(VLOOKUP($C4,Birth_registration_clean!B:C,2,FALSE),-999)</f>
        <v>2.5000000000000001E-2</v>
      </c>
      <c r="J4">
        <f>IFERROR(VLOOKUP($C4,'CPI 2015'!B:C,2,FALSE),-999)</f>
        <v>0.69669999999999987</v>
      </c>
      <c r="K4">
        <f>IFERROR(VLOOKUP($C4,BN.CAB.XOKA.GD.ZS!B:E,4,FALSE),-999)</f>
        <v>0.25721884728737854</v>
      </c>
      <c r="L4">
        <f>IFERROR(VLOOKUP($C4,EN.CLC.MDAT.ZS!B:E,4,FALSE),-999)</f>
        <v>0.53168812234655649</v>
      </c>
      <c r="M4">
        <f>IFERROR(VLOOKUP($C4,SH.XPD.GHED.GD.ZS!B:E,4,FALSE),-999)</f>
        <v>0.81533004598818004</v>
      </c>
      <c r="N4">
        <f>IFERROR(VLOOKUP($C4,SE.ADT.LITR.ZS!B:E,4,FALSE),-999)</f>
        <v>1.8588500000000008E-2</v>
      </c>
      <c r="O4">
        <f>IFERROR(VLOOKUP($C4,SE.ADT.1524.LT.ZS!B:E,4,FALSE),-999)</f>
        <v>1.6632999999999898E-2</v>
      </c>
      <c r="P4">
        <f>IFERROR(VLOOKUP($C4,LP.LPI.LOGS.XQ!B:E,4,FALSE),-999)</f>
        <v>0.37749616749999998</v>
      </c>
      <c r="Q4">
        <f t="shared" si="3"/>
        <v>0</v>
      </c>
    </row>
    <row r="5" spans="1:17" x14ac:dyDescent="0.35">
      <c r="A5">
        <v>1159320327</v>
      </c>
      <c r="B5" s="1" t="s">
        <v>19</v>
      </c>
      <c r="C5" s="1" t="s">
        <v>18</v>
      </c>
      <c r="D5" s="1">
        <f>IF(Q5=0,RiskScoring!P5,-999)</f>
        <v>-999</v>
      </c>
      <c r="E5" s="1">
        <f t="shared" si="0"/>
        <v>55</v>
      </c>
      <c r="F5" s="18">
        <f t="shared" si="1"/>
        <v>34</v>
      </c>
      <c r="G5" s="18">
        <f>INT(((H5+J5+P5)/3)*100)</f>
        <v>-33292</v>
      </c>
      <c r="H5" s="16">
        <f>IFERROR(VLOOKUP($C5,SH.MED.CMHW.P3_clean!B:H,7,FALSE),-999)</f>
        <v>1.0000000000000009E-2</v>
      </c>
      <c r="I5">
        <f>IFERROR(VLOOKUP($C5,Birth_registration_clean!B:C,2,FALSE),-999)</f>
        <v>0.01</v>
      </c>
      <c r="J5">
        <f>IFERROR(VLOOKUP($C5,'CPI 2015'!B:C,2,FALSE),-999)</f>
        <v>-999</v>
      </c>
      <c r="K5">
        <f>IFERROR(VLOOKUP($C5,BN.CAB.XOKA.GD.ZS!B:E,4,FALSE),-999)</f>
        <v>0.99996299999999994</v>
      </c>
      <c r="L5">
        <f>IFERROR(VLOOKUP($C5,EN.CLC.MDAT.ZS!B:E,4,FALSE),-999)</f>
        <v>0.01</v>
      </c>
      <c r="M5">
        <f>IFERROR(VLOOKUP($C5,SH.XPD.GHED.GD.ZS!B:E,4,FALSE),-999)</f>
        <v>0.66042204945207006</v>
      </c>
      <c r="N5">
        <f>IFERROR(VLOOKUP($C5,SE.ADT.LITR.ZS!B:E,4,FALSE),-999)</f>
        <v>1</v>
      </c>
      <c r="O5">
        <f>IFERROR(VLOOKUP($C5,SE.ADT.1524.LT.ZS!B:E,4,FALSE),-999)</f>
        <v>9.9999999999998979E-3</v>
      </c>
      <c r="P5">
        <f>IFERROR(VLOOKUP($C5,LP.LPI.LOGS.XQ!B:E,4,FALSE),-999)</f>
        <v>0.25750000000000001</v>
      </c>
      <c r="Q5">
        <f t="shared" si="3"/>
        <v>3</v>
      </c>
    </row>
    <row r="6" spans="1:17" x14ac:dyDescent="0.35">
      <c r="A6">
        <v>1159320329</v>
      </c>
      <c r="B6" s="1" t="s">
        <v>22</v>
      </c>
      <c r="C6" s="1" t="s">
        <v>21</v>
      </c>
      <c r="D6" s="1">
        <f>IF(Q6=0,RiskScoring!P6,-999)</f>
        <v>38.95450190263422</v>
      </c>
      <c r="E6" s="1">
        <f t="shared" si="0"/>
        <v>61</v>
      </c>
      <c r="F6" s="18">
        <f t="shared" si="1"/>
        <v>5</v>
      </c>
      <c r="G6" s="18">
        <f t="shared" si="2"/>
        <v>34</v>
      </c>
      <c r="H6" s="16">
        <f>IFERROR(VLOOKUP($C6,SH.MED.CMHW.P3_clean!B:H,7,FALSE),-999)</f>
        <v>1.0000000000000009E-2</v>
      </c>
      <c r="I6">
        <f>IFERROR(VLOOKUP($C6,Birth_registration_clean!B:C,2,FALSE),-999)</f>
        <v>0.01</v>
      </c>
      <c r="J6">
        <f>IFERROR(VLOOKUP($C6,'CPI 2015'!B:C,2,FALSE),-999)</f>
        <v>0.3294999999999999</v>
      </c>
      <c r="K6">
        <f>IFERROR(VLOOKUP($C6,BN.CAB.XOKA.GD.ZS!B:E,4,FALSE),-999)</f>
        <v>0.99996299999999994</v>
      </c>
      <c r="L6">
        <f>IFERROR(VLOOKUP($C6,EN.CLC.MDAT.ZS!B:E,4,FALSE),-999)</f>
        <v>0.01</v>
      </c>
      <c r="M6">
        <f>IFERROR(VLOOKUP($C6,SH.XPD.GHED.GD.ZS!B:E,4,FALSE),-999)</f>
        <v>0.83007084235845996</v>
      </c>
      <c r="N6">
        <f>IFERROR(VLOOKUP($C6,SE.ADT.LITR.ZS!B:E,4,FALSE),-999)</f>
        <v>9.9661499999999958E-2</v>
      </c>
      <c r="O6">
        <f>IFERROR(VLOOKUP($C6,SE.ADT.1524.LT.ZS!B:E,4,FALSE),-999)</f>
        <v>5.943614499999994E-2</v>
      </c>
      <c r="P6">
        <f>IFERROR(VLOOKUP($C6,LP.LPI.LOGS.XQ!B:E,4,FALSE),-999)</f>
        <v>0.70855192000000011</v>
      </c>
      <c r="Q6">
        <f t="shared" si="3"/>
        <v>0</v>
      </c>
    </row>
    <row r="7" spans="1:17" x14ac:dyDescent="0.35">
      <c r="A7">
        <v>1159320331</v>
      </c>
      <c r="B7" s="1" t="s">
        <v>24</v>
      </c>
      <c r="C7" s="1" t="s">
        <v>23</v>
      </c>
      <c r="D7" s="1">
        <f>IF(Q7=0,RiskScoring!P7,-999)</f>
        <v>21.752728218328869</v>
      </c>
      <c r="E7" s="1">
        <f t="shared" si="0"/>
        <v>29</v>
      </c>
      <c r="F7" s="18">
        <f t="shared" si="1"/>
        <v>1</v>
      </c>
      <c r="G7" s="18">
        <f t="shared" si="2"/>
        <v>40</v>
      </c>
      <c r="H7" s="16">
        <f>IFERROR(VLOOKUP($C7,SH.MED.CMHW.P3_clean!B:H,7,FALSE),-999)</f>
        <v>1.0000000000000009E-2</v>
      </c>
      <c r="I7">
        <f>IFERROR(VLOOKUP($C7,Birth_registration_clean!B:C,2,FALSE),-999)</f>
        <v>1.4999999999999999E-2</v>
      </c>
      <c r="J7">
        <f>IFERROR(VLOOKUP($C7,'CPI 2015'!B:C,2,FALSE),-999)</f>
        <v>0.73989999999999989</v>
      </c>
      <c r="K7">
        <f>IFERROR(VLOOKUP($C7,BN.CAB.XOKA.GD.ZS!B:E,4,FALSE),-999)</f>
        <v>0.24998249147934709</v>
      </c>
      <c r="L7">
        <f>IFERROR(VLOOKUP($C7,EN.CLC.MDAT.ZS!B:E,4,FALSE),-999)</f>
        <v>2.6551805100769973E-2</v>
      </c>
      <c r="M7">
        <f>IFERROR(VLOOKUP($C7,SH.XPD.GHED.GD.ZS!B:E,4,FALSE),-999)</f>
        <v>0.62545840396804997</v>
      </c>
      <c r="N7">
        <f>IFERROR(VLOOKUP($C7,SE.ADT.LITR.ZS!B:E,4,FALSE),-999)</f>
        <v>9.9612999999999507E-3</v>
      </c>
      <c r="O7">
        <f>IFERROR(VLOOKUP($C7,SE.ADT.1524.LT.ZS!B:E,4,FALSE),-999)</f>
        <v>1.4895351999999917E-2</v>
      </c>
      <c r="P7">
        <f>IFERROR(VLOOKUP($C7,LP.LPI.LOGS.XQ!B:E,4,FALSE),-999)</f>
        <v>0.4617451675</v>
      </c>
      <c r="Q7">
        <f t="shared" si="3"/>
        <v>0</v>
      </c>
    </row>
    <row r="8" spans="1:17" x14ac:dyDescent="0.35">
      <c r="A8">
        <v>1159320333</v>
      </c>
      <c r="B8" s="1" t="s">
        <v>27</v>
      </c>
      <c r="C8" s="1" t="s">
        <v>26</v>
      </c>
      <c r="D8" s="1">
        <f>IF(Q8=0,RiskScoring!P8,-999)</f>
        <v>25.686755004797661</v>
      </c>
      <c r="E8" s="1">
        <f t="shared" si="0"/>
        <v>39</v>
      </c>
      <c r="F8" s="18">
        <f t="shared" si="1"/>
        <v>2</v>
      </c>
      <c r="G8" s="18">
        <f t="shared" si="2"/>
        <v>34</v>
      </c>
      <c r="H8" s="16">
        <f>IFERROR(VLOOKUP($C8,SH.MED.CMHW.P3_clean!B:H,7,FALSE),-999)</f>
        <v>1.0000000000000009E-2</v>
      </c>
      <c r="I8">
        <f>IFERROR(VLOOKUP($C8,Birth_registration_clean!B:C,2,FALSE),-999)</f>
        <v>2.3E-2</v>
      </c>
      <c r="J8">
        <f>IFERROR(VLOOKUP($C8,'CPI 2015'!B:C,2,FALSE),-999)</f>
        <v>0.70749999999999991</v>
      </c>
      <c r="K8">
        <f>IFERROR(VLOOKUP($C8,BN.CAB.XOKA.GD.ZS!B:E,4,FALSE),-999)</f>
        <v>0.27109117705947544</v>
      </c>
      <c r="L8">
        <f>IFERROR(VLOOKUP($C8,EN.CLC.MDAT.ZS!B:E,4,FALSE),-999)</f>
        <v>5.7344878991228997E-2</v>
      </c>
      <c r="M8">
        <f>IFERROR(VLOOKUP($C8,SH.XPD.GHED.GD.ZS!B:E,4,FALSE),-999)</f>
        <v>0.89111278689998996</v>
      </c>
      <c r="N8">
        <f>IFERROR(VLOOKUP($C8,SE.ADT.LITR.ZS!B:E,4,FALSE),-999)</f>
        <v>2.6393000000000111E-3</v>
      </c>
      <c r="O8">
        <f>IFERROR(VLOOKUP($C8,SE.ADT.1524.LT.ZS!B:E,4,FALSE),-999)</f>
        <v>1.1514501999999927E-2</v>
      </c>
      <c r="P8">
        <f>IFERROR(VLOOKUP($C8,LP.LPI.LOGS.XQ!B:E,4,FALSE),-999)</f>
        <v>0.30860751250000001</v>
      </c>
      <c r="Q8">
        <f t="shared" si="3"/>
        <v>0</v>
      </c>
    </row>
    <row r="9" spans="1:17" x14ac:dyDescent="0.35">
      <c r="A9">
        <v>1159320335</v>
      </c>
      <c r="B9" s="1" t="s">
        <v>32</v>
      </c>
      <c r="C9" s="1" t="s">
        <v>31</v>
      </c>
      <c r="D9" s="1">
        <f>IF(Q9=0,RiskScoring!P9,-999)</f>
        <v>-999</v>
      </c>
      <c r="E9" s="1">
        <f t="shared" si="0"/>
        <v>-99900</v>
      </c>
      <c r="F9" s="18">
        <f t="shared" si="1"/>
        <v>-99900</v>
      </c>
      <c r="G9" s="18">
        <f t="shared" si="2"/>
        <v>-99900</v>
      </c>
      <c r="H9" s="16">
        <f>IFERROR(VLOOKUP($C9,SH.MED.CMHW.P3_clean!B:H,7,FALSE),-999)</f>
        <v>-999</v>
      </c>
      <c r="I9">
        <f>IFERROR(VLOOKUP($C9,Birth_registration_clean!B:C,2,FALSE),-999)</f>
        <v>-999</v>
      </c>
      <c r="J9">
        <f>IFERROR(VLOOKUP($C9,'CPI 2015'!B:C,2,FALSE),-999)</f>
        <v>-999</v>
      </c>
      <c r="K9">
        <f>IFERROR(VLOOKUP($C9,BN.CAB.XOKA.GD.ZS!B:E,4,FALSE),-999)</f>
        <v>-999</v>
      </c>
      <c r="L9">
        <f>IFERROR(VLOOKUP($C9,EN.CLC.MDAT.ZS!B:E,4,FALSE),-999)</f>
        <v>-999</v>
      </c>
      <c r="M9">
        <f>IFERROR(VLOOKUP($C9,SH.XPD.GHED.GD.ZS!B:E,4,FALSE),-999)</f>
        <v>-999</v>
      </c>
      <c r="N9">
        <f>IFERROR(VLOOKUP($C9,SE.ADT.LITR.ZS!B:E,4,FALSE),-999)</f>
        <v>-999</v>
      </c>
      <c r="O9">
        <f>IFERROR(VLOOKUP($C9,SE.ADT.1524.LT.ZS!B:E,4,FALSE),-999)</f>
        <v>-999</v>
      </c>
      <c r="P9">
        <f>IFERROR(VLOOKUP($C9,LP.LPI.LOGS.XQ!B:E,4,FALSE),-999)</f>
        <v>-999</v>
      </c>
      <c r="Q9">
        <f t="shared" si="3"/>
        <v>1</v>
      </c>
    </row>
    <row r="10" spans="1:17" x14ac:dyDescent="0.35">
      <c r="A10">
        <v>1159320345</v>
      </c>
      <c r="B10" s="1" t="s">
        <v>44</v>
      </c>
      <c r="C10" s="1" t="s">
        <v>42</v>
      </c>
      <c r="D10" s="1">
        <f>IF(Q10=0,RiskScoring!P10,-999)</f>
        <v>-999</v>
      </c>
      <c r="E10" s="1">
        <f t="shared" si="0"/>
        <v>40</v>
      </c>
      <c r="F10" s="18">
        <f t="shared" si="1"/>
        <v>1</v>
      </c>
      <c r="G10" s="18">
        <f t="shared" si="2"/>
        <v>-33292</v>
      </c>
      <c r="H10" s="16">
        <f>IFERROR(VLOOKUP($C10,SH.MED.CMHW.P3_clean!B:H,7,FALSE),-999)</f>
        <v>1.0000000000000009E-2</v>
      </c>
      <c r="I10">
        <f>IFERROR(VLOOKUP($C10,Birth_registration_clean!B:C,2,FALSE),-999)</f>
        <v>0.17199999999999999</v>
      </c>
      <c r="J10">
        <f>IFERROR(VLOOKUP($C10,'CPI 2015'!B:C,2,FALSE),-999)</f>
        <v>-999</v>
      </c>
      <c r="K10">
        <f>IFERROR(VLOOKUP($C10,BN.CAB.XOKA.GD.ZS!B:E,4,FALSE),-999)</f>
        <v>0.21068850638839404</v>
      </c>
      <c r="L10">
        <f>IFERROR(VLOOKUP($C10,EN.CLC.MDAT.ZS!B:E,4,FALSE),-999)</f>
        <v>0.01</v>
      </c>
      <c r="M10">
        <f>IFERROR(VLOOKUP($C10,SH.XPD.GHED.GD.ZS!B:E,4,FALSE),-999)</f>
        <v>0.82604910291653</v>
      </c>
      <c r="N10">
        <f>IFERROR(VLOOKUP($C10,SE.ADT.LITR.ZS!B:E,4,FALSE),-999)</f>
        <v>1.0499999999999954E-2</v>
      </c>
      <c r="O10">
        <f>IFERROR(VLOOKUP($C10,SE.ADT.1524.LT.ZS!B:E,4,FALSE),-999)</f>
        <v>9.9999999999998979E-3</v>
      </c>
      <c r="P10">
        <f>IFERROR(VLOOKUP($C10,LP.LPI.LOGS.XQ!B:E,4,FALSE),-999)</f>
        <v>0.25750000000000001</v>
      </c>
      <c r="Q10">
        <f t="shared" si="3"/>
        <v>3</v>
      </c>
    </row>
    <row r="11" spans="1:17" x14ac:dyDescent="0.35">
      <c r="A11">
        <v>1159320355</v>
      </c>
      <c r="B11" s="1" t="s">
        <v>766</v>
      </c>
      <c r="C11" s="1" t="s">
        <v>45</v>
      </c>
      <c r="D11" s="1">
        <f>IF(Q11=0,RiskScoring!P11,-999)</f>
        <v>53.791420791896712</v>
      </c>
      <c r="E11" s="1">
        <f t="shared" si="0"/>
        <v>27</v>
      </c>
      <c r="F11" s="18">
        <f t="shared" si="1"/>
        <v>44</v>
      </c>
      <c r="G11" s="18">
        <f t="shared" si="2"/>
        <v>64</v>
      </c>
      <c r="H11" s="16">
        <f>IFERROR(VLOOKUP($C11,SH.MED.CMHW.P3_clean!B:H,7,FALSE),-999)</f>
        <v>0.98787250000000004</v>
      </c>
      <c r="I11">
        <f>IFERROR(VLOOKUP($C11,Birth_registration_clean!B:C,2,FALSE),-999)</f>
        <v>0.01</v>
      </c>
      <c r="J11">
        <f>IFERROR(VLOOKUP($C11,'CPI 2015'!B:C,2,FALSE),-999)</f>
        <v>0.23229999999999984</v>
      </c>
      <c r="K11">
        <f>IFERROR(VLOOKUP($C11,BN.CAB.XOKA.GD.ZS!B:E,4,FALSE),-999)</f>
        <v>0.23303043389253059</v>
      </c>
      <c r="L11">
        <f>IFERROR(VLOOKUP($C11,EN.CLC.MDAT.ZS!B:E,4,FALSE),-999)</f>
        <v>0.31166276204291893</v>
      </c>
      <c r="M11">
        <f>IFERROR(VLOOKUP($C11,SH.XPD.GHED.GD.ZS!B:E,4,FALSE),-999)</f>
        <v>0.57867348404461993</v>
      </c>
      <c r="N11">
        <f>IFERROR(VLOOKUP($C11,SE.ADT.LITR.ZS!B:E,4,FALSE),-999)</f>
        <v>1</v>
      </c>
      <c r="O11">
        <f>IFERROR(VLOOKUP($C11,SE.ADT.1524.LT.ZS!B:E,4,FALSE),-999)</f>
        <v>9.9999999999998979E-3</v>
      </c>
      <c r="P11">
        <f>IFERROR(VLOOKUP($C11,LP.LPI.LOGS.XQ!B:E,4,FALSE),-999)</f>
        <v>0.72074550250000002</v>
      </c>
      <c r="Q11">
        <f t="shared" si="3"/>
        <v>0</v>
      </c>
    </row>
    <row r="12" spans="1:17" x14ac:dyDescent="0.35">
      <c r="A12">
        <v>1159320363</v>
      </c>
      <c r="B12" s="1" t="s">
        <v>766</v>
      </c>
      <c r="C12" s="1" t="s">
        <v>45</v>
      </c>
      <c r="D12" s="1">
        <f>IF(Q12=0,RiskScoring!P12,-999)</f>
        <v>53.791420791896712</v>
      </c>
      <c r="E12" s="1">
        <f t="shared" si="0"/>
        <v>27</v>
      </c>
      <c r="F12" s="18">
        <f t="shared" si="1"/>
        <v>44</v>
      </c>
      <c r="G12" s="18">
        <f t="shared" si="2"/>
        <v>64</v>
      </c>
      <c r="H12" s="16">
        <f>IFERROR(VLOOKUP($C12,SH.MED.CMHW.P3_clean!B:H,7,FALSE),-999)</f>
        <v>0.98787250000000004</v>
      </c>
      <c r="I12">
        <f>IFERROR(VLOOKUP($C12,Birth_registration_clean!B:C,2,FALSE),-999)</f>
        <v>0.01</v>
      </c>
      <c r="J12">
        <f>IFERROR(VLOOKUP($C12,'CPI 2015'!B:C,2,FALSE),-999)</f>
        <v>0.23229999999999984</v>
      </c>
      <c r="K12">
        <f>IFERROR(VLOOKUP($C12,BN.CAB.XOKA.GD.ZS!B:E,4,FALSE),-999)</f>
        <v>0.23303043389253059</v>
      </c>
      <c r="L12">
        <f>IFERROR(VLOOKUP($C12,EN.CLC.MDAT.ZS!B:E,4,FALSE),-999)</f>
        <v>0.31166276204291893</v>
      </c>
      <c r="M12">
        <f>IFERROR(VLOOKUP($C12,SH.XPD.GHED.GD.ZS!B:E,4,FALSE),-999)</f>
        <v>0.57867348404461993</v>
      </c>
      <c r="N12">
        <f>IFERROR(VLOOKUP($C12,SE.ADT.LITR.ZS!B:E,4,FALSE),-999)</f>
        <v>1</v>
      </c>
      <c r="O12">
        <f>IFERROR(VLOOKUP($C12,SE.ADT.1524.LT.ZS!B:E,4,FALSE),-999)</f>
        <v>9.9999999999998979E-3</v>
      </c>
      <c r="P12">
        <f>IFERROR(VLOOKUP($C12,LP.LPI.LOGS.XQ!B:E,4,FALSE),-999)</f>
        <v>0.72074550250000002</v>
      </c>
      <c r="Q12">
        <f t="shared" si="3"/>
        <v>0</v>
      </c>
    </row>
    <row r="13" spans="1:17" x14ac:dyDescent="0.35">
      <c r="A13">
        <v>1159320361</v>
      </c>
      <c r="B13" s="1" t="s">
        <v>766</v>
      </c>
      <c r="C13" s="1" t="s">
        <v>287</v>
      </c>
      <c r="D13" s="1">
        <f>IF(Q13=0,RiskScoring!P13,-999)</f>
        <v>-999</v>
      </c>
      <c r="E13" s="1">
        <f t="shared" si="0"/>
        <v>-99900</v>
      </c>
      <c r="F13" s="18">
        <f t="shared" si="1"/>
        <v>-99900</v>
      </c>
      <c r="G13" s="18">
        <f t="shared" si="2"/>
        <v>-99900</v>
      </c>
      <c r="H13" s="16">
        <f>IFERROR(VLOOKUP($C13,SH.MED.CMHW.P3_clean!B:H,7,FALSE),-999)</f>
        <v>-999</v>
      </c>
      <c r="I13">
        <f>IFERROR(VLOOKUP($C13,Birth_registration_clean!B:C,2,FALSE),-999)</f>
        <v>-999</v>
      </c>
      <c r="J13">
        <f>IFERROR(VLOOKUP($C13,'CPI 2015'!B:C,2,FALSE),-999)</f>
        <v>-999</v>
      </c>
      <c r="K13">
        <f>IFERROR(VLOOKUP($C13,BN.CAB.XOKA.GD.ZS!B:E,4,FALSE),-999)</f>
        <v>-999</v>
      </c>
      <c r="L13">
        <f>IFERROR(VLOOKUP($C13,EN.CLC.MDAT.ZS!B:E,4,FALSE),-999)</f>
        <v>-999</v>
      </c>
      <c r="M13">
        <f>IFERROR(VLOOKUP($C13,SH.XPD.GHED.GD.ZS!B:E,4,FALSE),-999)</f>
        <v>-999</v>
      </c>
      <c r="N13">
        <f>IFERROR(VLOOKUP($C13,SE.ADT.LITR.ZS!B:E,4,FALSE),-999)</f>
        <v>-999</v>
      </c>
      <c r="O13">
        <f>IFERROR(VLOOKUP($C13,SE.ADT.1524.LT.ZS!B:E,4,FALSE),-999)</f>
        <v>-999</v>
      </c>
      <c r="P13">
        <f>IFERROR(VLOOKUP($C13,LP.LPI.LOGS.XQ!B:E,4,FALSE),-999)</f>
        <v>-999</v>
      </c>
      <c r="Q13">
        <f t="shared" si="3"/>
        <v>1</v>
      </c>
    </row>
    <row r="14" spans="1:17" x14ac:dyDescent="0.35">
      <c r="A14">
        <v>1159320365</v>
      </c>
      <c r="B14" s="1" t="s">
        <v>766</v>
      </c>
      <c r="C14" s="1" t="s">
        <v>487</v>
      </c>
      <c r="D14" s="1">
        <f>IF(Q14=0,RiskScoring!P14,-999)</f>
        <v>-999</v>
      </c>
      <c r="E14" s="1">
        <f t="shared" si="0"/>
        <v>-99900</v>
      </c>
      <c r="F14" s="18">
        <f t="shared" si="1"/>
        <v>-99900</v>
      </c>
      <c r="G14" s="18">
        <f t="shared" si="2"/>
        <v>-99900</v>
      </c>
      <c r="H14" s="16">
        <f>IFERROR(VLOOKUP($C14,SH.MED.CMHW.P3_clean!B:H,7,FALSE),-999)</f>
        <v>-999</v>
      </c>
      <c r="I14">
        <f>IFERROR(VLOOKUP($C14,Birth_registration_clean!B:C,2,FALSE),-999)</f>
        <v>-999</v>
      </c>
      <c r="J14">
        <f>IFERROR(VLOOKUP($C14,'CPI 2015'!B:C,2,FALSE),-999)</f>
        <v>-999</v>
      </c>
      <c r="K14">
        <f>IFERROR(VLOOKUP($C14,BN.CAB.XOKA.GD.ZS!B:E,4,FALSE),-999)</f>
        <v>-999</v>
      </c>
      <c r="L14">
        <f>IFERROR(VLOOKUP($C14,EN.CLC.MDAT.ZS!B:E,4,FALSE),-999)</f>
        <v>-999</v>
      </c>
      <c r="M14">
        <f>IFERROR(VLOOKUP($C14,SH.XPD.GHED.GD.ZS!B:E,4,FALSE),-999)</f>
        <v>-999</v>
      </c>
      <c r="N14">
        <f>IFERROR(VLOOKUP($C14,SE.ADT.LITR.ZS!B:E,4,FALSE),-999)</f>
        <v>-999</v>
      </c>
      <c r="O14">
        <f>IFERROR(VLOOKUP($C14,SE.ADT.1524.LT.ZS!B:E,4,FALSE),-999)</f>
        <v>-999</v>
      </c>
      <c r="P14">
        <f>IFERROR(VLOOKUP($C14,LP.LPI.LOGS.XQ!B:E,4,FALSE),-999)</f>
        <v>-999</v>
      </c>
      <c r="Q14">
        <f t="shared" si="3"/>
        <v>1</v>
      </c>
    </row>
    <row r="15" spans="1:17" x14ac:dyDescent="0.35">
      <c r="A15">
        <v>1159320353</v>
      </c>
      <c r="B15" s="1" t="s">
        <v>766</v>
      </c>
      <c r="C15" s="1" t="s">
        <v>33</v>
      </c>
      <c r="D15" s="1">
        <f>IF(Q15=0,RiskScoring!P15,-999)</f>
        <v>-999</v>
      </c>
      <c r="E15" s="1">
        <f t="shared" si="0"/>
        <v>-99900</v>
      </c>
      <c r="F15" s="18">
        <f t="shared" si="1"/>
        <v>-99900</v>
      </c>
      <c r="G15" s="18">
        <f t="shared" si="2"/>
        <v>-99900</v>
      </c>
      <c r="H15" s="16">
        <f>IFERROR(VLOOKUP($C15,SH.MED.CMHW.P3_clean!B:H,7,FALSE),-999)</f>
        <v>-999</v>
      </c>
      <c r="I15">
        <f>IFERROR(VLOOKUP($C15,Birth_registration_clean!B:C,2,FALSE),-999)</f>
        <v>-999</v>
      </c>
      <c r="J15">
        <f>IFERROR(VLOOKUP($C15,'CPI 2015'!B:C,2,FALSE),-999)</f>
        <v>-999</v>
      </c>
      <c r="K15">
        <f>IFERROR(VLOOKUP($C15,BN.CAB.XOKA.GD.ZS!B:E,4,FALSE),-999)</f>
        <v>-999</v>
      </c>
      <c r="L15">
        <f>IFERROR(VLOOKUP($C15,EN.CLC.MDAT.ZS!B:E,4,FALSE),-999)</f>
        <v>-999</v>
      </c>
      <c r="M15">
        <f>IFERROR(VLOOKUP($C15,SH.XPD.GHED.GD.ZS!B:E,4,FALSE),-999)</f>
        <v>-999</v>
      </c>
      <c r="N15">
        <f>IFERROR(VLOOKUP($C15,SE.ADT.LITR.ZS!B:E,4,FALSE),-999)</f>
        <v>-999</v>
      </c>
      <c r="O15">
        <f>IFERROR(VLOOKUP($C15,SE.ADT.1524.LT.ZS!B:E,4,FALSE),-999)</f>
        <v>-999</v>
      </c>
      <c r="P15">
        <f>IFERROR(VLOOKUP($C15,LP.LPI.LOGS.XQ!B:E,4,FALSE),-999)</f>
        <v>-999</v>
      </c>
      <c r="Q15">
        <f t="shared" si="3"/>
        <v>1</v>
      </c>
    </row>
    <row r="16" spans="1:17" x14ac:dyDescent="0.35">
      <c r="A16">
        <v>1159320379</v>
      </c>
      <c r="B16" s="1" t="s">
        <v>49</v>
      </c>
      <c r="C16" s="1" t="s">
        <v>48</v>
      </c>
      <c r="D16" s="1">
        <f>IF(Q16=0,RiskScoring!P16,-999)</f>
        <v>31.676929534009204</v>
      </c>
      <c r="E16" s="1">
        <f t="shared" si="0"/>
        <v>23</v>
      </c>
      <c r="F16" s="18">
        <f t="shared" si="1"/>
        <v>34</v>
      </c>
      <c r="G16" s="18">
        <f t="shared" si="2"/>
        <v>35</v>
      </c>
      <c r="H16" s="16">
        <f>IFERROR(VLOOKUP($C16,SH.MED.CMHW.P3_clean!B:H,7,FALSE),-999)</f>
        <v>1.0000000000000009E-2</v>
      </c>
      <c r="I16">
        <f>IFERROR(VLOOKUP($C16,Birth_registration_clean!B:C,2,FALSE),-999)</f>
        <v>0.01</v>
      </c>
      <c r="J16">
        <f>IFERROR(VLOOKUP($C16,'CPI 2015'!B:C,2,FALSE),-999)</f>
        <v>0.26469999999999982</v>
      </c>
      <c r="K16">
        <f>IFERROR(VLOOKUP($C16,BN.CAB.XOKA.GD.ZS!B:E,4,FALSE),-999)</f>
        <v>0.21022961722671579</v>
      </c>
      <c r="L16">
        <f>IFERROR(VLOOKUP($C16,EN.CLC.MDAT.ZS!B:E,4,FALSE),-999)</f>
        <v>1.3777144849683726E-2</v>
      </c>
      <c r="M16">
        <f>IFERROR(VLOOKUP($C16,SH.XPD.GHED.GD.ZS!B:E,4,FALSE),-999)</f>
        <v>0.49544010454646992</v>
      </c>
      <c r="N16">
        <f>IFERROR(VLOOKUP($C16,SE.ADT.LITR.ZS!B:E,4,FALSE),-999)</f>
        <v>1</v>
      </c>
      <c r="O16">
        <f>IFERROR(VLOOKUP($C16,SE.ADT.1524.LT.ZS!B:E,4,FALSE),-999)</f>
        <v>9.9999999999998979E-3</v>
      </c>
      <c r="P16">
        <f>IFERROR(VLOOKUP($C16,LP.LPI.LOGS.XQ!B:E,4,FALSE),-999)</f>
        <v>0.79751109249999996</v>
      </c>
      <c r="Q16">
        <f t="shared" si="3"/>
        <v>0</v>
      </c>
    </row>
    <row r="17" spans="1:17" x14ac:dyDescent="0.35">
      <c r="A17">
        <v>1159320381</v>
      </c>
      <c r="B17" s="1" t="s">
        <v>52</v>
      </c>
      <c r="C17" s="1" t="s">
        <v>51</v>
      </c>
      <c r="D17" s="1">
        <f>IF(Q17=0,RiskScoring!P17,-999)</f>
        <v>25.267853683562933</v>
      </c>
      <c r="E17" s="1">
        <f t="shared" si="0"/>
        <v>37</v>
      </c>
      <c r="F17" s="18">
        <f t="shared" si="1"/>
        <v>4</v>
      </c>
      <c r="G17" s="18">
        <f t="shared" si="2"/>
        <v>35</v>
      </c>
      <c r="H17" s="16">
        <f>IFERROR(VLOOKUP($C17,SH.MED.CMHW.P3_clean!B:H,7,FALSE),-999)</f>
        <v>1.0000000000000009E-2</v>
      </c>
      <c r="I17">
        <f>IFERROR(VLOOKUP($C17,Birth_registration_clean!B:C,2,FALSE),-999)</f>
        <v>7.3999999999999996E-2</v>
      </c>
      <c r="J17">
        <f>IFERROR(VLOOKUP($C17,'CPI 2015'!B:C,2,FALSE),-999)</f>
        <v>0.77229999999999988</v>
      </c>
      <c r="K17">
        <f>IFERROR(VLOOKUP($C17,BN.CAB.XOKA.GD.ZS!B:E,4,FALSE),-999)</f>
        <v>0.15569781781979808</v>
      </c>
      <c r="L17">
        <f>IFERROR(VLOOKUP($C17,EN.CLC.MDAT.ZS!B:E,4,FALSE),-999)</f>
        <v>0.11945094159957859</v>
      </c>
      <c r="M17">
        <f>IFERROR(VLOOKUP($C17,SH.XPD.GHED.GD.ZS!B:E,4,FALSE),-999)</f>
        <v>0.90829065212222004</v>
      </c>
      <c r="N17">
        <f>IFERROR(VLOOKUP($C17,SE.ADT.LITR.ZS!B:E,4,FALSE),-999)</f>
        <v>2.0877000000000256E-3</v>
      </c>
      <c r="O17">
        <f>IFERROR(VLOOKUP($C17,SE.ADT.1524.LT.ZS!B:E,4,FALSE),-999)</f>
        <v>1.0613304999999906E-2</v>
      </c>
      <c r="P17">
        <f>IFERROR(VLOOKUP($C17,LP.LPI.LOGS.XQ!B:E,4,FALSE),-999)</f>
        <v>0.29285710749999999</v>
      </c>
      <c r="Q17">
        <f t="shared" si="3"/>
        <v>0</v>
      </c>
    </row>
    <row r="18" spans="1:17" x14ac:dyDescent="0.35">
      <c r="A18">
        <v>1159320387</v>
      </c>
      <c r="B18" s="1" t="s">
        <v>58</v>
      </c>
      <c r="C18" s="1" t="s">
        <v>57</v>
      </c>
      <c r="D18" s="1">
        <f>IF(Q18=0,RiskScoring!P18,-999)</f>
        <v>55.460050895733637</v>
      </c>
      <c r="E18" s="1">
        <f t="shared" si="0"/>
        <v>44</v>
      </c>
      <c r="F18" s="18">
        <f t="shared" si="1"/>
        <v>22</v>
      </c>
      <c r="G18" s="18">
        <f t="shared" si="2"/>
        <v>73</v>
      </c>
      <c r="H18" s="16">
        <f>IFERROR(VLOOKUP($C18,SH.MED.CMHW.P3_clean!B:H,7,FALSE),-999)</f>
        <v>0.98218000000000005</v>
      </c>
      <c r="I18">
        <f>IFERROR(VLOOKUP($C18,Birth_registration_clean!B:C,2,FALSE),-999)</f>
        <v>0.17499999999999999</v>
      </c>
      <c r="J18">
        <f>IFERROR(VLOOKUP($C18,'CPI 2015'!B:C,2,FALSE),-999)</f>
        <v>0.85869999999999991</v>
      </c>
      <c r="K18">
        <f>IFERROR(VLOOKUP($C18,BN.CAB.XOKA.GD.ZS!B:E,4,FALSE),-999)</f>
        <v>0.28132973642777559</v>
      </c>
      <c r="L18">
        <f>IFERROR(VLOOKUP($C18,EN.CLC.MDAT.ZS!B:E,4,FALSE),-999)</f>
        <v>0.24536371760337902</v>
      </c>
      <c r="M18">
        <f>IFERROR(VLOOKUP($C18,SH.XPD.GHED.GD.ZS!B:E,4,FALSE),-999)</f>
        <v>0.87976949751715994</v>
      </c>
      <c r="N18">
        <f>IFERROR(VLOOKUP($C18,SE.ADT.LITR.ZS!B:E,4,FALSE),-999)</f>
        <v>0.31624669999999988</v>
      </c>
      <c r="O18">
        <f>IFERROR(VLOOKUP($C18,SE.ADT.1524.LT.ZS!B:E,4,FALSE),-999)</f>
        <v>0.12660447699999988</v>
      </c>
      <c r="P18">
        <f>IFERROR(VLOOKUP($C18,LP.LPI.LOGS.XQ!B:E,4,FALSE),-999)</f>
        <v>0.37169848</v>
      </c>
      <c r="Q18">
        <f t="shared" si="3"/>
        <v>0</v>
      </c>
    </row>
    <row r="19" spans="1:17" x14ac:dyDescent="0.35">
      <c r="A19">
        <v>1159320389</v>
      </c>
      <c r="B19" s="1" t="s">
        <v>61</v>
      </c>
      <c r="C19" s="1" t="s">
        <v>60</v>
      </c>
      <c r="D19" s="1">
        <f>IF(Q19=0,RiskScoring!P19,-999)</f>
        <v>30.433036392996868</v>
      </c>
      <c r="E19" s="1">
        <f t="shared" si="0"/>
        <v>22</v>
      </c>
      <c r="F19" s="18">
        <f t="shared" si="1"/>
        <v>34</v>
      </c>
      <c r="G19" s="18">
        <f t="shared" si="2"/>
        <v>34</v>
      </c>
      <c r="H19" s="16">
        <f>IFERROR(VLOOKUP($C19,SH.MED.CMHW.P3_clean!B:H,7,FALSE),-999)</f>
        <v>1.0000000000000009E-2</v>
      </c>
      <c r="I19">
        <f>IFERROR(VLOOKUP($C19,Birth_registration_clean!B:C,2,FALSE),-999)</f>
        <v>0.01</v>
      </c>
      <c r="J19">
        <f>IFERROR(VLOOKUP($C19,'CPI 2015'!B:C,2,FALSE),-999)</f>
        <v>0.2538999999999999</v>
      </c>
      <c r="K19">
        <f>IFERROR(VLOOKUP($C19,BN.CAB.XOKA.GD.ZS!B:E,4,FALSE),-999)</f>
        <v>0.22915972167908052</v>
      </c>
      <c r="L19">
        <f>IFERROR(VLOOKUP($C19,EN.CLC.MDAT.ZS!B:E,4,FALSE),-999)</f>
        <v>1.0167524637954818E-2</v>
      </c>
      <c r="M19">
        <f>IFERROR(VLOOKUP($C19,SH.XPD.GHED.GD.ZS!B:E,4,FALSE),-999)</f>
        <v>0.43713811170463002</v>
      </c>
      <c r="N19">
        <f>IFERROR(VLOOKUP($C19,SE.ADT.LITR.ZS!B:E,4,FALSE),-999)</f>
        <v>1</v>
      </c>
      <c r="O19">
        <f>IFERROR(VLOOKUP($C19,SE.ADT.1524.LT.ZS!B:E,4,FALSE),-999)</f>
        <v>9.9999999999998979E-3</v>
      </c>
      <c r="P19">
        <f>IFERROR(VLOOKUP($C19,LP.LPI.LOGS.XQ!B:E,4,FALSE),-999)</f>
        <v>0.76997399499999997</v>
      </c>
      <c r="Q19">
        <f t="shared" si="3"/>
        <v>0</v>
      </c>
    </row>
    <row r="20" spans="1:17" x14ac:dyDescent="0.35">
      <c r="A20">
        <v>1159320399</v>
      </c>
      <c r="B20" s="1" t="s">
        <v>64</v>
      </c>
      <c r="C20" s="1" t="s">
        <v>63</v>
      </c>
      <c r="D20" s="1">
        <f>IF(Q20=0,RiskScoring!P20,-999)</f>
        <v>44.932292925880148</v>
      </c>
      <c r="E20" s="1">
        <f t="shared" si="0"/>
        <v>46</v>
      </c>
      <c r="F20" s="18">
        <f t="shared" si="1"/>
        <v>35</v>
      </c>
      <c r="G20" s="18">
        <f t="shared" si="2"/>
        <v>35</v>
      </c>
      <c r="H20" s="16">
        <f>IFERROR(VLOOKUP($C20,SH.MED.CMHW.P3_clean!B:H,7,FALSE),-999)</f>
        <v>1.0000000000000009E-2</v>
      </c>
      <c r="I20">
        <f>IFERROR(VLOOKUP($C20,Birth_registration_clean!B:C,2,FALSE),-999)</f>
        <v>0.16200000000000001</v>
      </c>
      <c r="J20">
        <f>IFERROR(VLOOKUP($C20,'CPI 2015'!B:C,2,FALSE),-999)</f>
        <v>0.68589999999999995</v>
      </c>
      <c r="K20">
        <f>IFERROR(VLOOKUP($C20,BN.CAB.XOKA.GD.ZS!B:E,4,FALSE),-999)</f>
        <v>0.2744907215277953</v>
      </c>
      <c r="L20">
        <f>IFERROR(VLOOKUP($C20,EN.CLC.MDAT.ZS!B:E,4,FALSE),-999)</f>
        <v>9.4969205127227577E-2</v>
      </c>
      <c r="M20">
        <f>IFERROR(VLOOKUP($C20,SH.XPD.GHED.GD.ZS!B:E,4,FALSE),-999)</f>
        <v>0.94721002338477001</v>
      </c>
      <c r="N20">
        <f>IFERROR(VLOOKUP($C20,SE.ADT.LITR.ZS!B:E,4,FALSE),-999)</f>
        <v>0.576376</v>
      </c>
      <c r="O20">
        <f>IFERROR(VLOOKUP($C20,SE.ADT.1524.LT.ZS!B:E,4,FALSE),-999)</f>
        <v>0.39661400800000002</v>
      </c>
      <c r="P20">
        <f>IFERROR(VLOOKUP($C20,LP.LPI.LOGS.XQ!B:E,4,FALSE),-999)</f>
        <v>0.37422174250000001</v>
      </c>
      <c r="Q20">
        <f t="shared" si="3"/>
        <v>0</v>
      </c>
    </row>
    <row r="21" spans="1:17" x14ac:dyDescent="0.35">
      <c r="A21">
        <v>1159320405</v>
      </c>
      <c r="B21" s="1" t="s">
        <v>67</v>
      </c>
      <c r="C21" s="1" t="s">
        <v>66</v>
      </c>
      <c r="D21" s="1">
        <f>IF(Q21=0,RiskScoring!P21,-999)</f>
        <v>59.96864309814633</v>
      </c>
      <c r="E21" s="1">
        <f t="shared" si="0"/>
        <v>44</v>
      </c>
      <c r="F21" s="18">
        <f t="shared" si="1"/>
        <v>38</v>
      </c>
      <c r="G21" s="18">
        <f t="shared" si="2"/>
        <v>69</v>
      </c>
      <c r="H21" s="16">
        <f>IFERROR(VLOOKUP($C21,SH.MED.CMHW.P3_clean!B:H,7,FALSE),-999)</f>
        <v>0.96856750000000003</v>
      </c>
      <c r="I21">
        <f>IFERROR(VLOOKUP($C21,Birth_registration_clean!B:C,2,FALSE),-999)</f>
        <v>0.24099999999999999</v>
      </c>
      <c r="J21">
        <f>IFERROR(VLOOKUP($C21,'CPI 2015'!B:C,2,FALSE),-999)</f>
        <v>0.67509999999999981</v>
      </c>
      <c r="K21">
        <f>IFERROR(VLOOKUP($C21,BN.CAB.XOKA.GD.ZS!B:E,4,FALSE),-999)</f>
        <v>0.2601176439389562</v>
      </c>
      <c r="L21">
        <f>IFERROR(VLOOKUP($C21,EN.CLC.MDAT.ZS!B:E,4,FALSE),-999)</f>
        <v>0.13375364590844202</v>
      </c>
      <c r="M21">
        <f>IFERROR(VLOOKUP($C21,SH.XPD.GHED.GD.ZS!B:E,4,FALSE),-999)</f>
        <v>0.81949211146506995</v>
      </c>
      <c r="N21">
        <f>IFERROR(VLOOKUP($C21,SE.ADT.LITR.ZS!B:E,4,FALSE),-999)</f>
        <v>0.5877555000000001</v>
      </c>
      <c r="O21">
        <f>IFERROR(VLOOKUP($C21,SE.ADT.1524.LT.ZS!B:E,4,FALSE),-999)</f>
        <v>0.422929</v>
      </c>
      <c r="P21">
        <f>IFERROR(VLOOKUP($C21,LP.LPI.LOGS.XQ!B:E,4,FALSE),-999)</f>
        <v>0.45093115</v>
      </c>
      <c r="Q21">
        <f t="shared" si="3"/>
        <v>0</v>
      </c>
    </row>
    <row r="22" spans="1:17" x14ac:dyDescent="0.35">
      <c r="A22">
        <v>1159320407</v>
      </c>
      <c r="B22" s="1" t="s">
        <v>69</v>
      </c>
      <c r="C22" s="1" t="s">
        <v>68</v>
      </c>
      <c r="D22" s="1">
        <f>IF(Q22=0,RiskScoring!P22,-999)</f>
        <v>65.844184757652982</v>
      </c>
      <c r="E22" s="1">
        <f t="shared" si="0"/>
        <v>67</v>
      </c>
      <c r="F22" s="18">
        <f t="shared" si="1"/>
        <v>26</v>
      </c>
      <c r="G22" s="18">
        <f t="shared" si="2"/>
        <v>70</v>
      </c>
      <c r="H22" s="16">
        <f>IFERROR(VLOOKUP($C22,SH.MED.CMHW.P3_clean!B:H,7,FALSE),-999)</f>
        <v>0.88219000000000003</v>
      </c>
      <c r="I22">
        <f>IFERROR(VLOOKUP($C22,Birth_registration_clean!B:C,2,FALSE),-999)</f>
        <v>0.80800000000000005</v>
      </c>
      <c r="J22">
        <f>IFERROR(VLOOKUP($C22,'CPI 2015'!B:C,2,FALSE),-999)</f>
        <v>0.81549999999999989</v>
      </c>
      <c r="K22">
        <f>IFERROR(VLOOKUP($C22,BN.CAB.XOKA.GD.ZS!B:E,4,FALSE),-999)</f>
        <v>0.23687441563975159</v>
      </c>
      <c r="L22">
        <f>IFERROR(VLOOKUP($C22,EN.CLC.MDAT.ZS!B:E,4,FALSE),-999)</f>
        <v>0.46388473165028821</v>
      </c>
      <c r="M22">
        <f>IFERROR(VLOOKUP($C22,SH.XPD.GHED.GD.ZS!B:E,4,FALSE),-999)</f>
        <v>0.97168755977183996</v>
      </c>
      <c r="N22">
        <f>IFERROR(VLOOKUP($C22,SE.ADT.LITR.ZS!B:E,4,FALSE),-999)</f>
        <v>0.26087800000000005</v>
      </c>
      <c r="O22">
        <f>IFERROR(VLOOKUP($C22,SE.ADT.1524.LT.ZS!B:E,4,FALSE),-999)</f>
        <v>7.6365243999999888E-2</v>
      </c>
      <c r="P22">
        <f>IFERROR(VLOOKUP($C22,LP.LPI.LOGS.XQ!B:E,4,FALSE),-999)</f>
        <v>0.42429990249999999</v>
      </c>
      <c r="Q22">
        <f t="shared" si="3"/>
        <v>0</v>
      </c>
    </row>
    <row r="23" spans="1:17" x14ac:dyDescent="0.35">
      <c r="A23">
        <v>1159320409</v>
      </c>
      <c r="B23" s="1" t="s">
        <v>72</v>
      </c>
      <c r="C23" s="1" t="s">
        <v>71</v>
      </c>
      <c r="D23" s="1">
        <f>IF(Q23=0,RiskScoring!P23,-999)</f>
        <v>22.94893910513008</v>
      </c>
      <c r="E23" s="1">
        <f t="shared" si="0"/>
        <v>31</v>
      </c>
      <c r="F23" s="18">
        <f t="shared" si="1"/>
        <v>1</v>
      </c>
      <c r="G23" s="18">
        <f t="shared" si="2"/>
        <v>39</v>
      </c>
      <c r="H23" s="16">
        <f>IFERROR(VLOOKUP($C23,SH.MED.CMHW.P3_clean!B:H,7,FALSE),-999)</f>
        <v>1.0000000000000009E-2</v>
      </c>
      <c r="I23">
        <f>IFERROR(VLOOKUP($C23,Birth_registration_clean!B:C,2,FALSE),-999)</f>
        <v>0.01</v>
      </c>
      <c r="J23">
        <f>IFERROR(VLOOKUP($C23,'CPI 2015'!B:C,2,FALSE),-999)</f>
        <v>0.64269999999999983</v>
      </c>
      <c r="K23">
        <f>IFERROR(VLOOKUP($C23,BN.CAB.XOKA.GD.ZS!B:E,4,FALSE),-999)</f>
        <v>0.19896774481483953</v>
      </c>
      <c r="L23">
        <f>IFERROR(VLOOKUP($C23,EN.CLC.MDAT.ZS!B:E,4,FALSE),-999)</f>
        <v>1.0846762884199741E-2</v>
      </c>
      <c r="M23">
        <f>IFERROR(VLOOKUP($C23,SH.XPD.GHED.GD.ZS!B:E,4,FALSE),-999)</f>
        <v>0.72257137553048001</v>
      </c>
      <c r="N23">
        <f>IFERROR(VLOOKUP($C23,SE.ADT.LITR.ZS!B:E,4,FALSE),-999)</f>
        <v>1.6475499999999976E-2</v>
      </c>
      <c r="O23">
        <f>IFERROR(VLOOKUP($C23,SE.ADT.1524.LT.ZS!B:E,4,FALSE),-999)</f>
        <v>3.1136004999999911E-2</v>
      </c>
      <c r="P23">
        <f>IFERROR(VLOOKUP($C23,LP.LPI.LOGS.XQ!B:E,4,FALSE),-999)</f>
        <v>0.51921540999999993</v>
      </c>
      <c r="Q23">
        <f t="shared" si="3"/>
        <v>0</v>
      </c>
    </row>
    <row r="24" spans="1:17" x14ac:dyDescent="0.35">
      <c r="A24">
        <v>1159320413</v>
      </c>
      <c r="B24" s="1" t="s">
        <v>75</v>
      </c>
      <c r="C24" s="1" t="s">
        <v>74</v>
      </c>
      <c r="D24" s="1">
        <f>IF(Q24=0,RiskScoring!P24,-999)</f>
        <v>29.57125788605596</v>
      </c>
      <c r="E24" s="1">
        <f t="shared" si="0"/>
        <v>40</v>
      </c>
      <c r="F24" s="18">
        <f t="shared" si="1"/>
        <v>1</v>
      </c>
      <c r="G24" s="18">
        <f t="shared" si="2"/>
        <v>38</v>
      </c>
      <c r="H24" s="16">
        <f>IFERROR(VLOOKUP($C24,SH.MED.CMHW.P3_clean!B:H,7,FALSE),-999)</f>
        <v>1.0000000000000009E-2</v>
      </c>
      <c r="I24">
        <f>IFERROR(VLOOKUP($C24,Birth_registration_clean!B:C,2,FALSE),-999)</f>
        <v>0.17199999999999999</v>
      </c>
      <c r="J24">
        <f>IFERROR(VLOOKUP($C24,'CPI 2015'!B:C,2,FALSE),-999)</f>
        <v>0.53469999999999984</v>
      </c>
      <c r="K24">
        <f>IFERROR(VLOOKUP($C24,BN.CAB.XOKA.GD.ZS!B:E,4,FALSE),-999)</f>
        <v>0.24591387722524513</v>
      </c>
      <c r="L24">
        <f>IFERROR(VLOOKUP($C24,EN.CLC.MDAT.ZS!B:E,4,FALSE),-999)</f>
        <v>0.01</v>
      </c>
      <c r="M24">
        <f>IFERROR(VLOOKUP($C24,SH.XPD.GHED.GD.ZS!B:E,4,FALSE),-999)</f>
        <v>0.80079142129541991</v>
      </c>
      <c r="N24">
        <f>IFERROR(VLOOKUP($C24,SE.ADT.LITR.ZS!B:E,4,FALSE),-999)</f>
        <v>2.5358099999999939E-2</v>
      </c>
      <c r="O24">
        <f>IFERROR(VLOOKUP($C24,SE.ADT.1524.LT.ZS!B:E,4,FALSE),-999)</f>
        <v>1.309671999999984E-2</v>
      </c>
      <c r="P24">
        <f>IFERROR(VLOOKUP($C24,LP.LPI.LOGS.XQ!B:E,4,FALSE),-999)</f>
        <v>0.59980264750000001</v>
      </c>
      <c r="Q24">
        <f t="shared" si="3"/>
        <v>0</v>
      </c>
    </row>
    <row r="25" spans="1:17" x14ac:dyDescent="0.35">
      <c r="A25">
        <v>1159320415</v>
      </c>
      <c r="B25" s="1" t="s">
        <v>81</v>
      </c>
      <c r="C25" s="1" t="s">
        <v>77</v>
      </c>
      <c r="D25" s="1">
        <f>IF(Q25=0,RiskScoring!P25,-999)</f>
        <v>-999</v>
      </c>
      <c r="E25" s="1">
        <f t="shared" si="0"/>
        <v>42</v>
      </c>
      <c r="F25" s="18">
        <f t="shared" si="1"/>
        <v>34</v>
      </c>
      <c r="G25" s="18">
        <f t="shared" si="2"/>
        <v>-33285</v>
      </c>
      <c r="H25" s="16">
        <f>IFERROR(VLOOKUP($C25,SH.MED.CMHW.P3_clean!B:H,7,FALSE),-999)</f>
        <v>1.0000000000000009E-2</v>
      </c>
      <c r="I25">
        <f>IFERROR(VLOOKUP($C25,Birth_registration_clean!B:C,2,FALSE),-999)</f>
        <v>0.17199999999999999</v>
      </c>
      <c r="J25">
        <f>IFERROR(VLOOKUP($C25,'CPI 2015'!B:C,2,FALSE),-999)</f>
        <v>-999</v>
      </c>
      <c r="K25">
        <f>IFERROR(VLOOKUP($C25,BN.CAB.XOKA.GD.ZS!B:E,4,FALSE),-999)</f>
        <v>0.30692007970482543</v>
      </c>
      <c r="L25">
        <f>IFERROR(VLOOKUP($C25,EN.CLC.MDAT.ZS!B:E,4,FALSE),-999)</f>
        <v>0.01</v>
      </c>
      <c r="M25">
        <f>IFERROR(VLOOKUP($C25,SH.XPD.GHED.GD.ZS!B:E,4,FALSE),-999)</f>
        <v>0.78807684238950992</v>
      </c>
      <c r="N25">
        <f>IFERROR(VLOOKUP($C25,SE.ADT.LITR.ZS!B:E,4,FALSE),-999)</f>
        <v>1</v>
      </c>
      <c r="O25">
        <f>IFERROR(VLOOKUP($C25,SE.ADT.1524.LT.ZS!B:E,4,FALSE),-999)</f>
        <v>9.9999999999998979E-3</v>
      </c>
      <c r="P25">
        <f>IFERROR(VLOOKUP($C25,LP.LPI.LOGS.XQ!B:E,4,FALSE),-999)</f>
        <v>0.44094551500000007</v>
      </c>
      <c r="Q25">
        <f t="shared" si="3"/>
        <v>3</v>
      </c>
    </row>
    <row r="26" spans="1:17" x14ac:dyDescent="0.35">
      <c r="A26">
        <v>1159320417</v>
      </c>
      <c r="B26" s="1" t="s">
        <v>84</v>
      </c>
      <c r="C26" s="1" t="s">
        <v>82</v>
      </c>
      <c r="D26" s="1">
        <f>IF(Q26=0,RiskScoring!P26,-999)</f>
        <v>16.07372124980408</v>
      </c>
      <c r="E26" s="1">
        <f t="shared" si="0"/>
        <v>27</v>
      </c>
      <c r="F26" s="18">
        <f t="shared" si="1"/>
        <v>3</v>
      </c>
      <c r="G26" s="18">
        <f t="shared" si="2"/>
        <v>35</v>
      </c>
      <c r="H26" s="16">
        <f>IFERROR(VLOOKUP($C26,SH.MED.CMHW.P3_clean!B:H,7,FALSE),-999)</f>
        <v>1.0000000000000009E-2</v>
      </c>
      <c r="I26">
        <f>IFERROR(VLOOKUP($C26,Birth_registration_clean!B:C,2,FALSE),-999)</f>
        <v>1.4999999999999999E-2</v>
      </c>
      <c r="J26">
        <f>IFERROR(VLOOKUP($C26,'CPI 2015'!B:C,2,FALSE),-999)</f>
        <v>0.67509999999999981</v>
      </c>
      <c r="K26">
        <f>IFERROR(VLOOKUP($C26,BN.CAB.XOKA.GD.ZS!B:E,4,FALSE),-999)</f>
        <v>0.24422729195762957</v>
      </c>
      <c r="L26">
        <f>IFERROR(VLOOKUP($C26,EN.CLC.MDAT.ZS!B:E,4,FALSE),-999)</f>
        <v>5.8829621359410202E-2</v>
      </c>
      <c r="M26">
        <f>IFERROR(VLOOKUP($C26,SH.XPD.GHED.GD.ZS!B:E,4,FALSE),-999)</f>
        <v>0.56444371556279993</v>
      </c>
      <c r="N26">
        <f>IFERROR(VLOOKUP($C26,SE.ADT.LITR.ZS!B:E,4,FALSE),-999)</f>
        <v>3.0082300000000006E-2</v>
      </c>
      <c r="O26">
        <f>IFERROR(VLOOKUP($C26,SE.ADT.1524.LT.ZS!B:E,4,FALSE),-999)</f>
        <v>1.3341942999999912E-2</v>
      </c>
      <c r="P26">
        <f>IFERROR(VLOOKUP($C26,LP.LPI.LOGS.XQ!B:E,4,FALSE),-999)</f>
        <v>0.38710807750000004</v>
      </c>
      <c r="Q26">
        <f t="shared" si="3"/>
        <v>0</v>
      </c>
    </row>
    <row r="27" spans="1:17" x14ac:dyDescent="0.35">
      <c r="A27">
        <v>1159320427</v>
      </c>
      <c r="B27" s="1" t="s">
        <v>88</v>
      </c>
      <c r="C27" s="1" t="s">
        <v>87</v>
      </c>
      <c r="D27" s="1">
        <f>IF(Q27=0,RiskScoring!P27,-999)</f>
        <v>21.526123449078369</v>
      </c>
      <c r="E27" s="1">
        <f t="shared" si="0"/>
        <v>32</v>
      </c>
      <c r="F27" s="18">
        <f t="shared" si="1"/>
        <v>0</v>
      </c>
      <c r="G27" s="18">
        <f t="shared" si="2"/>
        <v>36</v>
      </c>
      <c r="H27" s="16">
        <f>IFERROR(VLOOKUP($C27,SH.MED.CMHW.P3_clean!B:H,7,FALSE),-999)</f>
        <v>1.0000000000000009E-2</v>
      </c>
      <c r="I27">
        <f>IFERROR(VLOOKUP($C27,Birth_registration_clean!B:C,2,FALSE),-999)</f>
        <v>0.01</v>
      </c>
      <c r="J27">
        <f>IFERROR(VLOOKUP($C27,'CPI 2015'!B:C,2,FALSE),-999)</f>
        <v>0.73989999999999989</v>
      </c>
      <c r="K27">
        <f>IFERROR(VLOOKUP($C27,BN.CAB.XOKA.GD.ZS!B:E,4,FALSE),-999)</f>
        <v>0.22482032019817669</v>
      </c>
      <c r="L27">
        <f>IFERROR(VLOOKUP($C27,EN.CLC.MDAT.ZS!B:E,4,FALSE),-999)</f>
        <v>1.2173896601127134E-2</v>
      </c>
      <c r="M27">
        <f>IFERROR(VLOOKUP($C27,SH.XPD.GHED.GD.ZS!B:E,4,FALSE),-999)</f>
        <v>0.74123591351937002</v>
      </c>
      <c r="N27">
        <f>IFERROR(VLOOKUP($C27,SE.ADT.LITR.ZS!B:E,4,FALSE),-999)</f>
        <v>2.4344000000000587E-3</v>
      </c>
      <c r="O27">
        <f>IFERROR(VLOOKUP($C27,SE.ADT.1524.LT.ZS!B:E,4,FALSE),-999)</f>
        <v>1.1484999999999967E-2</v>
      </c>
      <c r="P27">
        <f>IFERROR(VLOOKUP($C27,LP.LPI.LOGS.XQ!B:E,4,FALSE),-999)</f>
        <v>0.33577558749999997</v>
      </c>
      <c r="Q27">
        <f t="shared" si="3"/>
        <v>0</v>
      </c>
    </row>
    <row r="28" spans="1:17" x14ac:dyDescent="0.35">
      <c r="A28">
        <v>1159320431</v>
      </c>
      <c r="B28" s="1" t="s">
        <v>91</v>
      </c>
      <c r="C28" s="1" t="s">
        <v>90</v>
      </c>
      <c r="D28" s="1">
        <f>IF(Q28=0,RiskScoring!P28,-999)</f>
        <v>-999</v>
      </c>
      <c r="E28" s="1">
        <f t="shared" si="0"/>
        <v>34</v>
      </c>
      <c r="F28" s="18">
        <f t="shared" si="1"/>
        <v>20</v>
      </c>
      <c r="G28" s="18">
        <f t="shared" si="2"/>
        <v>-33263</v>
      </c>
      <c r="H28" s="16">
        <f>IFERROR(VLOOKUP($C28,SH.MED.CMHW.P3_clean!B:H,7,FALSE),-999)</f>
        <v>0.87550749999999999</v>
      </c>
      <c r="I28">
        <f>IFERROR(VLOOKUP($C28,Birth_registration_clean!B:C,2,FALSE),-999)</f>
        <v>5.2999999999999999E-2</v>
      </c>
      <c r="J28">
        <f>IFERROR(VLOOKUP($C28,'CPI 2015'!B:C,2,FALSE),-999)</f>
        <v>-999</v>
      </c>
      <c r="K28">
        <f>IFERROR(VLOOKUP($C28,BN.CAB.XOKA.GD.ZS!B:E,4,FALSE),-999)</f>
        <v>0.26423004854680621</v>
      </c>
      <c r="L28">
        <f>IFERROR(VLOOKUP($C28,EN.CLC.MDAT.ZS!B:E,4,FALSE),-999)</f>
        <v>8.9802473292954973E-2</v>
      </c>
      <c r="M28">
        <f>IFERROR(VLOOKUP($C28,SH.XPD.GHED.GD.ZS!B:E,4,FALSE),-999)</f>
        <v>0.72932442462888991</v>
      </c>
      <c r="N28">
        <f>IFERROR(VLOOKUP($C28,SE.ADT.LITR.ZS!B:E,4,FALSE),-999)</f>
        <v>0.29701576232910198</v>
      </c>
      <c r="O28">
        <f>IFERROR(VLOOKUP($C28,SE.ADT.1524.LT.ZS!B:E,4,FALSE),-999)</f>
        <v>0.23134942855834928</v>
      </c>
      <c r="P28">
        <f>IFERROR(VLOOKUP($C28,LP.LPI.LOGS.XQ!B:E,4,FALSE),-999)</f>
        <v>0.25750000000000001</v>
      </c>
      <c r="Q28">
        <f t="shared" si="3"/>
        <v>3</v>
      </c>
    </row>
    <row r="29" spans="1:17" x14ac:dyDescent="0.35">
      <c r="A29">
        <v>1159320439</v>
      </c>
      <c r="B29" s="1" t="s">
        <v>96</v>
      </c>
      <c r="C29" s="1" t="s">
        <v>95</v>
      </c>
      <c r="D29" s="1">
        <f>IF(Q29=0,RiskScoring!P29,-999)</f>
        <v>40.706050281185597</v>
      </c>
      <c r="E29" s="1">
        <f t="shared" si="0"/>
        <v>34</v>
      </c>
      <c r="F29" s="18">
        <f t="shared" si="1"/>
        <v>7</v>
      </c>
      <c r="G29" s="18">
        <f t="shared" si="2"/>
        <v>64</v>
      </c>
      <c r="H29" s="16">
        <f>IFERROR(VLOOKUP($C29,SH.MED.CMHW.P3_clean!B:H,7,FALSE),-999)</f>
        <v>0.97079499999999996</v>
      </c>
      <c r="I29">
        <f>IFERROR(VLOOKUP($C29,Birth_registration_clean!B:C,2,FALSE),-999)</f>
        <v>0.09</v>
      </c>
      <c r="J29">
        <f>IFERROR(VLOOKUP($C29,'CPI 2015'!B:C,2,FALSE),-999)</f>
        <v>0.71829999999999994</v>
      </c>
      <c r="K29">
        <f>IFERROR(VLOOKUP($C29,BN.CAB.XOKA.GD.ZS!B:E,4,FALSE),-999)</f>
        <v>0.24810915157226499</v>
      </c>
      <c r="L29">
        <f>IFERROR(VLOOKUP($C29,EN.CLC.MDAT.ZS!B:E,4,FALSE),-999)</f>
        <v>0.13844548719312708</v>
      </c>
      <c r="M29">
        <f>IFERROR(VLOOKUP($C29,SH.XPD.GHED.GD.ZS!B:E,4,FALSE),-999)</f>
        <v>0.69951234356922998</v>
      </c>
      <c r="N29">
        <f>IFERROR(VLOOKUP($C29,SE.ADT.LITR.ZS!B:E,4,FALSE),-999)</f>
        <v>7.5449199999999994E-2</v>
      </c>
      <c r="O29">
        <f>IFERROR(VLOOKUP($C29,SE.ADT.1524.LT.ZS!B:E,4,FALSE),-999)</f>
        <v>1.5948216999999931E-2</v>
      </c>
      <c r="P29">
        <f>IFERROR(VLOOKUP($C29,LP.LPI.LOGS.XQ!B:E,4,FALSE),-999)</f>
        <v>0.23256833499999996</v>
      </c>
      <c r="Q29">
        <f t="shared" si="3"/>
        <v>0</v>
      </c>
    </row>
    <row r="30" spans="1:17" x14ac:dyDescent="0.35">
      <c r="A30">
        <v>1159320441</v>
      </c>
      <c r="B30" s="1" t="s">
        <v>99</v>
      </c>
      <c r="C30" s="1" t="s">
        <v>98</v>
      </c>
      <c r="D30" s="1">
        <f>IF(Q30=0,RiskScoring!P30,-999)</f>
        <v>25.820670454697336</v>
      </c>
      <c r="E30" s="1">
        <f t="shared" si="0"/>
        <v>33</v>
      </c>
      <c r="F30" s="18">
        <f t="shared" si="1"/>
        <v>4</v>
      </c>
      <c r="G30" s="18">
        <f t="shared" si="2"/>
        <v>40</v>
      </c>
      <c r="H30" s="16">
        <f>IFERROR(VLOOKUP($C30,SH.MED.CMHW.P3_clean!B:H,7,FALSE),-999)</f>
        <v>1.0000000000000009E-2</v>
      </c>
      <c r="I30">
        <f>IFERROR(VLOOKUP($C30,Birth_registration_clean!B:C,2,FALSE),-999)</f>
        <v>4.4999999999999998E-2</v>
      </c>
      <c r="J30">
        <f>IFERROR(VLOOKUP($C30,'CPI 2015'!B:C,2,FALSE),-999)</f>
        <v>0.67509999999999981</v>
      </c>
      <c r="K30">
        <f>IFERROR(VLOOKUP($C30,BN.CAB.XOKA.GD.ZS!B:E,4,FALSE),-999)</f>
        <v>0.2266652246443735</v>
      </c>
      <c r="L30">
        <f>IFERROR(VLOOKUP($C30,EN.CLC.MDAT.ZS!B:E,4,FALSE),-999)</f>
        <v>5.7762651771262156E-2</v>
      </c>
      <c r="M30">
        <f>IFERROR(VLOOKUP($C30,SH.XPD.GHED.GD.ZS!B:E,4,FALSE),-999)</f>
        <v>0.73926814501391003</v>
      </c>
      <c r="N30">
        <f>IFERROR(VLOOKUP($C30,SE.ADT.LITR.ZS!B:E,4,FALSE),-999)</f>
        <v>6.7724999999999924E-2</v>
      </c>
      <c r="O30">
        <f>IFERROR(VLOOKUP($C30,SE.ADT.1524.LT.ZS!B:E,4,FALSE),-999)</f>
        <v>1.7878716999999877E-2</v>
      </c>
      <c r="P30">
        <f>IFERROR(VLOOKUP($C30,LP.LPI.LOGS.XQ!B:E,4,FALSE),-999)</f>
        <v>0.53535488500000006</v>
      </c>
      <c r="Q30">
        <f t="shared" si="3"/>
        <v>0</v>
      </c>
    </row>
    <row r="31" spans="1:17" x14ac:dyDescent="0.35">
      <c r="A31">
        <v>1159320449</v>
      </c>
      <c r="B31" s="1" t="s">
        <v>102</v>
      </c>
      <c r="C31" s="1" t="s">
        <v>101</v>
      </c>
      <c r="D31" s="1">
        <f>IF(Q31=0,RiskScoring!P31,-999)</f>
        <v>-999</v>
      </c>
      <c r="E31" s="1">
        <f t="shared" si="0"/>
        <v>35</v>
      </c>
      <c r="F31" s="18">
        <f t="shared" si="1"/>
        <v>0</v>
      </c>
      <c r="G31" s="18">
        <f t="shared" si="2"/>
        <v>-33292</v>
      </c>
      <c r="H31" s="16">
        <f>IFERROR(VLOOKUP($C31,SH.MED.CMHW.P3_clean!B:H,7,FALSE),-999)</f>
        <v>1.0000000000000009E-2</v>
      </c>
      <c r="I31">
        <f>IFERROR(VLOOKUP($C31,Birth_registration_clean!B:C,2,FALSE),-999)</f>
        <v>2.3E-2</v>
      </c>
      <c r="J31">
        <f>IFERROR(VLOOKUP($C31,'CPI 2015'!B:C,2,FALSE),-999)</f>
        <v>-999</v>
      </c>
      <c r="K31">
        <f>IFERROR(VLOOKUP($C31,BN.CAB.XOKA.GD.ZS!B:E,4,FALSE),-999)</f>
        <v>0.25039852600496598</v>
      </c>
      <c r="L31">
        <f>IFERROR(VLOOKUP($C31,EN.CLC.MDAT.ZS!B:E,4,FALSE),-999)</f>
        <v>0.01</v>
      </c>
      <c r="M31">
        <f>IFERROR(VLOOKUP($C31,SH.XPD.GHED.GD.ZS!B:E,4,FALSE),-999)</f>
        <v>0.78700897771687994</v>
      </c>
      <c r="N31">
        <f>IFERROR(VLOOKUP($C31,SE.ADT.LITR.ZS!B:E,4,FALSE),-999)</f>
        <v>4.0000000000000036E-3</v>
      </c>
      <c r="O31">
        <f>IFERROR(VLOOKUP($C31,SE.ADT.1524.LT.ZS!B:E,4,FALSE),-999)</f>
        <v>1.0989999999999833E-2</v>
      </c>
      <c r="P31">
        <f>IFERROR(VLOOKUP($C31,LP.LPI.LOGS.XQ!B:E,4,FALSE),-999)</f>
        <v>0.25750000000000001</v>
      </c>
      <c r="Q31">
        <f t="shared" si="3"/>
        <v>3</v>
      </c>
    </row>
    <row r="32" spans="1:17" x14ac:dyDescent="0.35">
      <c r="A32">
        <v>1159320451</v>
      </c>
      <c r="B32" s="1" t="s">
        <v>104</v>
      </c>
      <c r="C32" s="1" t="s">
        <v>103</v>
      </c>
      <c r="D32" s="1">
        <f>IF(Q32=0,RiskScoring!P32,-999)</f>
        <v>-999</v>
      </c>
      <c r="E32" s="1">
        <f t="shared" si="0"/>
        <v>40</v>
      </c>
      <c r="F32" s="18">
        <f t="shared" si="1"/>
        <v>1</v>
      </c>
      <c r="G32" s="18">
        <f t="shared" si="2"/>
        <v>-33287</v>
      </c>
      <c r="H32" s="16">
        <f>IFERROR(VLOOKUP($C32,SH.MED.CMHW.P3_clean!B:H,7,FALSE),-999)</f>
        <v>1.0000000000000009E-2</v>
      </c>
      <c r="I32">
        <f>IFERROR(VLOOKUP($C32,Birth_registration_clean!B:C,2,FALSE),-999)</f>
        <v>0.17199999999999999</v>
      </c>
      <c r="J32">
        <f>IFERROR(VLOOKUP($C32,'CPI 2015'!B:C,2,FALSE),-999)</f>
        <v>-999</v>
      </c>
      <c r="K32">
        <f>IFERROR(VLOOKUP($C32,BN.CAB.XOKA.GD.ZS!B:E,4,FALSE),-999)</f>
        <v>0.18171436870146887</v>
      </c>
      <c r="L32">
        <f>IFERROR(VLOOKUP($C32,EN.CLC.MDAT.ZS!B:E,4,FALSE),-999)</f>
        <v>0.01</v>
      </c>
      <c r="M32">
        <f>IFERROR(VLOOKUP($C32,SH.XPD.GHED.GD.ZS!B:E,4,FALSE),-999)</f>
        <v>0.85185049992286999</v>
      </c>
      <c r="N32">
        <f>IFERROR(VLOOKUP($C32,SE.ADT.LITR.ZS!B:E,4,FALSE),-999)</f>
        <v>2.7858899999999909E-2</v>
      </c>
      <c r="O32">
        <f>IFERROR(VLOOKUP($C32,SE.ADT.1524.LT.ZS!B:E,4,FALSE),-999)</f>
        <v>1.2881493999999938E-2</v>
      </c>
      <c r="P32">
        <f>IFERROR(VLOOKUP($C32,LP.LPI.LOGS.XQ!B:E,4,FALSE),-999)</f>
        <v>0.39790006750000001</v>
      </c>
      <c r="Q32">
        <f t="shared" si="3"/>
        <v>3</v>
      </c>
    </row>
    <row r="33" spans="1:17" x14ac:dyDescent="0.35">
      <c r="A33">
        <v>1159320453</v>
      </c>
      <c r="B33" s="1" t="s">
        <v>108</v>
      </c>
      <c r="C33" s="1" t="s">
        <v>107</v>
      </c>
      <c r="D33" s="1">
        <f>IF(Q33=0,RiskScoring!P33,-999)</f>
        <v>41.912121907285993</v>
      </c>
      <c r="E33" s="1">
        <f t="shared" si="0"/>
        <v>38</v>
      </c>
      <c r="F33" s="18">
        <f t="shared" si="1"/>
        <v>14</v>
      </c>
      <c r="G33" s="18">
        <f t="shared" si="2"/>
        <v>56</v>
      </c>
      <c r="H33" s="16">
        <f>IFERROR(VLOOKUP($C33,SH.MED.CMHW.P3_clean!B:H,7,FALSE),-999)</f>
        <v>0.98292250000000003</v>
      </c>
      <c r="I33">
        <f>IFERROR(VLOOKUP($C33,Birth_registration_clean!B:C,2,FALSE),-999)</f>
        <v>0.01</v>
      </c>
      <c r="J33">
        <f>IFERROR(VLOOKUP($C33,'CPI 2015'!B:C,2,FALSE),-999)</f>
        <v>0.38349999999999984</v>
      </c>
      <c r="K33">
        <f>IFERROR(VLOOKUP($C33,BN.CAB.XOKA.GD.ZS!B:E,4,FALSE),-999)</f>
        <v>0.32425855559214972</v>
      </c>
      <c r="L33">
        <f>IFERROR(VLOOKUP($C33,EN.CLC.MDAT.ZS!B:E,4,FALSE),-999)</f>
        <v>1.1336609150844786E-2</v>
      </c>
      <c r="M33">
        <f>IFERROR(VLOOKUP($C33,SH.XPD.GHED.GD.ZS!B:E,4,FALSE),-999)</f>
        <v>0.82970108784302998</v>
      </c>
      <c r="N33">
        <f>IFERROR(VLOOKUP($C33,SE.ADT.LITR.ZS!B:E,4,FALSE),-999)</f>
        <v>0.33438849999999998</v>
      </c>
      <c r="O33">
        <f>IFERROR(VLOOKUP($C33,SE.ADT.1524.LT.ZS!B:E,4,FALSE),-999)</f>
        <v>7.8402762999999931E-2</v>
      </c>
      <c r="P33">
        <f>IFERROR(VLOOKUP($C33,LP.LPI.LOGS.XQ!B:E,4,FALSE),-999)</f>
        <v>0.33057140499999998</v>
      </c>
      <c r="Q33">
        <f t="shared" si="3"/>
        <v>0</v>
      </c>
    </row>
    <row r="34" spans="1:17" x14ac:dyDescent="0.35">
      <c r="A34">
        <v>1159320461</v>
      </c>
      <c r="B34" s="1" t="s">
        <v>111</v>
      </c>
      <c r="C34" s="1" t="s">
        <v>110</v>
      </c>
      <c r="D34" s="1">
        <f>IF(Q34=0,RiskScoring!P34,-999)</f>
        <v>41.96403246040181</v>
      </c>
      <c r="E34" s="1">
        <f t="shared" si="0"/>
        <v>38</v>
      </c>
      <c r="F34" s="18">
        <f t="shared" si="1"/>
        <v>7</v>
      </c>
      <c r="G34" s="18">
        <f t="shared" si="2"/>
        <v>60</v>
      </c>
      <c r="H34" s="16">
        <f>IFERROR(VLOOKUP($C34,SH.MED.CMHW.P3_clean!B:H,7,FALSE),-999)</f>
        <v>0.97945749999999998</v>
      </c>
      <c r="I34">
        <f>IFERROR(VLOOKUP($C34,Birth_registration_clean!B:C,2,FALSE),-999)</f>
        <v>0.13500000000000001</v>
      </c>
      <c r="J34">
        <f>IFERROR(VLOOKUP($C34,'CPI 2015'!B:C,2,FALSE),-999)</f>
        <v>0.4050999999999999</v>
      </c>
      <c r="K34">
        <f>IFERROR(VLOOKUP($C34,BN.CAB.XOKA.GD.ZS!B:E,4,FALSE),-999)</f>
        <v>0.21290011646212656</v>
      </c>
      <c r="L34">
        <f>IFERROR(VLOOKUP($C34,EN.CLC.MDAT.ZS!B:E,4,FALSE),-999)</f>
        <v>8.3301459618754278E-2</v>
      </c>
      <c r="M34">
        <f>IFERROR(VLOOKUP($C34,SH.XPD.GHED.GD.ZS!B:E,4,FALSE),-999)</f>
        <v>0.79628612476905003</v>
      </c>
      <c r="N34">
        <f>IFERROR(VLOOKUP($C34,SE.ADT.LITR.ZS!B:E,4,FALSE),-999)</f>
        <v>0.123</v>
      </c>
      <c r="O34">
        <f>IFERROR(VLOOKUP($C34,SE.ADT.1524.LT.ZS!B:E,4,FALSE),-999)</f>
        <v>3.2769999999999855E-2</v>
      </c>
      <c r="P34">
        <f>IFERROR(VLOOKUP($C34,LP.LPI.LOGS.XQ!B:E,4,FALSE),-999)</f>
        <v>0.43945259499999995</v>
      </c>
      <c r="Q34">
        <f t="shared" si="3"/>
        <v>0</v>
      </c>
    </row>
    <row r="35" spans="1:17" x14ac:dyDescent="0.35">
      <c r="A35">
        <v>1159320463</v>
      </c>
      <c r="B35" s="1" t="s">
        <v>115</v>
      </c>
      <c r="C35" s="1" t="s">
        <v>113</v>
      </c>
      <c r="D35" s="1">
        <f>IF(Q35=0,RiskScoring!P35,-999)</f>
        <v>64.650990073060882</v>
      </c>
      <c r="E35" s="1">
        <f t="shared" si="0"/>
        <v>53</v>
      </c>
      <c r="F35" s="18">
        <f t="shared" si="1"/>
        <v>42</v>
      </c>
      <c r="G35" s="18">
        <f t="shared" si="2"/>
        <v>68</v>
      </c>
      <c r="H35" s="16">
        <f>IFERROR(VLOOKUP($C35,SH.MED.CMHW.P3_clean!B:H,7,FALSE),-999)</f>
        <v>0.90273249999999994</v>
      </c>
      <c r="I35">
        <f>IFERROR(VLOOKUP($C35,Birth_registration_clean!B:C,2,FALSE),-999)</f>
        <v>0.4</v>
      </c>
      <c r="J35">
        <f>IFERROR(VLOOKUP($C35,'CPI 2015'!B:C,2,FALSE),-999)</f>
        <v>0.82629999999999992</v>
      </c>
      <c r="K35">
        <f>IFERROR(VLOOKUP($C35,BN.CAB.XOKA.GD.ZS!B:E,4,FALSE),-999)</f>
        <v>0.23753854098295474</v>
      </c>
      <c r="L35">
        <f>IFERROR(VLOOKUP($C35,EN.CLC.MDAT.ZS!B:E,4,FALSE),-999)</f>
        <v>2.8067352295115533E-2</v>
      </c>
      <c r="M35">
        <f>IFERROR(VLOOKUP($C35,SH.XPD.GHED.GD.ZS!B:E,4,FALSE),-999)</f>
        <v>0.95756938851466999</v>
      </c>
      <c r="N35">
        <f>IFERROR(VLOOKUP($C35,SE.ADT.LITR.ZS!B:E,4,FALSE),-999)</f>
        <v>0.62604179999999998</v>
      </c>
      <c r="O35">
        <f>IFERROR(VLOOKUP($C35,SE.ADT.1524.LT.ZS!B:E,4,FALSE),-999)</f>
        <v>0.62114036500000003</v>
      </c>
      <c r="P35">
        <f>IFERROR(VLOOKUP($C35,LP.LPI.LOGS.XQ!B:E,4,FALSE),-999)</f>
        <v>0.33371416000000004</v>
      </c>
      <c r="Q35">
        <f t="shared" si="3"/>
        <v>0</v>
      </c>
    </row>
    <row r="36" spans="1:17" x14ac:dyDescent="0.35">
      <c r="A36">
        <v>1159320467</v>
      </c>
      <c r="B36" s="1" t="s">
        <v>117</v>
      </c>
      <c r="C36" s="1" t="s">
        <v>116</v>
      </c>
      <c r="D36" s="1">
        <f>IF(Q36=0,RiskScoring!P36,-999)</f>
        <v>29.004720352248228</v>
      </c>
      <c r="E36" s="1">
        <f t="shared" si="0"/>
        <v>24</v>
      </c>
      <c r="F36" s="18">
        <f t="shared" si="1"/>
        <v>34</v>
      </c>
      <c r="G36" s="18">
        <f t="shared" si="2"/>
        <v>30</v>
      </c>
      <c r="H36" s="16">
        <f>IFERROR(VLOOKUP($C36,SH.MED.CMHW.P3_clean!B:H,7,FALSE),-999)</f>
        <v>1.0000000000000009E-2</v>
      </c>
      <c r="I36">
        <f>IFERROR(VLOOKUP($C36,Birth_registration_clean!B:C,2,FALSE),-999)</f>
        <v>0.01</v>
      </c>
      <c r="J36">
        <f>IFERROR(VLOOKUP($C36,'CPI 2015'!B:C,2,FALSE),-999)</f>
        <v>0.18909999999999982</v>
      </c>
      <c r="K36">
        <f>IFERROR(VLOOKUP($C36,BN.CAB.XOKA.GD.ZS!B:E,4,FALSE),-999)</f>
        <v>0.23623015382243118</v>
      </c>
      <c r="L36">
        <f>IFERROR(VLOOKUP($C36,EN.CLC.MDAT.ZS!B:E,4,FALSE),-999)</f>
        <v>1.1063580529030684E-2</v>
      </c>
      <c r="M36">
        <f>IFERROR(VLOOKUP($C36,SH.XPD.GHED.GD.ZS!B:E,4,FALSE),-999)</f>
        <v>0.48419303631140997</v>
      </c>
      <c r="N36">
        <f>IFERROR(VLOOKUP($C36,SE.ADT.LITR.ZS!B:E,4,FALSE),-999)</f>
        <v>1</v>
      </c>
      <c r="O36">
        <f>IFERROR(VLOOKUP($C36,SE.ADT.1524.LT.ZS!B:E,4,FALSE),-999)</f>
        <v>9.9999999999998979E-3</v>
      </c>
      <c r="P36">
        <f>IFERROR(VLOOKUP($C36,LP.LPI.LOGS.XQ!B:E,4,FALSE),-999)</f>
        <v>0.72705526749999994</v>
      </c>
      <c r="Q36">
        <f t="shared" si="3"/>
        <v>0</v>
      </c>
    </row>
    <row r="37" spans="1:17" x14ac:dyDescent="0.35">
      <c r="A37">
        <v>1159320471</v>
      </c>
      <c r="B37" s="1" t="s">
        <v>125</v>
      </c>
      <c r="C37" s="1" t="s">
        <v>124</v>
      </c>
      <c r="D37" s="1">
        <f>IF(Q37=0,RiskScoring!P37,-999)</f>
        <v>54.349820815310061</v>
      </c>
      <c r="E37" s="1">
        <f t="shared" si="0"/>
        <v>39</v>
      </c>
      <c r="F37" s="18">
        <f t="shared" si="1"/>
        <v>28</v>
      </c>
      <c r="G37" s="18">
        <f t="shared" si="2"/>
        <v>71</v>
      </c>
      <c r="H37" s="16">
        <f>IFERROR(VLOOKUP($C37,SH.MED.CMHW.P3_clean!B:H,7,FALSE),-999)</f>
        <v>0.79432750000000008</v>
      </c>
      <c r="I37">
        <f>IFERROR(VLOOKUP($C37,Birth_registration_clean!B:C,2,FALSE),-999)</f>
        <v>0.17199999999999999</v>
      </c>
      <c r="J37">
        <f>IFERROR(VLOOKUP($C37,'CPI 2015'!B:C,2,FALSE),-999)</f>
        <v>0.68589999999999995</v>
      </c>
      <c r="K37">
        <f>IFERROR(VLOOKUP($C37,BN.CAB.XOKA.GD.ZS!B:E,4,FALSE),-999)</f>
        <v>0.22064322587454988</v>
      </c>
      <c r="L37">
        <f>IFERROR(VLOOKUP($C37,EN.CLC.MDAT.ZS!B:E,4,FALSE),-999)</f>
        <v>0.79714617598939563</v>
      </c>
      <c r="M37">
        <f>IFERROR(VLOOKUP($C37,SH.XPD.GHED.GD.ZS!B:E,4,FALSE),-999)</f>
        <v>0.80731561924958006</v>
      </c>
      <c r="N37">
        <f>IFERROR(VLOOKUP($C37,SE.ADT.LITR.ZS!B:E,4,FALSE),-999)</f>
        <v>3.1591099999999983E-2</v>
      </c>
      <c r="O37">
        <f>IFERROR(VLOOKUP($C37,SE.ADT.1524.LT.ZS!B:E,4,FALSE),-999)</f>
        <v>1.2142359999999797E-2</v>
      </c>
      <c r="P37">
        <f>IFERROR(VLOOKUP($C37,LP.LPI.LOGS.XQ!B:E,4,FALSE),-999)</f>
        <v>0.65846757249999999</v>
      </c>
      <c r="Q37">
        <f t="shared" si="3"/>
        <v>0</v>
      </c>
    </row>
    <row r="38" spans="1:17" x14ac:dyDescent="0.35">
      <c r="A38">
        <v>1159320475</v>
      </c>
      <c r="B38" s="1" t="s">
        <v>125</v>
      </c>
      <c r="C38" s="1" t="s">
        <v>409</v>
      </c>
      <c r="D38" s="1">
        <f>IF(Q38=0,RiskScoring!P38,-999)</f>
        <v>-999</v>
      </c>
      <c r="E38" s="1">
        <f t="shared" si="0"/>
        <v>-33265</v>
      </c>
      <c r="F38" s="18">
        <f t="shared" si="1"/>
        <v>-33299</v>
      </c>
      <c r="G38" s="18">
        <f t="shared" si="2"/>
        <v>-33292</v>
      </c>
      <c r="H38" s="16">
        <f>IFERROR(VLOOKUP($C38,SH.MED.CMHW.P3_clean!B:H,7,FALSE),-999)</f>
        <v>1.0000000000000009E-2</v>
      </c>
      <c r="I38">
        <f>IFERROR(VLOOKUP($C38,Birth_registration_clean!B:C,2,FALSE),-999)</f>
        <v>-999</v>
      </c>
      <c r="J38">
        <f>IFERROR(VLOOKUP($C38,'CPI 2015'!B:C,2,FALSE),-999)</f>
        <v>-999</v>
      </c>
      <c r="K38">
        <f>IFERROR(VLOOKUP($C38,BN.CAB.XOKA.GD.ZS!B:E,4,FALSE),-999)</f>
        <v>5.1708535143248635E-2</v>
      </c>
      <c r="L38">
        <f>IFERROR(VLOOKUP($C38,EN.CLC.MDAT.ZS!B:E,4,FALSE),-999)</f>
        <v>-999</v>
      </c>
      <c r="M38">
        <f>IFERROR(VLOOKUP($C38,SH.XPD.GHED.GD.ZS!B:E,4,FALSE),-999)</f>
        <v>1</v>
      </c>
      <c r="N38">
        <f>IFERROR(VLOOKUP($C38,SE.ADT.LITR.ZS!B:E,4,FALSE),-999)</f>
        <v>3.461510000000001E-2</v>
      </c>
      <c r="O38">
        <f>IFERROR(VLOOKUP($C38,SE.ADT.1524.LT.ZS!B:E,4,FALSE),-999)</f>
        <v>1.199247399999992E-2</v>
      </c>
      <c r="P38">
        <f>IFERROR(VLOOKUP($C38,LP.LPI.LOGS.XQ!B:E,4,FALSE),-999)</f>
        <v>0.25750000000000001</v>
      </c>
      <c r="Q38">
        <f t="shared" si="3"/>
        <v>2</v>
      </c>
    </row>
    <row r="39" spans="1:17" x14ac:dyDescent="0.35">
      <c r="A39">
        <v>1159320473</v>
      </c>
      <c r="B39" s="1" t="s">
        <v>125</v>
      </c>
      <c r="C39" s="1" t="s">
        <v>282</v>
      </c>
      <c r="D39" s="1">
        <f>IF(Q39=0,RiskScoring!P39,-999)</f>
        <v>-999</v>
      </c>
      <c r="E39" s="1">
        <f t="shared" si="0"/>
        <v>-33260</v>
      </c>
      <c r="F39" s="18">
        <f t="shared" si="1"/>
        <v>34</v>
      </c>
      <c r="G39" s="18">
        <f t="shared" si="2"/>
        <v>34</v>
      </c>
      <c r="H39" s="16">
        <f>IFERROR(VLOOKUP($C39,SH.MED.CMHW.P3_clean!B:H,7,FALSE),-999)</f>
        <v>1.0000000000000009E-2</v>
      </c>
      <c r="I39">
        <f>IFERROR(VLOOKUP($C39,Birth_registration_clean!B:C,2,FALSE),-999)</f>
        <v>-999</v>
      </c>
      <c r="J39">
        <f>IFERROR(VLOOKUP($C39,'CPI 2015'!B:C,2,FALSE),-999)</f>
        <v>0.27549999999999986</v>
      </c>
      <c r="K39">
        <f>IFERROR(VLOOKUP($C39,BN.CAB.XOKA.GD.ZS!B:E,4,FALSE),-999)</f>
        <v>0.20030147857173239</v>
      </c>
      <c r="L39">
        <f>IFERROR(VLOOKUP($C39,EN.CLC.MDAT.ZS!B:E,4,FALSE),-999)</f>
        <v>1.0431082892753614E-2</v>
      </c>
      <c r="M39">
        <f>IFERROR(VLOOKUP($C39,SH.XPD.GHED.GD.ZS!B:E,4,FALSE),-999)</f>
        <v>1</v>
      </c>
      <c r="N39">
        <f>IFERROR(VLOOKUP($C39,SE.ADT.LITR.ZS!B:E,4,FALSE),-999)</f>
        <v>1</v>
      </c>
      <c r="O39">
        <f>IFERROR(VLOOKUP($C39,SE.ADT.1524.LT.ZS!B:E,4,FALSE),-999)</f>
        <v>9.9999999999998979E-3</v>
      </c>
      <c r="P39">
        <f>IFERROR(VLOOKUP($C39,LP.LPI.LOGS.XQ!B:E,4,FALSE),-999)</f>
        <v>0.75247029999999993</v>
      </c>
      <c r="Q39">
        <f t="shared" si="3"/>
        <v>2</v>
      </c>
    </row>
    <row r="40" spans="1:17" x14ac:dyDescent="0.35">
      <c r="A40">
        <v>1159320491</v>
      </c>
      <c r="B40" s="1" t="s">
        <v>120</v>
      </c>
      <c r="C40" s="1" t="s">
        <v>118</v>
      </c>
      <c r="D40" s="1">
        <f>IF(Q40=0,RiskScoring!P40,-999)</f>
        <v>27.718356848385028</v>
      </c>
      <c r="E40" s="1">
        <f t="shared" si="0"/>
        <v>22</v>
      </c>
      <c r="F40" s="18">
        <f t="shared" si="1"/>
        <v>34</v>
      </c>
      <c r="G40" s="18">
        <f t="shared" si="2"/>
        <v>30</v>
      </c>
      <c r="H40" s="16">
        <f>IFERROR(VLOOKUP($C40,SH.MED.CMHW.P3_clean!B:H,7,FALSE),-999)</f>
        <v>1.0000000000000009E-2</v>
      </c>
      <c r="I40">
        <f>IFERROR(VLOOKUP($C40,Birth_registration_clean!B:C,2,FALSE),-999)</f>
        <v>0.01</v>
      </c>
      <c r="J40">
        <f>IFERROR(VLOOKUP($C40,'CPI 2015'!B:C,2,FALSE),-999)</f>
        <v>0.15669999999999984</v>
      </c>
      <c r="K40">
        <f>IFERROR(VLOOKUP($C40,BN.CAB.XOKA.GD.ZS!B:E,4,FALSE),-999)</f>
        <v>0.16948100330077229</v>
      </c>
      <c r="L40">
        <f>IFERROR(VLOOKUP($C40,EN.CLC.MDAT.ZS!B:E,4,FALSE),-999)</f>
        <v>1.0384900528304623E-2</v>
      </c>
      <c r="M40">
        <f>IFERROR(VLOOKUP($C40,SH.XPD.GHED.GD.ZS!B:E,4,FALSE),-999)</f>
        <v>0.48740559970747999</v>
      </c>
      <c r="N40">
        <f>IFERROR(VLOOKUP($C40,SE.ADT.LITR.ZS!B:E,4,FALSE),-999)</f>
        <v>1</v>
      </c>
      <c r="O40">
        <f>IFERROR(VLOOKUP($C40,SE.ADT.1524.LT.ZS!B:E,4,FALSE),-999)</f>
        <v>9.9999999999998979E-3</v>
      </c>
      <c r="P40">
        <f>IFERROR(VLOOKUP($C40,LP.LPI.LOGS.XQ!B:E,4,FALSE),-999)</f>
        <v>0.73903773249999993</v>
      </c>
      <c r="Q40">
        <f t="shared" si="3"/>
        <v>0</v>
      </c>
    </row>
    <row r="41" spans="1:17" x14ac:dyDescent="0.35">
      <c r="A41">
        <v>1159320493</v>
      </c>
      <c r="B41" s="1" t="s">
        <v>122</v>
      </c>
      <c r="C41" s="1" t="s">
        <v>121</v>
      </c>
      <c r="D41" s="1">
        <f>IF(Q41=0,RiskScoring!P41,-999)</f>
        <v>34.627292912944682</v>
      </c>
      <c r="E41" s="1">
        <f t="shared" si="0"/>
        <v>30</v>
      </c>
      <c r="F41" s="18">
        <f t="shared" si="1"/>
        <v>3</v>
      </c>
      <c r="G41" s="18">
        <f t="shared" si="2"/>
        <v>60</v>
      </c>
      <c r="H41" s="16">
        <f>IFERROR(VLOOKUP($C41,SH.MED.CMHW.P3_clean!B:H,7,FALSE),-999)</f>
        <v>0.99480250000000003</v>
      </c>
      <c r="I41">
        <f>IFERROR(VLOOKUP($C41,Birth_registration_clean!B:C,2,FALSE),-999)</f>
        <v>1.4999999999999999E-2</v>
      </c>
      <c r="J41">
        <f>IFERROR(VLOOKUP($C41,'CPI 2015'!B:C,2,FALSE),-999)</f>
        <v>0.3294999999999999</v>
      </c>
      <c r="K41">
        <f>IFERROR(VLOOKUP($C41,BN.CAB.XOKA.GD.ZS!B:E,4,FALSE),-999)</f>
        <v>0.23842752924233432</v>
      </c>
      <c r="L41">
        <f>IFERROR(VLOOKUP($C41,EN.CLC.MDAT.ZS!B:E,4,FALSE),-999)</f>
        <v>3.5786609707615769E-2</v>
      </c>
      <c r="M41">
        <f>IFERROR(VLOOKUP($C41,SH.XPD.GHED.GD.ZS!B:E,4,FALSE),-999)</f>
        <v>0.66754487306600996</v>
      </c>
      <c r="N41">
        <f>IFERROR(VLOOKUP($C41,SE.ADT.LITR.ZS!B:E,4,FALSE),-999)</f>
        <v>3.5977199999999931E-2</v>
      </c>
      <c r="O41">
        <f>IFERROR(VLOOKUP($C41,SE.ADT.1524.LT.ZS!B:E,4,FALSE),-999)</f>
        <v>1.9814265999999914E-2</v>
      </c>
      <c r="P41">
        <f>IFERROR(VLOOKUP($C41,LP.LPI.LOGS.XQ!B:E,4,FALSE),-999)</f>
        <v>0.49830413499999998</v>
      </c>
      <c r="Q41">
        <f t="shared" si="3"/>
        <v>0</v>
      </c>
    </row>
    <row r="42" spans="1:17" x14ac:dyDescent="0.35">
      <c r="A42">
        <v>1159320507</v>
      </c>
      <c r="B42" s="1" t="s">
        <v>129</v>
      </c>
      <c r="C42" s="1" t="s">
        <v>127</v>
      </c>
      <c r="D42" s="1">
        <f>IF(Q42=0,RiskScoring!P42,-999)</f>
        <v>45.936352528147808</v>
      </c>
      <c r="E42" s="1">
        <f t="shared" si="0"/>
        <v>48</v>
      </c>
      <c r="F42" s="18">
        <f t="shared" si="1"/>
        <v>32</v>
      </c>
      <c r="G42" s="18">
        <f t="shared" si="2"/>
        <v>38</v>
      </c>
      <c r="H42" s="16">
        <f>IFERROR(VLOOKUP($C42,SH.MED.CMHW.P3_clean!B:H,7,FALSE),-999)</f>
        <v>1.0000000000000009E-2</v>
      </c>
      <c r="I42">
        <f>IFERROR(VLOOKUP($C42,Birth_registration_clean!B:C,2,FALSE),-999)</f>
        <v>0.29299999999999998</v>
      </c>
      <c r="J42">
        <f>IFERROR(VLOOKUP($C42,'CPI 2015'!B:C,2,FALSE),-999)</f>
        <v>0.73989999999999989</v>
      </c>
      <c r="K42">
        <f>IFERROR(VLOOKUP($C42,BN.CAB.XOKA.GD.ZS!B:E,4,FALSE),-999)</f>
        <v>0.23676660560181048</v>
      </c>
      <c r="L42">
        <f>IFERROR(VLOOKUP($C42,EN.CLC.MDAT.ZS!B:E,4,FALSE),-999)</f>
        <v>1.0074982960272986E-2</v>
      </c>
      <c r="M42">
        <f>IFERROR(VLOOKUP($C42,SH.XPD.GHED.GD.ZS!B:E,4,FALSE),-999)</f>
        <v>0.92433961436663004</v>
      </c>
      <c r="N42">
        <f>IFERROR(VLOOKUP($C42,SE.ADT.LITR.ZS!B:E,4,FALSE),-999)</f>
        <v>0.52834650000000005</v>
      </c>
      <c r="O42">
        <f>IFERROR(VLOOKUP($C42,SE.ADT.1524.LT.ZS!B:E,4,FALSE),-999)</f>
        <v>0.42164051499999999</v>
      </c>
      <c r="P42">
        <f>IFERROR(VLOOKUP($C42,LP.LPI.LOGS.XQ!B:E,4,FALSE),-999)</f>
        <v>0.41026591000000007</v>
      </c>
      <c r="Q42">
        <f t="shared" si="3"/>
        <v>0</v>
      </c>
    </row>
    <row r="43" spans="1:17" x14ac:dyDescent="0.35">
      <c r="A43">
        <v>1159320509</v>
      </c>
      <c r="B43" s="1" t="s">
        <v>132</v>
      </c>
      <c r="C43" s="1" t="s">
        <v>131</v>
      </c>
      <c r="D43" s="1">
        <f>IF(Q43=0,RiskScoring!P43,-999)</f>
        <v>38.313117137679257</v>
      </c>
      <c r="E43" s="1">
        <f t="shared" si="0"/>
        <v>51</v>
      </c>
      <c r="F43" s="18">
        <f t="shared" si="1"/>
        <v>13</v>
      </c>
      <c r="G43" s="18">
        <f t="shared" si="2"/>
        <v>37</v>
      </c>
      <c r="H43" s="16">
        <f>IFERROR(VLOOKUP($C43,SH.MED.CMHW.P3_clean!B:H,7,FALSE),-999)</f>
        <v>1.0000000000000009E-2</v>
      </c>
      <c r="I43">
        <f>IFERROR(VLOOKUP($C43,Birth_registration_clean!B:C,2,FALSE),-999)</f>
        <v>0.34899999999999998</v>
      </c>
      <c r="J43">
        <f>IFERROR(VLOOKUP($C43,'CPI 2015'!B:C,2,FALSE),-999)</f>
        <v>0.79389999999999983</v>
      </c>
      <c r="K43">
        <f>IFERROR(VLOOKUP($C43,BN.CAB.XOKA.GD.ZS!B:E,4,FALSE),-999)</f>
        <v>0.23660199308844679</v>
      </c>
      <c r="L43">
        <f>IFERROR(VLOOKUP($C43,EN.CLC.MDAT.ZS!B:E,4,FALSE),-999)</f>
        <v>1.7164848261884195E-2</v>
      </c>
      <c r="M43">
        <f>IFERROR(VLOOKUP($C43,SH.XPD.GHED.GD.ZS!B:E,4,FALSE),-999)</f>
        <v>0.95830341418478004</v>
      </c>
      <c r="N43">
        <f>IFERROR(VLOOKUP($C43,SE.ADT.LITR.ZS!B:E,4,FALSE),-999)</f>
        <v>0.22928959999999998</v>
      </c>
      <c r="O43">
        <f>IFERROR(VLOOKUP($C43,SE.ADT.1524.LT.ZS!B:E,4,FALSE),-999)</f>
        <v>0.15770799999999996</v>
      </c>
      <c r="P43">
        <f>IFERROR(VLOOKUP($C43,LP.LPI.LOGS.XQ!B:E,4,FALSE),-999)</f>
        <v>0.33590899000000002</v>
      </c>
      <c r="Q43">
        <f t="shared" si="3"/>
        <v>0</v>
      </c>
    </row>
    <row r="44" spans="1:17" x14ac:dyDescent="0.35">
      <c r="A44">
        <v>1159320513</v>
      </c>
      <c r="B44" s="1" t="s">
        <v>138</v>
      </c>
      <c r="C44" s="1" t="s">
        <v>134</v>
      </c>
      <c r="D44" s="1">
        <f>IF(Q44=0,RiskScoring!P44,-999)</f>
        <v>-999</v>
      </c>
      <c r="E44" s="1">
        <f t="shared" si="0"/>
        <v>-33243</v>
      </c>
      <c r="F44" s="18">
        <f t="shared" si="1"/>
        <v>-33288</v>
      </c>
      <c r="G44" s="18">
        <f t="shared" si="2"/>
        <v>-33261</v>
      </c>
      <c r="H44" s="16">
        <f>IFERROR(VLOOKUP($C44,SH.MED.CMHW.P3_clean!B:H,7,FALSE),-999)</f>
        <v>-999</v>
      </c>
      <c r="I44">
        <f>IFERROR(VLOOKUP($C44,Birth_registration_clean!B:C,2,FALSE),-999)</f>
        <v>0.76400000000000001</v>
      </c>
      <c r="J44">
        <f>IFERROR(VLOOKUP($C44,'CPI 2015'!B:C,2,FALSE),-999)</f>
        <v>0.84789999999999988</v>
      </c>
      <c r="K44">
        <f>IFERROR(VLOOKUP($C44,BN.CAB.XOKA.GD.ZS!B:E,4,FALSE),-999)</f>
        <v>-999</v>
      </c>
      <c r="L44">
        <f>IFERROR(VLOOKUP($C44,EN.CLC.MDAT.ZS!B:E,4,FALSE),-999)</f>
        <v>-999</v>
      </c>
      <c r="M44">
        <f>IFERROR(VLOOKUP($C44,SH.XPD.GHED.GD.ZS!B:E,4,FALSE),-999)</f>
        <v>0.96837655788358001</v>
      </c>
      <c r="N44">
        <f>IFERROR(VLOOKUP($C44,SE.ADT.LITR.ZS!B:E,4,FALSE),-999)</f>
        <v>0.22957319999999992</v>
      </c>
      <c r="O44">
        <f>IFERROR(VLOOKUP($C44,SE.ADT.1524.LT.ZS!B:E,4,FALSE),-999)</f>
        <v>0.15860385099999996</v>
      </c>
      <c r="P44">
        <f>IFERROR(VLOOKUP($C44,LP.LPI.LOGS.XQ!B:E,4,FALSE),-999)</f>
        <v>0.34002021249999997</v>
      </c>
      <c r="Q44">
        <f t="shared" si="3"/>
        <v>1</v>
      </c>
    </row>
    <row r="45" spans="1:17" x14ac:dyDescent="0.35">
      <c r="A45">
        <v>1159320515</v>
      </c>
      <c r="B45" s="1" t="s">
        <v>143</v>
      </c>
      <c r="C45" s="1" t="s">
        <v>139</v>
      </c>
      <c r="D45" s="1">
        <f>IF(Q45=0,RiskScoring!P45,-999)</f>
        <v>-999</v>
      </c>
      <c r="E45" s="1">
        <f t="shared" si="0"/>
        <v>38</v>
      </c>
      <c r="F45" s="18">
        <f t="shared" si="1"/>
        <v>13</v>
      </c>
      <c r="G45" s="18">
        <f t="shared" si="2"/>
        <v>-33289</v>
      </c>
      <c r="H45" s="16">
        <f>IFERROR(VLOOKUP($C45,SH.MED.CMHW.P3_clean!B:H,7,FALSE),-999)</f>
        <v>1.0000000000000009E-2</v>
      </c>
      <c r="I45">
        <f>IFERROR(VLOOKUP($C45,Birth_registration_clean!B:C,2,FALSE),-999)</f>
        <v>0.05</v>
      </c>
      <c r="J45">
        <f>IFERROR(VLOOKUP($C45,'CPI 2015'!B:C,2,FALSE),-999)</f>
        <v>-999</v>
      </c>
      <c r="K45">
        <f>IFERROR(VLOOKUP($C45,BN.CAB.XOKA.GD.ZS!B:E,4,FALSE),-999)</f>
        <v>0.24631746722942507</v>
      </c>
      <c r="L45">
        <f>IFERROR(VLOOKUP($C45,EN.CLC.MDAT.ZS!B:E,4,FALSE),-999)</f>
        <v>1.1771205265423614E-2</v>
      </c>
      <c r="M45">
        <f>IFERROR(VLOOKUP($C45,SH.XPD.GHED.GD.ZS!B:E,4,FALSE),-999)</f>
        <v>0.86937296020139998</v>
      </c>
      <c r="N45">
        <f>IFERROR(VLOOKUP($C45,SE.ADT.LITR.ZS!B:E,4,FALSE),-999)</f>
        <v>0.19701239999999998</v>
      </c>
      <c r="O45">
        <f>IFERROR(VLOOKUP($C45,SE.ADT.1524.LT.ZS!B:E,4,FALSE),-999)</f>
        <v>0.18765757899999991</v>
      </c>
      <c r="P45">
        <f>IFERROR(VLOOKUP($C45,LP.LPI.LOGS.XQ!B:E,4,FALSE),-999)</f>
        <v>0.32249993500000002</v>
      </c>
      <c r="Q45">
        <f t="shared" si="3"/>
        <v>3</v>
      </c>
    </row>
    <row r="46" spans="1:17" x14ac:dyDescent="0.35">
      <c r="A46">
        <v>1159320517</v>
      </c>
      <c r="B46" s="1" t="s">
        <v>149</v>
      </c>
      <c r="C46" s="1" t="s">
        <v>148</v>
      </c>
      <c r="D46" s="1">
        <f>IF(Q46=0,RiskScoring!P46,-999)</f>
        <v>24.439587728912741</v>
      </c>
      <c r="E46" s="1">
        <f t="shared" si="0"/>
        <v>34</v>
      </c>
      <c r="F46" s="18">
        <f t="shared" si="1"/>
        <v>4</v>
      </c>
      <c r="G46" s="18">
        <f t="shared" si="2"/>
        <v>37</v>
      </c>
      <c r="H46" s="16">
        <f>IFERROR(VLOOKUP($C46,SH.MED.CMHW.P3_clean!B:H,7,FALSE),-999)</f>
        <v>1.0000000000000009E-2</v>
      </c>
      <c r="I46">
        <f>IFERROR(VLOOKUP($C46,Birth_registration_clean!B:C,2,FALSE),-999)</f>
        <v>4.2000000000000003E-2</v>
      </c>
      <c r="J46">
        <f>IFERROR(VLOOKUP($C46,'CPI 2015'!B:C,2,FALSE),-999)</f>
        <v>0.68589999999999995</v>
      </c>
      <c r="K46">
        <f>IFERROR(VLOOKUP($C46,BN.CAB.XOKA.GD.ZS!B:E,4,FALSE),-999)</f>
        <v>0.24277317530815445</v>
      </c>
      <c r="L46">
        <f>IFERROR(VLOOKUP($C46,EN.CLC.MDAT.ZS!B:E,4,FALSE),-999)</f>
        <v>7.5056241642267596E-2</v>
      </c>
      <c r="M46">
        <f>IFERROR(VLOOKUP($C46,SH.XPD.GHED.GD.ZS!B:E,4,FALSE),-999)</f>
        <v>0.75003330550610992</v>
      </c>
      <c r="N46">
        <f>IFERROR(VLOOKUP($C46,SE.ADT.LITR.ZS!B:E,4,FALSE),-999)</f>
        <v>4.9074899999999921E-2</v>
      </c>
      <c r="O46">
        <f>IFERROR(VLOOKUP($C46,SE.ADT.1524.LT.ZS!B:E,4,FALSE),-999)</f>
        <v>2.1368664999999898E-2</v>
      </c>
      <c r="P46">
        <f>IFERROR(VLOOKUP($C46,LP.LPI.LOGS.XQ!B:E,4,FALSE),-999)</f>
        <v>0.42397146999999996</v>
      </c>
      <c r="Q46">
        <f t="shared" si="3"/>
        <v>0</v>
      </c>
    </row>
    <row r="47" spans="1:17" x14ac:dyDescent="0.35">
      <c r="A47">
        <v>1159320521</v>
      </c>
      <c r="B47" s="1" t="s">
        <v>152</v>
      </c>
      <c r="C47" s="1" t="s">
        <v>151</v>
      </c>
      <c r="D47" s="1">
        <f>IF(Q47=0,RiskScoring!P47,-999)</f>
        <v>39.136648784663493</v>
      </c>
      <c r="E47" s="1">
        <f t="shared" si="0"/>
        <v>43</v>
      </c>
      <c r="F47" s="18">
        <f t="shared" si="1"/>
        <v>21</v>
      </c>
      <c r="G47" s="18">
        <f t="shared" si="2"/>
        <v>40</v>
      </c>
      <c r="H47" s="16">
        <f>IFERROR(VLOOKUP($C47,SH.MED.CMHW.P3_clean!B:H,7,FALSE),-999)</f>
        <v>1.0000000000000009E-2</v>
      </c>
      <c r="I47">
        <f>IFERROR(VLOOKUP($C47,Birth_registration_clean!B:C,2,FALSE),-999)</f>
        <v>0.13700000000000001</v>
      </c>
      <c r="J47">
        <f>IFERROR(VLOOKUP($C47,'CPI 2015'!B:C,2,FALSE),-999)</f>
        <v>0.80469999999999997</v>
      </c>
      <c r="K47">
        <f>IFERROR(VLOOKUP($C47,BN.CAB.XOKA.GD.ZS!B:E,4,FALSE),-999)</f>
        <v>0.24350261475353188</v>
      </c>
      <c r="L47">
        <f>IFERROR(VLOOKUP($C47,EN.CLC.MDAT.ZS!B:E,4,FALSE),-999)</f>
        <v>1.2196924695990007E-2</v>
      </c>
      <c r="M47">
        <f>IFERROR(VLOOKUP($C47,SH.XPD.GHED.GD.ZS!B:E,4,FALSE),-999)</f>
        <v>0.92594911974744998</v>
      </c>
      <c r="N47">
        <f>IFERROR(VLOOKUP($C47,SE.ADT.LITR.ZS!B:E,4,FALSE),-999)</f>
        <v>0.41182980000000002</v>
      </c>
      <c r="O47">
        <f>IFERROR(VLOOKUP($C47,SE.ADT.1524.LT.ZS!B:E,4,FALSE),-999)</f>
        <v>0.22512313899999992</v>
      </c>
      <c r="P47">
        <f>IFERROR(VLOOKUP($C47,LP.LPI.LOGS.XQ!B:E,4,FALSE),-999)</f>
        <v>0.407221165</v>
      </c>
      <c r="Q47">
        <f t="shared" si="3"/>
        <v>0</v>
      </c>
    </row>
    <row r="48" spans="1:17" x14ac:dyDescent="0.35">
      <c r="A48">
        <v>1159320523</v>
      </c>
      <c r="B48" s="1" t="s">
        <v>155</v>
      </c>
      <c r="C48" s="1" t="s">
        <v>154</v>
      </c>
      <c r="D48" s="1">
        <f>IF(Q48=0,RiskScoring!P48,-999)</f>
        <v>40.164092516690452</v>
      </c>
      <c r="E48" s="1">
        <f t="shared" si="0"/>
        <v>38</v>
      </c>
      <c r="F48" s="18">
        <f t="shared" si="1"/>
        <v>5</v>
      </c>
      <c r="G48" s="18">
        <f t="shared" si="2"/>
        <v>57</v>
      </c>
      <c r="H48" s="16">
        <f>IFERROR(VLOOKUP($C48,SH.MED.CMHW.P3_clean!B:H,7,FALSE),-999)</f>
        <v>0.9655975</v>
      </c>
      <c r="I48">
        <f>IFERROR(VLOOKUP($C48,Birth_registration_clean!B:C,2,FALSE),-999)</f>
        <v>0.1</v>
      </c>
      <c r="J48">
        <f>IFERROR(VLOOKUP($C48,'CPI 2015'!B:C,2,FALSE),-999)</f>
        <v>0.49149999999999983</v>
      </c>
      <c r="K48">
        <f>IFERROR(VLOOKUP($C48,BN.CAB.XOKA.GD.ZS!B:E,4,FALSE),-999)</f>
        <v>0.24976743799091178</v>
      </c>
      <c r="L48">
        <f>IFERROR(VLOOKUP($C48,EN.CLC.MDAT.ZS!B:E,4,FALSE),-999)</f>
        <v>1.0974281135390021E-2</v>
      </c>
      <c r="M48">
        <f>IFERROR(VLOOKUP($C48,SH.XPD.GHED.GD.ZS!B:E,4,FALSE),-999)</f>
        <v>0.80174979208725006</v>
      </c>
      <c r="N48">
        <f>IFERROR(VLOOKUP($C48,SE.ADT.LITR.ZS!B:E,4,FALSE),-999)</f>
        <v>0.13209709999999997</v>
      </c>
      <c r="O48">
        <f>IFERROR(VLOOKUP($C48,SE.ADT.1524.LT.ZS!B:E,4,FALSE),-999)</f>
        <v>2.8698030999999902E-2</v>
      </c>
      <c r="P48">
        <f>IFERROR(VLOOKUP($C48,LP.LPI.LOGS.XQ!B:E,4,FALSE),-999)</f>
        <v>0.25750000000000001</v>
      </c>
      <c r="Q48">
        <f t="shared" si="3"/>
        <v>0</v>
      </c>
    </row>
    <row r="49" spans="1:17" x14ac:dyDescent="0.35">
      <c r="A49">
        <v>1159320525</v>
      </c>
      <c r="B49" s="1" t="s">
        <v>159</v>
      </c>
      <c r="C49" s="1" t="s">
        <v>158</v>
      </c>
      <c r="D49" s="1">
        <f>IF(Q49=0,RiskScoring!P49,-999)</f>
        <v>12.722263497636575</v>
      </c>
      <c r="E49" s="1">
        <f t="shared" si="0"/>
        <v>29</v>
      </c>
      <c r="F49" s="18">
        <f t="shared" si="1"/>
        <v>3</v>
      </c>
      <c r="G49" s="18">
        <f t="shared" si="2"/>
        <v>29</v>
      </c>
      <c r="H49" s="16">
        <f>IFERROR(VLOOKUP($C49,SH.MED.CMHW.P3_clean!B:H,7,FALSE),-999)</f>
        <v>1.0000000000000009E-2</v>
      </c>
      <c r="I49">
        <f>IFERROR(VLOOKUP($C49,Birth_registration_clean!B:C,2,FALSE),-999)</f>
        <v>1.4E-2</v>
      </c>
      <c r="J49">
        <f>IFERROR(VLOOKUP($C49,'CPI 2015'!B:C,2,FALSE),-999)</f>
        <v>0.49149999999999983</v>
      </c>
      <c r="K49">
        <f>IFERROR(VLOOKUP($C49,BN.CAB.XOKA.GD.ZS!B:E,4,FALSE),-999)</f>
        <v>0.23869002882860843</v>
      </c>
      <c r="L49">
        <f>IFERROR(VLOOKUP($C49,EN.CLC.MDAT.ZS!B:E,4,FALSE),-999)</f>
        <v>7.9403516942295055E-2</v>
      </c>
      <c r="M49">
        <f>IFERROR(VLOOKUP($C49,SH.XPD.GHED.GD.ZS!B:E,4,FALSE),-999)</f>
        <v>0.62343365117766991</v>
      </c>
      <c r="N49">
        <f>IFERROR(VLOOKUP($C49,SE.ADT.LITR.ZS!B:E,4,FALSE),-999)</f>
        <v>2.136210000000005E-2</v>
      </c>
      <c r="O49">
        <f>IFERROR(VLOOKUP($C49,SE.ADT.1524.LT.ZS!B:E,4,FALSE),-999)</f>
        <v>1.5642999999999851E-2</v>
      </c>
      <c r="P49">
        <f>IFERROR(VLOOKUP($C49,LP.LPI.LOGS.XQ!B:E,4,FALSE),-999)</f>
        <v>0.39394229500000005</v>
      </c>
      <c r="Q49">
        <f t="shared" si="3"/>
        <v>0</v>
      </c>
    </row>
    <row r="50" spans="1:17" x14ac:dyDescent="0.35">
      <c r="A50">
        <v>1159320527</v>
      </c>
      <c r="B50" s="1" t="s">
        <v>162</v>
      </c>
      <c r="C50" s="1" t="s">
        <v>161</v>
      </c>
      <c r="D50" s="1">
        <f>IF(Q50=0,RiskScoring!P50,-999)</f>
        <v>24.337651214595425</v>
      </c>
      <c r="E50" s="1">
        <f t="shared" si="0"/>
        <v>42</v>
      </c>
      <c r="F50" s="18">
        <f t="shared" si="1"/>
        <v>3</v>
      </c>
      <c r="G50" s="18">
        <f t="shared" si="2"/>
        <v>30</v>
      </c>
      <c r="H50" s="16">
        <f>IFERROR(VLOOKUP($C50,SH.MED.CMHW.P3_clean!B:H,7,FALSE),-999)</f>
        <v>1.0000000000000009E-2</v>
      </c>
      <c r="I50">
        <f>IFERROR(VLOOKUP($C50,Birth_registration_clean!B:C,2,FALSE),-999)</f>
        <v>0.01</v>
      </c>
      <c r="J50">
        <f>IFERROR(VLOOKUP($C50,'CPI 2015'!B:C,2,FALSE),-999)</f>
        <v>0.57789999999999986</v>
      </c>
      <c r="K50">
        <f>IFERROR(VLOOKUP($C50,BN.CAB.XOKA.GD.ZS!B:E,4,FALSE),-999)</f>
        <v>0.99996299999999994</v>
      </c>
      <c r="L50">
        <f>IFERROR(VLOOKUP($C50,EN.CLC.MDAT.ZS!B:E,4,FALSE),-999)</f>
        <v>8.2016370496759944E-2</v>
      </c>
      <c r="M50">
        <f>IFERROR(VLOOKUP($C50,SH.XPD.GHED.GD.ZS!B:E,4,FALSE),-999)</f>
        <v>0.27177000220155001</v>
      </c>
      <c r="N50">
        <f>IFERROR(VLOOKUP($C50,SE.ADT.LITR.ZS!B:E,4,FALSE),-999)</f>
        <v>2.4747000000000519E-3</v>
      </c>
      <c r="O50">
        <f>IFERROR(VLOOKUP($C50,SE.ADT.1524.LT.ZS!B:E,4,FALSE),-999)</f>
        <v>1.1240964999999936E-2</v>
      </c>
      <c r="P50">
        <f>IFERROR(VLOOKUP($C50,LP.LPI.LOGS.XQ!B:E,4,FALSE),-999)</f>
        <v>0.31937500000000002</v>
      </c>
      <c r="Q50">
        <f t="shared" si="3"/>
        <v>0</v>
      </c>
    </row>
    <row r="51" spans="1:17" x14ac:dyDescent="0.35">
      <c r="A51">
        <v>1159320531</v>
      </c>
      <c r="B51" s="1" t="s">
        <v>173</v>
      </c>
      <c r="C51" s="1" t="s">
        <v>169</v>
      </c>
      <c r="D51" s="1">
        <f>IF(Q51=0,RiskScoring!P51,-999)</f>
        <v>17.889362875722497</v>
      </c>
      <c r="E51" s="1">
        <f t="shared" si="0"/>
        <v>35</v>
      </c>
      <c r="F51" s="18">
        <f t="shared" si="1"/>
        <v>1</v>
      </c>
      <c r="G51" s="18">
        <f t="shared" si="2"/>
        <v>29</v>
      </c>
      <c r="H51" s="16">
        <f>IFERROR(VLOOKUP($C51,SH.MED.CMHW.P3_clean!B:H,7,FALSE),-999)</f>
        <v>1.0000000000000009E-2</v>
      </c>
      <c r="I51">
        <f>IFERROR(VLOOKUP($C51,Birth_registration_clean!B:C,2,FALSE),-999)</f>
        <v>0.01</v>
      </c>
      <c r="J51">
        <f>IFERROR(VLOOKUP($C51,'CPI 2015'!B:C,2,FALSE),-999)</f>
        <v>0.42669999999999986</v>
      </c>
      <c r="K51">
        <f>IFERROR(VLOOKUP($C51,BN.CAB.XOKA.GD.ZS!B:E,4,FALSE),-999)</f>
        <v>0.2581934592479237</v>
      </c>
      <c r="L51">
        <f>IFERROR(VLOOKUP($C51,EN.CLC.MDAT.ZS!B:E,4,FALSE),-999)</f>
        <v>1.026513734730566E-2</v>
      </c>
      <c r="M51">
        <f>IFERROR(VLOOKUP($C51,SH.XPD.GHED.GD.ZS!B:E,4,FALSE),-999)</f>
        <v>0.80644464889474998</v>
      </c>
      <c r="N51">
        <f>IFERROR(VLOOKUP($C51,SE.ADT.LITR.ZS!B:E,4,FALSE),-999)</f>
        <v>1.3215699999999941E-2</v>
      </c>
      <c r="O51">
        <f>IFERROR(VLOOKUP($C51,SE.ADT.1524.LT.ZS!B:E,4,FALSE),-999)</f>
        <v>1.1772198999999928E-2</v>
      </c>
      <c r="P51">
        <f>IFERROR(VLOOKUP($C51,LP.LPI.LOGS.XQ!B:E,4,FALSE),-999)</f>
        <v>0.43624994499999997</v>
      </c>
      <c r="Q51">
        <f t="shared" si="3"/>
        <v>0</v>
      </c>
    </row>
    <row r="52" spans="1:17" x14ac:dyDescent="0.35">
      <c r="A52">
        <v>1159320533</v>
      </c>
      <c r="B52" s="1" t="s">
        <v>170</v>
      </c>
      <c r="C52" s="1" t="s">
        <v>169</v>
      </c>
      <c r="D52" s="1">
        <f>IF(Q52=0,RiskScoring!P52,-999)</f>
        <v>17.889362875722497</v>
      </c>
      <c r="E52" s="1">
        <f t="shared" si="0"/>
        <v>35</v>
      </c>
      <c r="F52" s="18">
        <f t="shared" si="1"/>
        <v>1</v>
      </c>
      <c r="G52" s="18">
        <f t="shared" si="2"/>
        <v>29</v>
      </c>
      <c r="H52" s="16">
        <f>IFERROR(VLOOKUP($C52,SH.MED.CMHW.P3_clean!B:H,7,FALSE),-999)</f>
        <v>1.0000000000000009E-2</v>
      </c>
      <c r="I52">
        <f>IFERROR(VLOOKUP($C52,Birth_registration_clean!B:C,2,FALSE),-999)</f>
        <v>0.01</v>
      </c>
      <c r="J52">
        <f>IFERROR(VLOOKUP($C52,'CPI 2015'!B:C,2,FALSE),-999)</f>
        <v>0.42669999999999986</v>
      </c>
      <c r="K52">
        <f>IFERROR(VLOOKUP($C52,BN.CAB.XOKA.GD.ZS!B:E,4,FALSE),-999)</f>
        <v>0.2581934592479237</v>
      </c>
      <c r="L52">
        <f>IFERROR(VLOOKUP($C52,EN.CLC.MDAT.ZS!B:E,4,FALSE),-999)</f>
        <v>1.026513734730566E-2</v>
      </c>
      <c r="M52">
        <f>IFERROR(VLOOKUP($C52,SH.XPD.GHED.GD.ZS!B:E,4,FALSE),-999)</f>
        <v>0.80644464889474998</v>
      </c>
      <c r="N52">
        <f>IFERROR(VLOOKUP($C52,SE.ADT.LITR.ZS!B:E,4,FALSE),-999)</f>
        <v>1.3215699999999941E-2</v>
      </c>
      <c r="O52">
        <f>IFERROR(VLOOKUP($C52,SE.ADT.1524.LT.ZS!B:E,4,FALSE),-999)</f>
        <v>1.1772198999999928E-2</v>
      </c>
      <c r="P52">
        <f>IFERROR(VLOOKUP($C52,LP.LPI.LOGS.XQ!B:E,4,FALSE),-999)</f>
        <v>0.43624994499999997</v>
      </c>
      <c r="Q52">
        <f t="shared" si="3"/>
        <v>0</v>
      </c>
    </row>
    <row r="53" spans="1:17" x14ac:dyDescent="0.35">
      <c r="A53">
        <v>1159320535</v>
      </c>
      <c r="B53" s="1" t="s">
        <v>178</v>
      </c>
      <c r="C53" s="1" t="s">
        <v>176</v>
      </c>
      <c r="D53" s="1">
        <f>IF(Q53=0,RiskScoring!P53,-999)</f>
        <v>36.399303847956048</v>
      </c>
      <c r="E53" s="1">
        <f t="shared" si="0"/>
        <v>28</v>
      </c>
      <c r="F53" s="18">
        <f t="shared" si="1"/>
        <v>34</v>
      </c>
      <c r="G53" s="18">
        <f t="shared" si="2"/>
        <v>38</v>
      </c>
      <c r="H53" s="16">
        <f>IFERROR(VLOOKUP($C53,SH.MED.CMHW.P3_clean!B:H,7,FALSE),-999)</f>
        <v>1.0000000000000009E-2</v>
      </c>
      <c r="I53">
        <f>IFERROR(VLOOKUP($C53,Birth_registration_clean!B:C,2,FALSE),-999)</f>
        <v>0.01</v>
      </c>
      <c r="J53">
        <f>IFERROR(VLOOKUP($C53,'CPI 2015'!B:C,2,FALSE),-999)</f>
        <v>0.48069999999999991</v>
      </c>
      <c r="K53">
        <f>IFERROR(VLOOKUP($C53,BN.CAB.XOKA.GD.ZS!B:E,4,FALSE),-999)</f>
        <v>0.2206952343057072</v>
      </c>
      <c r="L53">
        <f>IFERROR(VLOOKUP($C53,EN.CLC.MDAT.ZS!B:E,4,FALSE),-999)</f>
        <v>2.5418852791414141E-2</v>
      </c>
      <c r="M53">
        <f>IFERROR(VLOOKUP($C53,SH.XPD.GHED.GD.ZS!B:E,4,FALSE),-999)</f>
        <v>0.60973328400950999</v>
      </c>
      <c r="N53">
        <f>IFERROR(VLOOKUP($C53,SE.ADT.LITR.ZS!B:E,4,FALSE),-999)</f>
        <v>1</v>
      </c>
      <c r="O53">
        <f>IFERROR(VLOOKUP($C53,SE.ADT.1524.LT.ZS!B:E,4,FALSE),-999)</f>
        <v>9.9999999999998979E-3</v>
      </c>
      <c r="P53">
        <f>IFERROR(VLOOKUP($C53,LP.LPI.LOGS.XQ!B:E,4,FALSE),-999)</f>
        <v>0.66547875249999988</v>
      </c>
      <c r="Q53">
        <f t="shared" si="3"/>
        <v>0</v>
      </c>
    </row>
    <row r="54" spans="1:17" x14ac:dyDescent="0.35">
      <c r="A54">
        <v>1159320539</v>
      </c>
      <c r="B54" s="1" t="s">
        <v>181</v>
      </c>
      <c r="C54" s="1" t="s">
        <v>179</v>
      </c>
      <c r="D54" s="1">
        <f>IF(Q54=0,RiskScoring!P54,-999)</f>
        <v>28.069103752897604</v>
      </c>
      <c r="E54" s="1">
        <f t="shared" si="0"/>
        <v>18</v>
      </c>
      <c r="F54" s="18">
        <f t="shared" si="1"/>
        <v>34</v>
      </c>
      <c r="G54" s="18">
        <f t="shared" si="2"/>
        <v>34</v>
      </c>
      <c r="H54" s="16">
        <f>IFERROR(VLOOKUP($C54,SH.MED.CMHW.P3_clean!B:H,7,FALSE),-999)</f>
        <v>1.0000000000000009E-2</v>
      </c>
      <c r="I54">
        <f>IFERROR(VLOOKUP($C54,Birth_registration_clean!B:C,2,FALSE),-999)</f>
        <v>0.01</v>
      </c>
      <c r="J54">
        <f>IFERROR(VLOOKUP($C54,'CPI 2015'!B:C,2,FALSE),-999)</f>
        <v>0.21069999999999989</v>
      </c>
      <c r="K54">
        <f>IFERROR(VLOOKUP($C54,BN.CAB.XOKA.GD.ZS!B:E,4,FALSE),-999)</f>
        <v>0.18475034224212247</v>
      </c>
      <c r="L54">
        <f>IFERROR(VLOOKUP($C54,EN.CLC.MDAT.ZS!B:E,4,FALSE),-999)</f>
        <v>1.3249632794862758E-2</v>
      </c>
      <c r="M54">
        <f>IFERROR(VLOOKUP($C54,SH.XPD.GHED.GD.ZS!B:E,4,FALSE),-999)</f>
        <v>0.37122186812505997</v>
      </c>
      <c r="N54">
        <f>IFERROR(VLOOKUP($C54,SE.ADT.LITR.ZS!B:E,4,FALSE),-999)</f>
        <v>1</v>
      </c>
      <c r="O54">
        <f>IFERROR(VLOOKUP($C54,SE.ADT.1524.LT.ZS!B:E,4,FALSE),-999)</f>
        <v>9.9999999999998979E-3</v>
      </c>
      <c r="P54">
        <f>IFERROR(VLOOKUP($C54,LP.LPI.LOGS.XQ!B:E,4,FALSE),-999)</f>
        <v>0.82156487499999997</v>
      </c>
      <c r="Q54">
        <f t="shared" si="3"/>
        <v>0</v>
      </c>
    </row>
    <row r="55" spans="1:17" x14ac:dyDescent="0.35">
      <c r="A55">
        <v>1159320541</v>
      </c>
      <c r="B55" s="1" t="s">
        <v>183</v>
      </c>
      <c r="C55" s="1" t="s">
        <v>182</v>
      </c>
      <c r="D55" s="1">
        <f>IF(Q55=0,RiskScoring!P55,-999)</f>
        <v>52.014296664806373</v>
      </c>
      <c r="E55" s="1">
        <f t="shared" si="0"/>
        <v>43</v>
      </c>
      <c r="F55" s="18">
        <f t="shared" si="1"/>
        <v>56</v>
      </c>
      <c r="G55" s="18">
        <f t="shared" si="2"/>
        <v>32</v>
      </c>
      <c r="H55" s="16">
        <f>IFERROR(VLOOKUP($C55,SH.MED.CMHW.P3_clean!B:H,7,FALSE),-999)</f>
        <v>1.0000000000000009E-2</v>
      </c>
      <c r="I55">
        <f>IFERROR(VLOOKUP($C55,Birth_registration_clean!B:C,2,FALSE),-999)</f>
        <v>9.2999999999999999E-2</v>
      </c>
      <c r="J55">
        <f>IFERROR(VLOOKUP($C55,'CPI 2015'!B:C,2,FALSE),-999)</f>
        <v>0.71829999999999994</v>
      </c>
      <c r="K55">
        <f>IFERROR(VLOOKUP($C55,BN.CAB.XOKA.GD.ZS!B:E,4,FALSE),-999)</f>
        <v>0.30500672736937873</v>
      </c>
      <c r="L55">
        <f>IFERROR(VLOOKUP($C55,EN.CLC.MDAT.ZS!B:E,4,FALSE),-999)</f>
        <v>0.68288785750873915</v>
      </c>
      <c r="M55">
        <f>IFERROR(VLOOKUP($C55,SH.XPD.GHED.GD.ZS!B:E,4,FALSE),-999)</f>
        <v>0.89314674306971997</v>
      </c>
      <c r="N55">
        <f>IFERROR(VLOOKUP($C55,SE.ADT.LITR.ZS!B:E,4,FALSE),-999)</f>
        <v>1</v>
      </c>
      <c r="O55">
        <f>IFERROR(VLOOKUP($C55,SE.ADT.1524.LT.ZS!B:E,4,FALSE),-999)</f>
        <v>9.9999999999998979E-3</v>
      </c>
      <c r="P55">
        <f>IFERROR(VLOOKUP($C55,LP.LPI.LOGS.XQ!B:E,4,FALSE),-999)</f>
        <v>0.24678943750000004</v>
      </c>
      <c r="Q55">
        <f t="shared" si="3"/>
        <v>0</v>
      </c>
    </row>
    <row r="56" spans="1:17" x14ac:dyDescent="0.35">
      <c r="A56">
        <v>1159320543</v>
      </c>
      <c r="B56" s="1" t="s">
        <v>187</v>
      </c>
      <c r="C56" s="1" t="s">
        <v>185</v>
      </c>
      <c r="D56" s="1">
        <f>IF(Q56=0,RiskScoring!P56,-999)</f>
        <v>-999</v>
      </c>
      <c r="E56" s="1">
        <f t="shared" si="0"/>
        <v>31</v>
      </c>
      <c r="F56" s="18">
        <f t="shared" si="1"/>
        <v>34</v>
      </c>
      <c r="G56" s="18">
        <f t="shared" si="2"/>
        <v>-33292</v>
      </c>
      <c r="H56" s="16">
        <f>IFERROR(VLOOKUP($C56,SH.MED.CMHW.P3_clean!B:H,7,FALSE),-999)</f>
        <v>1.0000000000000009E-2</v>
      </c>
      <c r="I56">
        <f>IFERROR(VLOOKUP($C56,Birth_registration_clean!B:C,2,FALSE),-999)</f>
        <v>0.17199999999999999</v>
      </c>
      <c r="J56">
        <f>IFERROR(VLOOKUP($C56,'CPI 2015'!B:C,2,FALSE),-999)</f>
        <v>-999</v>
      </c>
      <c r="K56">
        <f>IFERROR(VLOOKUP($C56,BN.CAB.XOKA.GD.ZS!B:E,4,FALSE),-999)</f>
        <v>1.2260790864749849E-2</v>
      </c>
      <c r="L56">
        <f>IFERROR(VLOOKUP($C56,EN.CLC.MDAT.ZS!B:E,4,FALSE),-999)</f>
        <v>0.01</v>
      </c>
      <c r="M56">
        <f>IFERROR(VLOOKUP($C56,SH.XPD.GHED.GD.ZS!B:E,4,FALSE),-999)</f>
        <v>0.77279085929330993</v>
      </c>
      <c r="N56">
        <f>IFERROR(VLOOKUP($C56,SE.ADT.LITR.ZS!B:E,4,FALSE),-999)</f>
        <v>1</v>
      </c>
      <c r="O56">
        <f>IFERROR(VLOOKUP($C56,SE.ADT.1524.LT.ZS!B:E,4,FALSE),-999)</f>
        <v>9.9999999999998979E-3</v>
      </c>
      <c r="P56">
        <f>IFERROR(VLOOKUP($C56,LP.LPI.LOGS.XQ!B:E,4,FALSE),-999)</f>
        <v>0.25750000000000001</v>
      </c>
      <c r="Q56">
        <f t="shared" si="3"/>
        <v>3</v>
      </c>
    </row>
    <row r="57" spans="1:17" x14ac:dyDescent="0.35">
      <c r="A57">
        <v>1159320551</v>
      </c>
      <c r="B57" s="1" t="s">
        <v>189</v>
      </c>
      <c r="C57" s="1" t="s">
        <v>271</v>
      </c>
      <c r="D57" s="1">
        <f>IF(Q57=0,RiskScoring!P57,-999)</f>
        <v>-999</v>
      </c>
      <c r="E57" s="1">
        <f t="shared" si="0"/>
        <v>-33234</v>
      </c>
      <c r="F57" s="18">
        <f t="shared" si="1"/>
        <v>34</v>
      </c>
      <c r="G57" s="18">
        <f t="shared" si="2"/>
        <v>-33292</v>
      </c>
      <c r="H57" s="16">
        <f>IFERROR(VLOOKUP($C57,SH.MED.CMHW.P3_clean!B:H,7,FALSE),-999)</f>
        <v>1.0000000000000009E-2</v>
      </c>
      <c r="I57">
        <f>IFERROR(VLOOKUP($C57,Birth_registration_clean!B:C,2,FALSE),-999)</f>
        <v>-999</v>
      </c>
      <c r="J57">
        <f>IFERROR(VLOOKUP($C57,'CPI 2015'!B:C,2,FALSE),-999)</f>
        <v>-999</v>
      </c>
      <c r="K57">
        <f>IFERROR(VLOOKUP($C57,BN.CAB.XOKA.GD.ZS!B:E,4,FALSE),-999)</f>
        <v>0.99996299999999994</v>
      </c>
      <c r="L57">
        <f>IFERROR(VLOOKUP($C57,EN.CLC.MDAT.ZS!B:E,4,FALSE),-999)</f>
        <v>0.01</v>
      </c>
      <c r="M57">
        <f>IFERROR(VLOOKUP($C57,SH.XPD.GHED.GD.ZS!B:E,4,FALSE),-999)</f>
        <v>1</v>
      </c>
      <c r="N57">
        <f>IFERROR(VLOOKUP($C57,SE.ADT.LITR.ZS!B:E,4,FALSE),-999)</f>
        <v>1</v>
      </c>
      <c r="O57">
        <f>IFERROR(VLOOKUP($C57,SE.ADT.1524.LT.ZS!B:E,4,FALSE),-999)</f>
        <v>9.9999999999998979E-3</v>
      </c>
      <c r="P57">
        <f>IFERROR(VLOOKUP($C57,LP.LPI.LOGS.XQ!B:E,4,FALSE),-999)</f>
        <v>0.25750000000000001</v>
      </c>
      <c r="Q57">
        <f t="shared" si="3"/>
        <v>2</v>
      </c>
    </row>
    <row r="58" spans="1:17" x14ac:dyDescent="0.35">
      <c r="A58">
        <v>1159320549</v>
      </c>
      <c r="B58" s="1" t="s">
        <v>189</v>
      </c>
      <c r="C58" s="1" t="s">
        <v>230</v>
      </c>
      <c r="D58" s="1">
        <f>IF(Q58=0,RiskScoring!P58,-999)</f>
        <v>-999</v>
      </c>
      <c r="E58" s="1">
        <f t="shared" si="0"/>
        <v>-33261</v>
      </c>
      <c r="F58" s="18">
        <f t="shared" si="1"/>
        <v>34</v>
      </c>
      <c r="G58" s="18">
        <f t="shared" si="2"/>
        <v>-33292</v>
      </c>
      <c r="H58" s="16">
        <f>IFERROR(VLOOKUP($C58,SH.MED.CMHW.P3_clean!B:H,7,FALSE),-999)</f>
        <v>1.0000000000000009E-2</v>
      </c>
      <c r="I58">
        <f>IFERROR(VLOOKUP($C58,Birth_registration_clean!B:C,2,FALSE),-999)</f>
        <v>-999</v>
      </c>
      <c r="J58">
        <f>IFERROR(VLOOKUP($C58,'CPI 2015'!B:C,2,FALSE),-999)</f>
        <v>-999</v>
      </c>
      <c r="K58">
        <f>IFERROR(VLOOKUP($C58,BN.CAB.XOKA.GD.ZS!B:E,4,FALSE),-999)</f>
        <v>0.18208114903854322</v>
      </c>
      <c r="L58">
        <f>IFERROR(VLOOKUP($C58,EN.CLC.MDAT.ZS!B:E,4,FALSE),-999)</f>
        <v>0.01</v>
      </c>
      <c r="M58">
        <f>IFERROR(VLOOKUP($C58,SH.XPD.GHED.GD.ZS!B:E,4,FALSE),-999)</f>
        <v>1</v>
      </c>
      <c r="N58">
        <f>IFERROR(VLOOKUP($C58,SE.ADT.LITR.ZS!B:E,4,FALSE),-999)</f>
        <v>1</v>
      </c>
      <c r="O58">
        <f>IFERROR(VLOOKUP($C58,SE.ADT.1524.LT.ZS!B:E,4,FALSE),-999)</f>
        <v>9.9999999999998979E-3</v>
      </c>
      <c r="P58">
        <f>IFERROR(VLOOKUP($C58,LP.LPI.LOGS.XQ!B:E,4,FALSE),-999)</f>
        <v>0.25750000000000001</v>
      </c>
      <c r="Q58">
        <f t="shared" si="3"/>
        <v>2</v>
      </c>
    </row>
    <row r="59" spans="1:17" x14ac:dyDescent="0.35">
      <c r="A59">
        <v>1159320547</v>
      </c>
      <c r="B59" s="1" t="s">
        <v>189</v>
      </c>
      <c r="C59" s="1" t="s">
        <v>188</v>
      </c>
      <c r="D59" s="1">
        <f>IF(Q59=0,RiskScoring!P59,-999)</f>
        <v>24.959440761430002</v>
      </c>
      <c r="E59" s="1">
        <f t="shared" si="0"/>
        <v>20</v>
      </c>
      <c r="F59" s="18">
        <f t="shared" si="1"/>
        <v>34</v>
      </c>
      <c r="G59" s="18">
        <f t="shared" si="2"/>
        <v>28</v>
      </c>
      <c r="H59" s="16">
        <f>IFERROR(VLOOKUP($C59,SH.MED.CMHW.P3_clean!B:H,7,FALSE),-999)</f>
        <v>1.0000000000000009E-2</v>
      </c>
      <c r="I59">
        <f>IFERROR(VLOOKUP($C59,Birth_registration_clean!B:C,2,FALSE),-999)</f>
        <v>0.01</v>
      </c>
      <c r="J59">
        <f>IFERROR(VLOOKUP($C59,'CPI 2015'!B:C,2,FALSE),-999)</f>
        <v>0.1026999999999999</v>
      </c>
      <c r="K59">
        <f>IFERROR(VLOOKUP($C59,BN.CAB.XOKA.GD.ZS!B:E,4,FALSE),-999)</f>
        <v>0.19310273529537456</v>
      </c>
      <c r="L59">
        <f>IFERROR(VLOOKUP($C59,EN.CLC.MDAT.ZS!B:E,4,FALSE),-999)</f>
        <v>0.01</v>
      </c>
      <c r="M59">
        <f>IFERROR(VLOOKUP($C59,SH.XPD.GHED.GD.ZS!B:E,4,FALSE),-999)</f>
        <v>0.41955017443204989</v>
      </c>
      <c r="N59">
        <f>IFERROR(VLOOKUP($C59,SE.ADT.LITR.ZS!B:E,4,FALSE),-999)</f>
        <v>1</v>
      </c>
      <c r="O59">
        <f>IFERROR(VLOOKUP($C59,SE.ADT.1524.LT.ZS!B:E,4,FALSE),-999)</f>
        <v>9.9999999999998979E-3</v>
      </c>
      <c r="P59">
        <f>IFERROR(VLOOKUP($C59,LP.LPI.LOGS.XQ!B:E,4,FALSE),-999)</f>
        <v>0.75511310499999995</v>
      </c>
      <c r="Q59">
        <f t="shared" si="3"/>
        <v>0</v>
      </c>
    </row>
    <row r="60" spans="1:17" x14ac:dyDescent="0.35">
      <c r="A60">
        <v>1159320563</v>
      </c>
      <c r="B60" s="1" t="s">
        <v>193</v>
      </c>
      <c r="C60" s="1" t="s">
        <v>191</v>
      </c>
      <c r="D60" s="1">
        <f>IF(Q60=0,RiskScoring!P60,-999)</f>
        <v>28.993998875632442</v>
      </c>
      <c r="E60" s="1">
        <f t="shared" si="0"/>
        <v>39</v>
      </c>
      <c r="F60" s="18">
        <f t="shared" si="1"/>
        <v>3</v>
      </c>
      <c r="G60" s="18">
        <f t="shared" si="2"/>
        <v>38</v>
      </c>
      <c r="H60" s="16">
        <f>IFERROR(VLOOKUP($C60,SH.MED.CMHW.P3_clean!B:H,7,FALSE),-999)</f>
        <v>1.0000000000000009E-2</v>
      </c>
      <c r="I60">
        <f>IFERROR(VLOOKUP($C60,Birth_registration_clean!B:C,2,FALSE),-999)</f>
        <v>0.13</v>
      </c>
      <c r="J60">
        <f>IFERROR(VLOOKUP($C60,'CPI 2015'!B:C,2,FALSE),-999)</f>
        <v>0.72909999999999986</v>
      </c>
      <c r="K60">
        <f>IFERROR(VLOOKUP($C60,BN.CAB.XOKA.GD.ZS!B:E,4,FALSE),-999)</f>
        <v>0.22990575692213461</v>
      </c>
      <c r="L60">
        <f>IFERROR(VLOOKUP($C60,EN.CLC.MDAT.ZS!B:E,4,FALSE),-999)</f>
        <v>1.7791838062046979E-2</v>
      </c>
      <c r="M60">
        <f>IFERROR(VLOOKUP($C60,SH.XPD.GHED.GD.ZS!B:E,4,FALSE),-999)</f>
        <v>0.81218226224933998</v>
      </c>
      <c r="N60">
        <f>IFERROR(VLOOKUP($C60,SE.ADT.LITR.ZS!B:E,4,FALSE),-999)</f>
        <v>6.2215400000000032E-2</v>
      </c>
      <c r="O60">
        <f>IFERROR(VLOOKUP($C60,SE.ADT.1524.LT.ZS!B:E,4,FALSE),-999)</f>
        <v>2.1489840999999954E-2</v>
      </c>
      <c r="P60">
        <f>IFERROR(VLOOKUP($C60,LP.LPI.LOGS.XQ!B:E,4,FALSE),-999)</f>
        <v>0.42511244499999995</v>
      </c>
      <c r="Q60">
        <f t="shared" si="3"/>
        <v>0</v>
      </c>
    </row>
    <row r="61" spans="1:17" x14ac:dyDescent="0.35">
      <c r="A61">
        <v>1159320565</v>
      </c>
      <c r="B61" s="1" t="s">
        <v>195</v>
      </c>
      <c r="C61" s="1" t="s">
        <v>194</v>
      </c>
      <c r="D61" s="1">
        <f>IF(Q61=0,RiskScoring!P61,-999)</f>
        <v>25.81122137869859</v>
      </c>
      <c r="E61" s="1">
        <f t="shared" si="0"/>
        <v>33</v>
      </c>
      <c r="F61" s="18">
        <f t="shared" si="1"/>
        <v>7</v>
      </c>
      <c r="G61" s="18">
        <f t="shared" si="2"/>
        <v>39</v>
      </c>
      <c r="H61" s="16">
        <f>IFERROR(VLOOKUP($C61,SH.MED.CMHW.P3_clean!B:H,7,FALSE),-999)</f>
        <v>1.0000000000000009E-2</v>
      </c>
      <c r="I61">
        <f>IFERROR(VLOOKUP($C61,Birth_registration_clean!B:C,2,FALSE),-999)</f>
        <v>1.4E-2</v>
      </c>
      <c r="J61">
        <f>IFERROR(VLOOKUP($C61,'CPI 2015'!B:C,2,FALSE),-999)</f>
        <v>0.69669999999999987</v>
      </c>
      <c r="K61">
        <f>IFERROR(VLOOKUP($C61,BN.CAB.XOKA.GD.ZS!B:E,4,FALSE),-999)</f>
        <v>0.29074737642085113</v>
      </c>
      <c r="L61">
        <f>IFERROR(VLOOKUP($C61,EN.CLC.MDAT.ZS!B:E,4,FALSE),-999)</f>
        <v>1.3883071096062304E-2</v>
      </c>
      <c r="M61">
        <f>IFERROR(VLOOKUP($C61,SH.XPD.GHED.GD.ZS!B:E,4,FALSE),-999)</f>
        <v>0.69998853195015998</v>
      </c>
      <c r="N61">
        <f>IFERROR(VLOOKUP($C61,SE.ADT.LITR.ZS!B:E,4,FALSE),-999)</f>
        <v>0.18592160000000002</v>
      </c>
      <c r="O61">
        <f>IFERROR(VLOOKUP($C61,SE.ADT.1524.LT.ZS!B:E,4,FALSE),-999)</f>
        <v>3.5477451999999965E-2</v>
      </c>
      <c r="P61">
        <f>IFERROR(VLOOKUP($C61,LP.LPI.LOGS.XQ!B:E,4,FALSE),-999)</f>
        <v>0.48334325499999992</v>
      </c>
      <c r="Q61">
        <f t="shared" si="3"/>
        <v>0</v>
      </c>
    </row>
    <row r="62" spans="1:17" x14ac:dyDescent="0.35">
      <c r="A62">
        <v>1159320567</v>
      </c>
      <c r="B62" s="1" t="s">
        <v>198</v>
      </c>
      <c r="C62" s="1" t="s">
        <v>197</v>
      </c>
      <c r="D62" s="1">
        <f>IF(Q62=0,RiskScoring!P62,-999)</f>
        <v>28.365005179595229</v>
      </c>
      <c r="E62" s="1">
        <f t="shared" si="0"/>
        <v>37</v>
      </c>
      <c r="F62" s="18">
        <f t="shared" si="1"/>
        <v>4</v>
      </c>
      <c r="G62" s="18">
        <f t="shared" si="2"/>
        <v>39</v>
      </c>
      <c r="H62" s="16">
        <f>IFERROR(VLOOKUP($C62,SH.MED.CMHW.P3_clean!B:H,7,FALSE),-999)</f>
        <v>1.0000000000000009E-2</v>
      </c>
      <c r="I62">
        <f>IFERROR(VLOOKUP($C62,Birth_registration_clean!B:C,2,FALSE),-999)</f>
        <v>0.189</v>
      </c>
      <c r="J62">
        <f>IFERROR(VLOOKUP($C62,'CPI 2015'!B:C,2,FALSE),-999)</f>
        <v>0.73989999999999989</v>
      </c>
      <c r="K62">
        <f>IFERROR(VLOOKUP($C62,BN.CAB.XOKA.GD.ZS!B:E,4,FALSE),-999)</f>
        <v>0.22962175336535384</v>
      </c>
      <c r="L62">
        <f>IFERROR(VLOOKUP($C62,EN.CLC.MDAT.ZS!B:E,4,FALSE),-999)</f>
        <v>4.3310413003882067E-2</v>
      </c>
      <c r="M62">
        <f>IFERROR(VLOOKUP($C62,SH.XPD.GHED.GD.ZS!B:E,4,FALSE),-999)</f>
        <v>0.71376574816922989</v>
      </c>
      <c r="N62">
        <f>IFERROR(VLOOKUP($C62,SE.ADT.LITR.ZS!B:E,4,FALSE),-999)</f>
        <v>7.1702099999999991E-2</v>
      </c>
      <c r="O62">
        <f>IFERROR(VLOOKUP($C62,SE.ADT.1524.LT.ZS!B:E,4,FALSE),-999)</f>
        <v>1.7375004999999999E-2</v>
      </c>
      <c r="P62">
        <f>IFERROR(VLOOKUP($C62,LP.LPI.LOGS.XQ!B:E,4,FALSE),-999)</f>
        <v>0.42068516499999992</v>
      </c>
      <c r="Q62">
        <f t="shared" si="3"/>
        <v>0</v>
      </c>
    </row>
    <row r="63" spans="1:17" x14ac:dyDescent="0.35">
      <c r="A63">
        <v>1159320575</v>
      </c>
      <c r="B63" s="1" t="s">
        <v>202</v>
      </c>
      <c r="C63" s="1" t="s">
        <v>200</v>
      </c>
      <c r="D63" s="1">
        <f>IF(Q63=0,RiskScoring!P63,-999)</f>
        <v>34.158568372105137</v>
      </c>
      <c r="E63" s="1">
        <f t="shared" si="0"/>
        <v>38</v>
      </c>
      <c r="F63" s="18">
        <f t="shared" si="1"/>
        <v>14</v>
      </c>
      <c r="G63" s="18">
        <f t="shared" si="2"/>
        <v>42</v>
      </c>
      <c r="H63" s="16">
        <f>IFERROR(VLOOKUP($C63,SH.MED.CMHW.P3_clean!B:H,7,FALSE),-999)</f>
        <v>1.0000000000000009E-2</v>
      </c>
      <c r="I63">
        <f>IFERROR(VLOOKUP($C63,Birth_registration_clean!B:C,2,FALSE),-999)</f>
        <v>1.4999999999999999E-2</v>
      </c>
      <c r="J63">
        <f>IFERROR(VLOOKUP($C63,'CPI 2015'!B:C,2,FALSE),-999)</f>
        <v>0.69669999999999987</v>
      </c>
      <c r="K63">
        <f>IFERROR(VLOOKUP($C63,BN.CAB.XOKA.GD.ZS!B:E,4,FALSE),-999)</f>
        <v>0.2355134259869851</v>
      </c>
      <c r="L63">
        <f>IFERROR(VLOOKUP($C63,EN.CLC.MDAT.ZS!B:E,4,FALSE),-999)</f>
        <v>1.120913417549186E-2</v>
      </c>
      <c r="M63">
        <f>IFERROR(VLOOKUP($C63,SH.XPD.GHED.GD.ZS!B:E,4,FALSE),-999)</f>
        <v>0.90940935504903997</v>
      </c>
      <c r="N63">
        <f>IFERROR(VLOOKUP($C63,SE.ADT.LITR.ZS!B:E,4,FALSE),-999)</f>
        <v>0.2883175</v>
      </c>
      <c r="O63">
        <f>IFERROR(VLOOKUP($C63,SE.ADT.1524.LT.ZS!B:E,4,FALSE),-999)</f>
        <v>0.12689365599999991</v>
      </c>
      <c r="P63">
        <f>IFERROR(VLOOKUP($C63,LP.LPI.LOGS.XQ!B:E,4,FALSE),-999)</f>
        <v>0.55548628749999995</v>
      </c>
      <c r="Q63">
        <f t="shared" si="3"/>
        <v>0</v>
      </c>
    </row>
    <row r="64" spans="1:17" x14ac:dyDescent="0.35">
      <c r="A64">
        <v>1159320581</v>
      </c>
      <c r="B64" s="1" t="s">
        <v>205</v>
      </c>
      <c r="C64" s="1" t="s">
        <v>204</v>
      </c>
      <c r="D64" s="1">
        <f>IF(Q64=0,RiskScoring!P64,-999)</f>
        <v>47.418939127950281</v>
      </c>
      <c r="E64" s="1">
        <f t="shared" si="0"/>
        <v>47</v>
      </c>
      <c r="F64" s="18">
        <f t="shared" si="1"/>
        <v>34</v>
      </c>
      <c r="G64" s="18">
        <f t="shared" si="2"/>
        <v>40</v>
      </c>
      <c r="H64" s="16">
        <f>IFERROR(VLOOKUP($C64,SH.MED.CMHW.P3_clean!B:H,7,FALSE),-999)</f>
        <v>1.0000000000000009E-2</v>
      </c>
      <c r="I64">
        <f>IFERROR(VLOOKUP($C64,Birth_registration_clean!B:C,2,FALSE),-999)</f>
        <v>0.17199999999999999</v>
      </c>
      <c r="J64">
        <f>IFERROR(VLOOKUP($C64,'CPI 2015'!B:C,2,FALSE),-999)</f>
        <v>0.89109999999999989</v>
      </c>
      <c r="K64">
        <f>IFERROR(VLOOKUP($C64,BN.CAB.XOKA.GD.ZS!B:E,4,FALSE),-999)</f>
        <v>0.29930514423886967</v>
      </c>
      <c r="L64">
        <f>IFERROR(VLOOKUP($C64,EN.CLC.MDAT.ZS!B:E,4,FALSE),-999)</f>
        <v>0.73502480273858672</v>
      </c>
      <c r="M64">
        <f>IFERROR(VLOOKUP($C64,SH.XPD.GHED.GD.ZS!B:E,4,FALSE),-999)</f>
        <v>0.94235459044105996</v>
      </c>
      <c r="N64">
        <f>IFERROR(VLOOKUP($C64,SE.ADT.LITR.ZS!B:E,4,FALSE),-999)</f>
        <v>0.23429479999999991</v>
      </c>
      <c r="O64">
        <f>IFERROR(VLOOKUP($C64,SE.ADT.1524.LT.ZS!B:E,4,FALSE),-999)</f>
        <v>7.6603338999999937E-2</v>
      </c>
      <c r="P64">
        <f>IFERROR(VLOOKUP($C64,LP.LPI.LOGS.XQ!B:E,4,FALSE),-999)</f>
        <v>0.3190384</v>
      </c>
      <c r="Q64">
        <f t="shared" si="3"/>
        <v>0</v>
      </c>
    </row>
    <row r="65" spans="1:17" x14ac:dyDescent="0.35">
      <c r="A65">
        <v>1159320587</v>
      </c>
      <c r="B65" s="1" t="s">
        <v>209</v>
      </c>
      <c r="C65" s="1" t="s">
        <v>207</v>
      </c>
      <c r="D65" s="1">
        <f>IF(Q65=0,RiskScoring!P65,-999)</f>
        <v>17.359986195298518</v>
      </c>
      <c r="E65" s="1">
        <f t="shared" si="0"/>
        <v>26</v>
      </c>
      <c r="F65" s="18">
        <f t="shared" si="1"/>
        <v>3</v>
      </c>
      <c r="G65" s="18">
        <f t="shared" si="2"/>
        <v>38</v>
      </c>
      <c r="H65" s="16">
        <f>IFERROR(VLOOKUP($C65,SH.MED.CMHW.P3_clean!B:H,7,FALSE),-999)</f>
        <v>1.0000000000000009E-2</v>
      </c>
      <c r="I65">
        <f>IFERROR(VLOOKUP($C65,Birth_registration_clean!B:C,2,FALSE),-999)</f>
        <v>0.01</v>
      </c>
      <c r="J65">
        <f>IFERROR(VLOOKUP($C65,'CPI 2015'!B:C,2,FALSE),-999)</f>
        <v>0.45909999999999984</v>
      </c>
      <c r="K65">
        <f>IFERROR(VLOOKUP($C65,BN.CAB.XOKA.GD.ZS!B:E,4,FALSE),-999)</f>
        <v>0.21786220591933364</v>
      </c>
      <c r="L65">
        <f>IFERROR(VLOOKUP($C65,EN.CLC.MDAT.ZS!B:E,4,FALSE),-999)</f>
        <v>8.2190158315458228E-2</v>
      </c>
      <c r="M65">
        <f>IFERROR(VLOOKUP($C65,SH.XPD.GHED.GD.ZS!B:E,4,FALSE),-999)</f>
        <v>0.57397630455883997</v>
      </c>
      <c r="N65">
        <f>IFERROR(VLOOKUP($C65,SE.ADT.LITR.ZS!B:E,4,FALSE),-999)</f>
        <v>1.5635000000000066E-2</v>
      </c>
      <c r="O65">
        <f>IFERROR(VLOOKUP($C65,SE.ADT.1524.LT.ZS!B:E,4,FALSE),-999)</f>
        <v>1.2816054999999937E-2</v>
      </c>
      <c r="P65">
        <f>IFERROR(VLOOKUP($C65,LP.LPI.LOGS.XQ!B:E,4,FALSE),-999)</f>
        <v>0.68539730499999996</v>
      </c>
      <c r="Q65">
        <f t="shared" si="3"/>
        <v>0</v>
      </c>
    </row>
    <row r="66" spans="1:17" x14ac:dyDescent="0.35">
      <c r="A66">
        <v>1159320615</v>
      </c>
      <c r="B66" s="1" t="s">
        <v>211</v>
      </c>
      <c r="C66" s="1" t="s">
        <v>210</v>
      </c>
      <c r="D66" s="1">
        <f>IF(Q66=0,RiskScoring!P66,-999)</f>
        <v>34.415270669649658</v>
      </c>
      <c r="E66" s="1">
        <f t="shared" si="0"/>
        <v>29</v>
      </c>
      <c r="F66" s="18">
        <f t="shared" si="1"/>
        <v>0</v>
      </c>
      <c r="G66" s="18">
        <f t="shared" si="2"/>
        <v>62</v>
      </c>
      <c r="H66" s="16">
        <f>IFERROR(VLOOKUP($C66,SH.MED.CMHW.P3_clean!B:H,7,FALSE),-999)</f>
        <v>0.99232750000000003</v>
      </c>
      <c r="I66">
        <f>IFERROR(VLOOKUP($C66,Birth_registration_clean!B:C,2,FALSE),-999)</f>
        <v>0.01</v>
      </c>
      <c r="J66">
        <f>IFERROR(VLOOKUP($C66,'CPI 2015'!B:C,2,FALSE),-999)</f>
        <v>0.3294999999999999</v>
      </c>
      <c r="K66">
        <f>IFERROR(VLOOKUP($C66,BN.CAB.XOKA.GD.ZS!B:E,4,FALSE),-999)</f>
        <v>0.21274285599227644</v>
      </c>
      <c r="L66">
        <f>IFERROR(VLOOKUP($C66,EN.CLC.MDAT.ZS!B:E,4,FALSE),-999)</f>
        <v>0.01</v>
      </c>
      <c r="M66">
        <f>IFERROR(VLOOKUP($C66,SH.XPD.GHED.GD.ZS!B:E,4,FALSE),-999)</f>
        <v>0.6639742198795</v>
      </c>
      <c r="N66">
        <f>IFERROR(VLOOKUP($C66,SE.ADT.LITR.ZS!B:E,4,FALSE),-999)</f>
        <v>1.1420999999999237E-3</v>
      </c>
      <c r="O66">
        <f>IFERROR(VLOOKUP($C66,SE.ADT.1524.LT.ZS!B:E,4,FALSE),-999)</f>
        <v>1.0505890000000018E-2</v>
      </c>
      <c r="P66">
        <f>IFERROR(VLOOKUP($C66,LP.LPI.LOGS.XQ!B:E,4,FALSE),-999)</f>
        <v>0.54864662499999994</v>
      </c>
      <c r="Q66">
        <f t="shared" si="3"/>
        <v>0</v>
      </c>
    </row>
    <row r="67" spans="1:17" x14ac:dyDescent="0.35">
      <c r="A67">
        <v>1159320617</v>
      </c>
      <c r="B67" s="1" t="s">
        <v>214</v>
      </c>
      <c r="C67" s="1" t="s">
        <v>213</v>
      </c>
      <c r="D67" s="1">
        <f>IF(Q67=0,RiskScoring!P67,-999)</f>
        <v>68.875602176288567</v>
      </c>
      <c r="E67" s="1">
        <f t="shared" ref="E67:E130" si="4">INT(((I67+K67+M67)/3)*100)</f>
        <v>72</v>
      </c>
      <c r="F67" s="18">
        <f t="shared" ref="F67:F130" si="5">INT(((L67+N67+O67)/3)*100)</f>
        <v>36</v>
      </c>
      <c r="G67" s="18">
        <f t="shared" ref="G67:G130" si="6">INT(((H67+J67+P67)/3)*100)</f>
        <v>66</v>
      </c>
      <c r="H67" s="16">
        <f>IFERROR(VLOOKUP($C67,SH.MED.CMHW.P3_clean!B:H,7,FALSE),-999)</f>
        <v>0.91015749999999995</v>
      </c>
      <c r="I67">
        <f>IFERROR(VLOOKUP($C67,Birth_registration_clean!B:C,2,FALSE),-999)</f>
        <v>0.98299999999999998</v>
      </c>
      <c r="J67">
        <f>IFERROR(VLOOKUP($C67,'CPI 2015'!B:C,2,FALSE),-999)</f>
        <v>0.72909999999999986</v>
      </c>
      <c r="K67">
        <f>IFERROR(VLOOKUP($C67,BN.CAB.XOKA.GD.ZS!B:E,4,FALSE),-999)</f>
        <v>0.25781576873821399</v>
      </c>
      <c r="L67">
        <f>IFERROR(VLOOKUP($C67,EN.CLC.MDAT.ZS!B:E,4,FALSE),-999)</f>
        <v>0.3330387987017584</v>
      </c>
      <c r="M67">
        <f>IFERROR(VLOOKUP($C67,SH.XPD.GHED.GD.ZS!B:E,4,FALSE),-999)</f>
        <v>0.92683354816956998</v>
      </c>
      <c r="N67">
        <f>IFERROR(VLOOKUP($C67,SE.ADT.LITR.ZS!B:E,4,FALSE),-999)</f>
        <v>0.48228819999999994</v>
      </c>
      <c r="O67">
        <f>IFERROR(VLOOKUP($C67,SE.ADT.1524.LT.ZS!B:E,4,FALSE),-999)</f>
        <v>0.27972728199999997</v>
      </c>
      <c r="P67">
        <f>IFERROR(VLOOKUP($C67,LP.LPI.LOGS.XQ!B:E,4,FALSE),-999)</f>
        <v>0.34849931500000003</v>
      </c>
      <c r="Q67">
        <f t="shared" ref="Q67:Q130" si="7">IFERROR(MATCH(-999,H67:P67,0),0)</f>
        <v>0</v>
      </c>
    </row>
    <row r="68" spans="1:17" x14ac:dyDescent="0.35">
      <c r="A68">
        <v>1159320621</v>
      </c>
      <c r="B68" s="1" t="s">
        <v>217</v>
      </c>
      <c r="C68" s="1" t="s">
        <v>16</v>
      </c>
      <c r="D68" s="1">
        <f>IF(Q68=0,RiskScoring!P68,-999)</f>
        <v>-999</v>
      </c>
      <c r="E68" s="1">
        <f t="shared" si="4"/>
        <v>-99900</v>
      </c>
      <c r="F68" s="18">
        <f t="shared" si="5"/>
        <v>-99900</v>
      </c>
      <c r="G68" s="18">
        <f t="shared" si="6"/>
        <v>-99900</v>
      </c>
      <c r="H68" s="16">
        <f>IFERROR(VLOOKUP($C68,SH.MED.CMHW.P3_clean!B:H,7,FALSE),-999)</f>
        <v>-999</v>
      </c>
      <c r="I68">
        <f>IFERROR(VLOOKUP($C68,Birth_registration_clean!B:C,2,FALSE),-999)</f>
        <v>-999</v>
      </c>
      <c r="J68">
        <f>IFERROR(VLOOKUP($C68,'CPI 2015'!B:C,2,FALSE),-999)</f>
        <v>-999</v>
      </c>
      <c r="K68">
        <f>IFERROR(VLOOKUP($C68,BN.CAB.XOKA.GD.ZS!B:E,4,FALSE),-999)</f>
        <v>-999</v>
      </c>
      <c r="L68">
        <f>IFERROR(VLOOKUP($C68,EN.CLC.MDAT.ZS!B:E,4,FALSE),-999)</f>
        <v>-999</v>
      </c>
      <c r="M68">
        <f>IFERROR(VLOOKUP($C68,SH.XPD.GHED.GD.ZS!B:E,4,FALSE),-999)</f>
        <v>-999</v>
      </c>
      <c r="N68">
        <f>IFERROR(VLOOKUP($C68,SE.ADT.LITR.ZS!B:E,4,FALSE),-999)</f>
        <v>-999</v>
      </c>
      <c r="O68">
        <f>IFERROR(VLOOKUP($C68,SE.ADT.1524.LT.ZS!B:E,4,FALSE),-999)</f>
        <v>-999</v>
      </c>
      <c r="P68">
        <f>IFERROR(VLOOKUP($C68,LP.LPI.LOGS.XQ!B:E,4,FALSE),-999)</f>
        <v>-999</v>
      </c>
      <c r="Q68">
        <f t="shared" si="7"/>
        <v>1</v>
      </c>
    </row>
    <row r="69" spans="1:17" x14ac:dyDescent="0.35">
      <c r="A69">
        <v>1159320623</v>
      </c>
      <c r="B69" s="1" t="s">
        <v>217</v>
      </c>
      <c r="C69" s="1" t="s">
        <v>216</v>
      </c>
      <c r="D69" s="1">
        <f>IF(Q69=0,RiskScoring!P69,-999)</f>
        <v>28.298984314895591</v>
      </c>
      <c r="E69" s="1">
        <f t="shared" si="4"/>
        <v>25</v>
      </c>
      <c r="F69" s="18">
        <f t="shared" si="5"/>
        <v>34</v>
      </c>
      <c r="G69" s="18">
        <f t="shared" si="6"/>
        <v>28</v>
      </c>
      <c r="H69" s="16">
        <f>IFERROR(VLOOKUP($C69,SH.MED.CMHW.P3_clean!B:H,7,FALSE),-999)</f>
        <v>1.0000000000000009E-2</v>
      </c>
      <c r="I69">
        <f>IFERROR(VLOOKUP($C69,Birth_registration_clean!B:C,2,FALSE),-999)</f>
        <v>0.01</v>
      </c>
      <c r="J69">
        <f>IFERROR(VLOOKUP($C69,'CPI 2015'!B:C,2,FALSE),-999)</f>
        <v>0.11349999999999982</v>
      </c>
      <c r="K69">
        <f>IFERROR(VLOOKUP($C69,BN.CAB.XOKA.GD.ZS!B:E,4,FALSE),-999)</f>
        <v>0.23096740727983658</v>
      </c>
      <c r="L69">
        <f>IFERROR(VLOOKUP($C69,EN.CLC.MDAT.ZS!B:E,4,FALSE),-999)</f>
        <v>1.0038317303540992E-2</v>
      </c>
      <c r="M69">
        <f>IFERROR(VLOOKUP($C69,SH.XPD.GHED.GD.ZS!B:E,4,FALSE),-999)</f>
        <v>0.51040854472163</v>
      </c>
      <c r="N69">
        <f>IFERROR(VLOOKUP($C69,SE.ADT.LITR.ZS!B:E,4,FALSE),-999)</f>
        <v>1</v>
      </c>
      <c r="O69">
        <f>IFERROR(VLOOKUP($C69,SE.ADT.1524.LT.ZS!B:E,4,FALSE),-999)</f>
        <v>9.9999999999998979E-3</v>
      </c>
      <c r="P69">
        <f>IFERROR(VLOOKUP($C69,LP.LPI.LOGS.XQ!B:E,4,FALSE),-999)</f>
        <v>0.72375955749999998</v>
      </c>
      <c r="Q69">
        <f t="shared" si="7"/>
        <v>0</v>
      </c>
    </row>
    <row r="70" spans="1:17" x14ac:dyDescent="0.35">
      <c r="A70">
        <v>1159320625</v>
      </c>
      <c r="B70" s="1" t="s">
        <v>220</v>
      </c>
      <c r="C70" s="1" t="s">
        <v>219</v>
      </c>
      <c r="D70" s="1">
        <f>IF(Q70=0,RiskScoring!P70,-999)</f>
        <v>-999</v>
      </c>
      <c r="E70" s="1">
        <f t="shared" si="4"/>
        <v>43</v>
      </c>
      <c r="F70" s="18">
        <f t="shared" si="5"/>
        <v>6</v>
      </c>
      <c r="G70" s="18">
        <f t="shared" si="6"/>
        <v>-33290</v>
      </c>
      <c r="H70" s="16">
        <f>IFERROR(VLOOKUP($C70,SH.MED.CMHW.P3_clean!B:H,7,FALSE),-999)</f>
        <v>1.0000000000000009E-2</v>
      </c>
      <c r="I70">
        <f>IFERROR(VLOOKUP($C70,Birth_registration_clean!B:C,2,FALSE),-999)</f>
        <v>0.17199999999999999</v>
      </c>
      <c r="J70">
        <f>IFERROR(VLOOKUP($C70,'CPI 2015'!B:C,2,FALSE),-999)</f>
        <v>-999</v>
      </c>
      <c r="K70">
        <f>IFERROR(VLOOKUP($C70,BN.CAB.XOKA.GD.ZS!B:E,4,FALSE),-999)</f>
        <v>0.2684390538311513</v>
      </c>
      <c r="L70">
        <f>IFERROR(VLOOKUP($C70,EN.CLC.MDAT.ZS!B:E,4,FALSE),-999)</f>
        <v>0.18113502530560746</v>
      </c>
      <c r="M70">
        <f>IFERROR(VLOOKUP($C70,SH.XPD.GHED.GD.ZS!B:E,4,FALSE),-999)</f>
        <v>0.85253545734764002</v>
      </c>
      <c r="N70">
        <f>IFERROR(VLOOKUP($C70,SE.ADT.LITR.ZS!B:E,4,FALSE),-999)</f>
        <v>9.1788999999999898E-3</v>
      </c>
      <c r="O70">
        <f>IFERROR(VLOOKUP($C70,SE.ADT.1524.LT.ZS!B:E,4,FALSE),-999)</f>
        <v>1.2531033999999996E-2</v>
      </c>
      <c r="P70">
        <f>IFERROR(VLOOKUP($C70,LP.LPI.LOGS.XQ!B:E,4,FALSE),-999)</f>
        <v>0.31993039000000006</v>
      </c>
      <c r="Q70">
        <f t="shared" si="7"/>
        <v>3</v>
      </c>
    </row>
    <row r="71" spans="1:17" x14ac:dyDescent="0.35">
      <c r="A71">
        <v>1159320637</v>
      </c>
      <c r="B71" s="1" t="s">
        <v>229</v>
      </c>
      <c r="C71" s="1" t="s">
        <v>227</v>
      </c>
      <c r="D71" s="1">
        <f>IF(Q71=0,RiskScoring!P71,-999)</f>
        <v>46.061485066019806</v>
      </c>
      <c r="E71" s="1">
        <f t="shared" si="4"/>
        <v>19</v>
      </c>
      <c r="F71" s="18">
        <f t="shared" si="5"/>
        <v>34</v>
      </c>
      <c r="G71" s="18">
        <f t="shared" si="6"/>
        <v>67</v>
      </c>
      <c r="H71" s="16">
        <f>IFERROR(VLOOKUP($C71,SH.MED.CMHW.P3_clean!B:H,7,FALSE),-999)</f>
        <v>0.99307000000000001</v>
      </c>
      <c r="I71">
        <f>IFERROR(VLOOKUP($C71,Birth_registration_clean!B:C,2,FALSE),-999)</f>
        <v>0.01</v>
      </c>
      <c r="J71">
        <f>IFERROR(VLOOKUP($C71,'CPI 2015'!B:C,2,FALSE),-999)</f>
        <v>0.3294999999999999</v>
      </c>
      <c r="K71">
        <f>IFERROR(VLOOKUP($C71,BN.CAB.XOKA.GD.ZS!B:E,4,FALSE),-999)</f>
        <v>0.22606111418714628</v>
      </c>
      <c r="L71">
        <f>IFERROR(VLOOKUP($C71,EN.CLC.MDAT.ZS!B:E,4,FALSE),-999)</f>
        <v>1.0566046946997481E-2</v>
      </c>
      <c r="M71">
        <f>IFERROR(VLOOKUP($C71,SH.XPD.GHED.GD.ZS!B:E,4,FALSE),-999)</f>
        <v>0.36229036080108001</v>
      </c>
      <c r="N71">
        <f>IFERROR(VLOOKUP($C71,SE.ADT.LITR.ZS!B:E,4,FALSE),-999)</f>
        <v>1</v>
      </c>
      <c r="O71">
        <f>IFERROR(VLOOKUP($C71,SE.ADT.1524.LT.ZS!B:E,4,FALSE),-999)</f>
        <v>9.9999999999998979E-3</v>
      </c>
      <c r="P71">
        <f>IFERROR(VLOOKUP($C71,LP.LPI.LOGS.XQ!B:E,4,FALSE),-999)</f>
        <v>0.70675061500000003</v>
      </c>
      <c r="Q71">
        <f t="shared" si="7"/>
        <v>0</v>
      </c>
    </row>
    <row r="72" spans="1:17" x14ac:dyDescent="0.35">
      <c r="A72">
        <v>1159320647</v>
      </c>
      <c r="B72" s="1" t="s">
        <v>229</v>
      </c>
      <c r="C72" s="1" t="s">
        <v>615</v>
      </c>
      <c r="D72" s="1">
        <f>IF(Q72=0,RiskScoring!P72,-999)</f>
        <v>-999</v>
      </c>
      <c r="E72" s="1">
        <f t="shared" si="4"/>
        <v>-99900</v>
      </c>
      <c r="F72" s="18">
        <f t="shared" si="5"/>
        <v>-99900</v>
      </c>
      <c r="G72" s="18">
        <f t="shared" si="6"/>
        <v>-99900</v>
      </c>
      <c r="H72" s="16">
        <f>IFERROR(VLOOKUP($C72,SH.MED.CMHW.P3_clean!B:H,7,FALSE),-999)</f>
        <v>-999</v>
      </c>
      <c r="I72">
        <f>IFERROR(VLOOKUP($C72,Birth_registration_clean!B:C,2,FALSE),-999)</f>
        <v>-999</v>
      </c>
      <c r="J72">
        <f>IFERROR(VLOOKUP($C72,'CPI 2015'!B:C,2,FALSE),-999)</f>
        <v>-999</v>
      </c>
      <c r="K72">
        <f>IFERROR(VLOOKUP($C72,BN.CAB.XOKA.GD.ZS!B:E,4,FALSE),-999)</f>
        <v>-999</v>
      </c>
      <c r="L72">
        <f>IFERROR(VLOOKUP($C72,EN.CLC.MDAT.ZS!B:E,4,FALSE),-999)</f>
        <v>-999</v>
      </c>
      <c r="M72">
        <f>IFERROR(VLOOKUP($C72,SH.XPD.GHED.GD.ZS!B:E,4,FALSE),-999)</f>
        <v>-999</v>
      </c>
      <c r="N72">
        <f>IFERROR(VLOOKUP($C72,SE.ADT.LITR.ZS!B:E,4,FALSE),-999)</f>
        <v>-999</v>
      </c>
      <c r="O72">
        <f>IFERROR(VLOOKUP($C72,SE.ADT.1524.LT.ZS!B:E,4,FALSE),-999)</f>
        <v>-999</v>
      </c>
      <c r="P72">
        <f>IFERROR(VLOOKUP($C72,LP.LPI.LOGS.XQ!B:E,4,FALSE),-999)</f>
        <v>-999</v>
      </c>
      <c r="Q72">
        <f t="shared" si="7"/>
        <v>1</v>
      </c>
    </row>
    <row r="73" spans="1:17" x14ac:dyDescent="0.35">
      <c r="A73">
        <v>1159320649</v>
      </c>
      <c r="B73" s="1" t="s">
        <v>229</v>
      </c>
      <c r="C73" s="1" t="s">
        <v>732</v>
      </c>
      <c r="D73" s="1">
        <f>IF(Q73=0,RiskScoring!P73,-999)</f>
        <v>-999</v>
      </c>
      <c r="E73" s="1">
        <f t="shared" si="4"/>
        <v>-99900</v>
      </c>
      <c r="F73" s="18">
        <f t="shared" si="5"/>
        <v>-99900</v>
      </c>
      <c r="G73" s="18">
        <f t="shared" si="6"/>
        <v>-99900</v>
      </c>
      <c r="H73" s="16">
        <f>IFERROR(VLOOKUP($C73,SH.MED.CMHW.P3_clean!B:H,7,FALSE),-999)</f>
        <v>-999</v>
      </c>
      <c r="I73">
        <f>IFERROR(VLOOKUP($C73,Birth_registration_clean!B:C,2,FALSE),-999)</f>
        <v>-999</v>
      </c>
      <c r="J73">
        <f>IFERROR(VLOOKUP($C73,'CPI 2015'!B:C,2,FALSE),-999)</f>
        <v>-999</v>
      </c>
      <c r="K73">
        <f>IFERROR(VLOOKUP($C73,BN.CAB.XOKA.GD.ZS!B:E,4,FALSE),-999)</f>
        <v>-999</v>
      </c>
      <c r="L73">
        <f>IFERROR(VLOOKUP($C73,EN.CLC.MDAT.ZS!B:E,4,FALSE),-999)</f>
        <v>-999</v>
      </c>
      <c r="M73">
        <f>IFERROR(VLOOKUP($C73,SH.XPD.GHED.GD.ZS!B:E,4,FALSE),-999)</f>
        <v>-999</v>
      </c>
      <c r="N73">
        <f>IFERROR(VLOOKUP($C73,SE.ADT.LITR.ZS!B:E,4,FALSE),-999)</f>
        <v>-999</v>
      </c>
      <c r="O73">
        <f>IFERROR(VLOOKUP($C73,SE.ADT.1524.LT.ZS!B:E,4,FALSE),-999)</f>
        <v>-999</v>
      </c>
      <c r="P73">
        <f>IFERROR(VLOOKUP($C73,LP.LPI.LOGS.XQ!B:E,4,FALSE),-999)</f>
        <v>-999</v>
      </c>
      <c r="Q73">
        <f t="shared" si="7"/>
        <v>1</v>
      </c>
    </row>
    <row r="74" spans="1:17" x14ac:dyDescent="0.35">
      <c r="A74">
        <v>1159320639</v>
      </c>
      <c r="B74" s="1" t="s">
        <v>229</v>
      </c>
      <c r="C74" s="1" t="s">
        <v>415</v>
      </c>
      <c r="D74" s="1">
        <f>IF(Q74=0,RiskScoring!P74,-999)</f>
        <v>-999</v>
      </c>
      <c r="E74" s="1">
        <f t="shared" si="4"/>
        <v>-33234</v>
      </c>
      <c r="F74" s="18">
        <f t="shared" si="5"/>
        <v>34</v>
      </c>
      <c r="G74" s="18">
        <f t="shared" si="6"/>
        <v>-33292</v>
      </c>
      <c r="H74" s="16">
        <f>IFERROR(VLOOKUP($C74,SH.MED.CMHW.P3_clean!B:H,7,FALSE),-999)</f>
        <v>1.0000000000000009E-2</v>
      </c>
      <c r="I74">
        <f>IFERROR(VLOOKUP($C74,Birth_registration_clean!B:C,2,FALSE),-999)</f>
        <v>-999</v>
      </c>
      <c r="J74">
        <f>IFERROR(VLOOKUP($C74,'CPI 2015'!B:C,2,FALSE),-999)</f>
        <v>-999</v>
      </c>
      <c r="K74">
        <f>IFERROR(VLOOKUP($C74,BN.CAB.XOKA.GD.ZS!B:E,4,FALSE),-999)</f>
        <v>0.99996299999999994</v>
      </c>
      <c r="L74">
        <f>IFERROR(VLOOKUP($C74,EN.CLC.MDAT.ZS!B:E,4,FALSE),-999)</f>
        <v>0.01</v>
      </c>
      <c r="M74">
        <f>IFERROR(VLOOKUP($C74,SH.XPD.GHED.GD.ZS!B:E,4,FALSE),-999)</f>
        <v>1</v>
      </c>
      <c r="N74">
        <f>IFERROR(VLOOKUP($C74,SE.ADT.LITR.ZS!B:E,4,FALSE),-999)</f>
        <v>1</v>
      </c>
      <c r="O74">
        <f>IFERROR(VLOOKUP($C74,SE.ADT.1524.LT.ZS!B:E,4,FALSE),-999)</f>
        <v>9.9999999999998979E-3</v>
      </c>
      <c r="P74">
        <f>IFERROR(VLOOKUP($C74,LP.LPI.LOGS.XQ!B:E,4,FALSE),-999)</f>
        <v>0.25750000000000001</v>
      </c>
      <c r="Q74">
        <f t="shared" si="7"/>
        <v>2</v>
      </c>
    </row>
    <row r="75" spans="1:17" x14ac:dyDescent="0.35">
      <c r="A75">
        <v>1159320633</v>
      </c>
      <c r="B75" s="1" t="s">
        <v>229</v>
      </c>
      <c r="C75" s="1" t="s">
        <v>85</v>
      </c>
      <c r="D75" s="1">
        <f>IF(Q75=0,RiskScoring!P75,-999)</f>
        <v>-999</v>
      </c>
      <c r="E75" s="1">
        <f t="shared" si="4"/>
        <v>-99900</v>
      </c>
      <c r="F75" s="18">
        <f t="shared" si="5"/>
        <v>-99900</v>
      </c>
      <c r="G75" s="18">
        <f t="shared" si="6"/>
        <v>-99900</v>
      </c>
      <c r="H75" s="16">
        <f>IFERROR(VLOOKUP($C75,SH.MED.CMHW.P3_clean!B:H,7,FALSE),-999)</f>
        <v>-999</v>
      </c>
      <c r="I75">
        <f>IFERROR(VLOOKUP($C75,Birth_registration_clean!B:C,2,FALSE),-999)</f>
        <v>-999</v>
      </c>
      <c r="J75">
        <f>IFERROR(VLOOKUP($C75,'CPI 2015'!B:C,2,FALSE),-999)</f>
        <v>-999</v>
      </c>
      <c r="K75">
        <f>IFERROR(VLOOKUP($C75,BN.CAB.XOKA.GD.ZS!B:E,4,FALSE),-999)</f>
        <v>-999</v>
      </c>
      <c r="L75">
        <f>IFERROR(VLOOKUP($C75,EN.CLC.MDAT.ZS!B:E,4,FALSE),-999)</f>
        <v>-999</v>
      </c>
      <c r="M75">
        <f>IFERROR(VLOOKUP($C75,SH.XPD.GHED.GD.ZS!B:E,4,FALSE),-999)</f>
        <v>-999</v>
      </c>
      <c r="N75">
        <f>IFERROR(VLOOKUP($C75,SE.ADT.LITR.ZS!B:E,4,FALSE),-999)</f>
        <v>-999</v>
      </c>
      <c r="O75">
        <f>IFERROR(VLOOKUP($C75,SE.ADT.1524.LT.ZS!B:E,4,FALSE),-999)</f>
        <v>-999</v>
      </c>
      <c r="P75">
        <f>IFERROR(VLOOKUP($C75,LP.LPI.LOGS.XQ!B:E,4,FALSE),-999)</f>
        <v>-999</v>
      </c>
      <c r="Q75">
        <f t="shared" si="7"/>
        <v>1</v>
      </c>
    </row>
    <row r="76" spans="1:17" x14ac:dyDescent="0.35">
      <c r="A76">
        <v>1159320643</v>
      </c>
      <c r="B76" s="1" t="s">
        <v>229</v>
      </c>
      <c r="C76" s="1" t="s">
        <v>556</v>
      </c>
      <c r="D76" s="1">
        <f>IF(Q76=0,RiskScoring!P76,-999)</f>
        <v>-999</v>
      </c>
      <c r="E76" s="1">
        <f t="shared" si="4"/>
        <v>-33234</v>
      </c>
      <c r="F76" s="18">
        <f t="shared" si="5"/>
        <v>34</v>
      </c>
      <c r="G76" s="18">
        <f t="shared" si="6"/>
        <v>-33292</v>
      </c>
      <c r="H76" s="16">
        <f>IFERROR(VLOOKUP($C76,SH.MED.CMHW.P3_clean!B:H,7,FALSE),-999)</f>
        <v>1.0000000000000009E-2</v>
      </c>
      <c r="I76">
        <f>IFERROR(VLOOKUP($C76,Birth_registration_clean!B:C,2,FALSE),-999)</f>
        <v>-999</v>
      </c>
      <c r="J76">
        <f>IFERROR(VLOOKUP($C76,'CPI 2015'!B:C,2,FALSE),-999)</f>
        <v>-999</v>
      </c>
      <c r="K76">
        <f>IFERROR(VLOOKUP($C76,BN.CAB.XOKA.GD.ZS!B:E,4,FALSE),-999)</f>
        <v>0.99996299999999994</v>
      </c>
      <c r="L76">
        <f>IFERROR(VLOOKUP($C76,EN.CLC.MDAT.ZS!B:E,4,FALSE),-999)</f>
        <v>0.01</v>
      </c>
      <c r="M76">
        <f>IFERROR(VLOOKUP($C76,SH.XPD.GHED.GD.ZS!B:E,4,FALSE),-999)</f>
        <v>1</v>
      </c>
      <c r="N76">
        <f>IFERROR(VLOOKUP($C76,SE.ADT.LITR.ZS!B:E,4,FALSE),-999)</f>
        <v>1</v>
      </c>
      <c r="O76">
        <f>IFERROR(VLOOKUP($C76,SE.ADT.1524.LT.ZS!B:E,4,FALSE),-999)</f>
        <v>9.9999999999998979E-3</v>
      </c>
      <c r="P76">
        <f>IFERROR(VLOOKUP($C76,LP.LPI.LOGS.XQ!B:E,4,FALSE),-999)</f>
        <v>0.25750000000000001</v>
      </c>
      <c r="Q76">
        <f t="shared" si="7"/>
        <v>2</v>
      </c>
    </row>
    <row r="77" spans="1:17" x14ac:dyDescent="0.35">
      <c r="A77">
        <v>1159320641</v>
      </c>
      <c r="B77" s="1" t="s">
        <v>229</v>
      </c>
      <c r="C77" s="1" t="s">
        <v>482</v>
      </c>
      <c r="D77" s="1">
        <f>IF(Q77=0,RiskScoring!P77,-999)</f>
        <v>-999</v>
      </c>
      <c r="E77" s="1">
        <f t="shared" si="4"/>
        <v>-33234</v>
      </c>
      <c r="F77" s="18">
        <f t="shared" si="5"/>
        <v>1</v>
      </c>
      <c r="G77" s="18">
        <f t="shared" si="6"/>
        <v>-33292</v>
      </c>
      <c r="H77" s="16">
        <f>IFERROR(VLOOKUP($C77,SH.MED.CMHW.P3_clean!B:H,7,FALSE),-999)</f>
        <v>1.0000000000000009E-2</v>
      </c>
      <c r="I77">
        <f>IFERROR(VLOOKUP($C77,Birth_registration_clean!B:C,2,FALSE),-999)</f>
        <v>-999</v>
      </c>
      <c r="J77">
        <f>IFERROR(VLOOKUP($C77,'CPI 2015'!B:C,2,FALSE),-999)</f>
        <v>-999</v>
      </c>
      <c r="K77">
        <f>IFERROR(VLOOKUP($C77,BN.CAB.XOKA.GD.ZS!B:E,4,FALSE),-999)</f>
        <v>0.99996299999999994</v>
      </c>
      <c r="L77">
        <f>IFERROR(VLOOKUP($C77,EN.CLC.MDAT.ZS!B:E,4,FALSE),-999)</f>
        <v>0.01</v>
      </c>
      <c r="M77">
        <f>IFERROR(VLOOKUP($C77,SH.XPD.GHED.GD.ZS!B:E,4,FALSE),-999)</f>
        <v>1</v>
      </c>
      <c r="N77">
        <f>IFERROR(VLOOKUP($C77,SE.ADT.LITR.ZS!B:E,4,FALSE),-999)</f>
        <v>2.200000000000002E-2</v>
      </c>
      <c r="O77">
        <f>IFERROR(VLOOKUP($C77,SE.ADT.1524.LT.ZS!B:E,4,FALSE),-999)</f>
        <v>1.7919999999999936E-2</v>
      </c>
      <c r="P77">
        <f>IFERROR(VLOOKUP($C77,LP.LPI.LOGS.XQ!B:E,4,FALSE),-999)</f>
        <v>0.25750000000000001</v>
      </c>
      <c r="Q77">
        <f t="shared" si="7"/>
        <v>2</v>
      </c>
    </row>
    <row r="78" spans="1:17" x14ac:dyDescent="0.35">
      <c r="A78">
        <v>1159320631</v>
      </c>
      <c r="B78" s="1" t="s">
        <v>229</v>
      </c>
      <c r="C78" s="1" t="s">
        <v>37</v>
      </c>
      <c r="D78" s="1">
        <f>IF(Q78=0,RiskScoring!P78,-999)</f>
        <v>-999</v>
      </c>
      <c r="E78" s="1">
        <f t="shared" si="4"/>
        <v>-99900</v>
      </c>
      <c r="F78" s="18">
        <f t="shared" si="5"/>
        <v>-99900</v>
      </c>
      <c r="G78" s="18">
        <f t="shared" si="6"/>
        <v>-99900</v>
      </c>
      <c r="H78" s="16">
        <f>IFERROR(VLOOKUP($C78,SH.MED.CMHW.P3_clean!B:H,7,FALSE),-999)</f>
        <v>-999</v>
      </c>
      <c r="I78">
        <f>IFERROR(VLOOKUP($C78,Birth_registration_clean!B:C,2,FALSE),-999)</f>
        <v>-999</v>
      </c>
      <c r="J78">
        <f>IFERROR(VLOOKUP($C78,'CPI 2015'!B:C,2,FALSE),-999)</f>
        <v>-999</v>
      </c>
      <c r="K78">
        <f>IFERROR(VLOOKUP($C78,BN.CAB.XOKA.GD.ZS!B:E,4,FALSE),-999)</f>
        <v>-999</v>
      </c>
      <c r="L78">
        <f>IFERROR(VLOOKUP($C78,EN.CLC.MDAT.ZS!B:E,4,FALSE),-999)</f>
        <v>-999</v>
      </c>
      <c r="M78">
        <f>IFERROR(VLOOKUP($C78,SH.XPD.GHED.GD.ZS!B:E,4,FALSE),-999)</f>
        <v>-999</v>
      </c>
      <c r="N78">
        <f>IFERROR(VLOOKUP($C78,SE.ADT.LITR.ZS!B:E,4,FALSE),-999)</f>
        <v>-999</v>
      </c>
      <c r="O78">
        <f>IFERROR(VLOOKUP($C78,SE.ADT.1524.LT.ZS!B:E,4,FALSE),-999)</f>
        <v>-999</v>
      </c>
      <c r="P78">
        <f>IFERROR(VLOOKUP($C78,LP.LPI.LOGS.XQ!B:E,4,FALSE),-999)</f>
        <v>-999</v>
      </c>
      <c r="Q78">
        <f t="shared" si="7"/>
        <v>1</v>
      </c>
    </row>
    <row r="79" spans="1:17" x14ac:dyDescent="0.35">
      <c r="A79">
        <v>1159320691</v>
      </c>
      <c r="B79" s="1" t="s">
        <v>235</v>
      </c>
      <c r="C79" s="1" t="s">
        <v>234</v>
      </c>
      <c r="D79" s="1">
        <f>IF(Q79=0,RiskScoring!P79,-999)</f>
        <v>-999</v>
      </c>
      <c r="E79" s="1">
        <f t="shared" si="4"/>
        <v>37</v>
      </c>
      <c r="F79" s="18">
        <f t="shared" si="5"/>
        <v>38</v>
      </c>
      <c r="G79" s="18">
        <f t="shared" si="6"/>
        <v>-66592</v>
      </c>
      <c r="H79" s="16">
        <f>IFERROR(VLOOKUP($C79,SH.MED.CMHW.P3_clean!B:H,7,FALSE),-999)</f>
        <v>-999</v>
      </c>
      <c r="I79">
        <f>IFERROR(VLOOKUP($C79,Birth_registration_clean!B:C,2,FALSE),-999)</f>
        <v>0.17199999999999999</v>
      </c>
      <c r="J79">
        <f>IFERROR(VLOOKUP($C79,'CPI 2015'!B:C,2,FALSE),-999)</f>
        <v>-999</v>
      </c>
      <c r="K79">
        <f>IFERROR(VLOOKUP($C79,BN.CAB.XOKA.GD.ZS!B:E,4,FALSE),-999)</f>
        <v>0.18599136165728614</v>
      </c>
      <c r="L79">
        <f>IFERROR(VLOOKUP($C79,EN.CLC.MDAT.ZS!B:E,4,FALSE),-999)</f>
        <v>0.14363154214324159</v>
      </c>
      <c r="M79">
        <f>IFERROR(VLOOKUP($C79,SH.XPD.GHED.GD.ZS!B:E,4,FALSE),-999)</f>
        <v>0.76682866881584</v>
      </c>
      <c r="N79">
        <f>IFERROR(VLOOKUP($C79,SE.ADT.LITR.ZS!B:E,4,FALSE),-999)</f>
        <v>1</v>
      </c>
      <c r="O79">
        <f>IFERROR(VLOOKUP($C79,SE.ADT.1524.LT.ZS!B:E,4,FALSE),-999)</f>
        <v>9.9999999999998979E-3</v>
      </c>
      <c r="P79">
        <f>IFERROR(VLOOKUP($C79,LP.LPI.LOGS.XQ!B:E,4,FALSE),-999)</f>
        <v>0.25750000000000001</v>
      </c>
      <c r="Q79">
        <f t="shared" si="7"/>
        <v>1</v>
      </c>
    </row>
    <row r="80" spans="1:17" x14ac:dyDescent="0.35">
      <c r="A80">
        <v>1159320693</v>
      </c>
      <c r="B80" s="1" t="s">
        <v>239</v>
      </c>
      <c r="C80" s="1" t="s">
        <v>238</v>
      </c>
      <c r="D80" s="1">
        <f>IF(Q80=0,RiskScoring!P80,-999)</f>
        <v>26.473474449574269</v>
      </c>
      <c r="E80" s="1">
        <f t="shared" si="4"/>
        <v>39</v>
      </c>
      <c r="F80" s="18">
        <f t="shared" si="5"/>
        <v>9</v>
      </c>
      <c r="G80" s="18">
        <f t="shared" si="6"/>
        <v>33</v>
      </c>
      <c r="H80" s="16">
        <f>IFERROR(VLOOKUP($C80,SH.MED.CMHW.P3_clean!B:H,7,FALSE),-999)</f>
        <v>1.0000000000000009E-2</v>
      </c>
      <c r="I80">
        <f>IFERROR(VLOOKUP($C80,Birth_registration_clean!B:C,2,FALSE),-999)</f>
        <v>0.114</v>
      </c>
      <c r="J80">
        <f>IFERROR(VLOOKUP($C80,'CPI 2015'!B:C,2,FALSE),-999)</f>
        <v>0.71829999999999994</v>
      </c>
      <c r="K80">
        <f>IFERROR(VLOOKUP($C80,BN.CAB.XOKA.GD.ZS!B:E,4,FALSE),-999)</f>
        <v>0.2174301201948638</v>
      </c>
      <c r="L80">
        <f>IFERROR(VLOOKUP($C80,EN.CLC.MDAT.ZS!B:E,4,FALSE),-999)</f>
        <v>0.01</v>
      </c>
      <c r="M80">
        <f>IFERROR(VLOOKUP($C80,SH.XPD.GHED.GD.ZS!B:E,4,FALSE),-999)</f>
        <v>0.86596290581787994</v>
      </c>
      <c r="N80">
        <f>IFERROR(VLOOKUP($C80,SE.ADT.LITR.ZS!B:E,4,FALSE),-999)</f>
        <v>0.15332840000000003</v>
      </c>
      <c r="O80">
        <f>IFERROR(VLOOKUP($C80,SE.ADT.1524.LT.ZS!B:E,4,FALSE),-999)</f>
        <v>0.11114176599999992</v>
      </c>
      <c r="P80">
        <f>IFERROR(VLOOKUP($C80,LP.LPI.LOGS.XQ!B:E,4,FALSE),-999)</f>
        <v>0.28748932750000006</v>
      </c>
      <c r="Q80">
        <f t="shared" si="7"/>
        <v>0</v>
      </c>
    </row>
    <row r="81" spans="1:17" x14ac:dyDescent="0.35">
      <c r="A81">
        <v>1159320731</v>
      </c>
      <c r="B81" s="1" t="s">
        <v>765</v>
      </c>
      <c r="C81" s="1" t="s">
        <v>590</v>
      </c>
      <c r="D81" s="1">
        <f>IF(Q81=0,RiskScoring!P81,-999)</f>
        <v>-999</v>
      </c>
      <c r="E81" s="1">
        <f t="shared" si="4"/>
        <v>-99900</v>
      </c>
      <c r="F81" s="18">
        <f t="shared" si="5"/>
        <v>-99900</v>
      </c>
      <c r="G81" s="18">
        <f t="shared" si="6"/>
        <v>-99900</v>
      </c>
      <c r="H81" s="16">
        <f>IFERROR(VLOOKUP($C81,SH.MED.CMHW.P3_clean!B:H,7,FALSE),-999)</f>
        <v>-999</v>
      </c>
      <c r="I81">
        <f>IFERROR(VLOOKUP($C81,Birth_registration_clean!B:C,2,FALSE),-999)</f>
        <v>-999</v>
      </c>
      <c r="J81">
        <f>IFERROR(VLOOKUP($C81,'CPI 2015'!B:C,2,FALSE),-999)</f>
        <v>-999</v>
      </c>
      <c r="K81">
        <f>IFERROR(VLOOKUP($C81,BN.CAB.XOKA.GD.ZS!B:E,4,FALSE),-999)</f>
        <v>-999</v>
      </c>
      <c r="L81">
        <f>IFERROR(VLOOKUP($C81,EN.CLC.MDAT.ZS!B:E,4,FALSE),-999)</f>
        <v>-999</v>
      </c>
      <c r="M81">
        <f>IFERROR(VLOOKUP($C81,SH.XPD.GHED.GD.ZS!B:E,4,FALSE),-999)</f>
        <v>-999</v>
      </c>
      <c r="N81">
        <f>IFERROR(VLOOKUP($C81,SE.ADT.LITR.ZS!B:E,4,FALSE),-999)</f>
        <v>-999</v>
      </c>
      <c r="O81">
        <f>IFERROR(VLOOKUP($C81,SE.ADT.1524.LT.ZS!B:E,4,FALSE),-999)</f>
        <v>-999</v>
      </c>
      <c r="P81">
        <f>IFERROR(VLOOKUP($C81,LP.LPI.LOGS.XQ!B:E,4,FALSE),-999)</f>
        <v>-999</v>
      </c>
      <c r="Q81">
        <f t="shared" si="7"/>
        <v>1</v>
      </c>
    </row>
    <row r="82" spans="1:17" x14ac:dyDescent="0.35">
      <c r="A82">
        <v>1159320723</v>
      </c>
      <c r="B82" s="1" t="s">
        <v>765</v>
      </c>
      <c r="C82" s="1" t="s">
        <v>312</v>
      </c>
      <c r="D82" s="1">
        <f>IF(Q82=0,RiskScoring!P82,-999)</f>
        <v>-999</v>
      </c>
      <c r="E82" s="1">
        <f t="shared" si="4"/>
        <v>-99900</v>
      </c>
      <c r="F82" s="18">
        <f t="shared" si="5"/>
        <v>-99900</v>
      </c>
      <c r="G82" s="18">
        <f t="shared" si="6"/>
        <v>-99900</v>
      </c>
      <c r="H82" s="16">
        <f>IFERROR(VLOOKUP($C82,SH.MED.CMHW.P3_clean!B:H,7,FALSE),-999)</f>
        <v>-999</v>
      </c>
      <c r="I82">
        <f>IFERROR(VLOOKUP($C82,Birth_registration_clean!B:C,2,FALSE),-999)</f>
        <v>-999</v>
      </c>
      <c r="J82">
        <f>IFERROR(VLOOKUP($C82,'CPI 2015'!B:C,2,FALSE),-999)</f>
        <v>-999</v>
      </c>
      <c r="K82">
        <f>IFERROR(VLOOKUP($C82,BN.CAB.XOKA.GD.ZS!B:E,4,FALSE),-999)</f>
        <v>-999</v>
      </c>
      <c r="L82">
        <f>IFERROR(VLOOKUP($C82,EN.CLC.MDAT.ZS!B:E,4,FALSE),-999)</f>
        <v>-999</v>
      </c>
      <c r="M82">
        <f>IFERROR(VLOOKUP($C82,SH.XPD.GHED.GD.ZS!B:E,4,FALSE),-999)</f>
        <v>-999</v>
      </c>
      <c r="N82">
        <f>IFERROR(VLOOKUP($C82,SE.ADT.LITR.ZS!B:E,4,FALSE),-999)</f>
        <v>-999</v>
      </c>
      <c r="O82">
        <f>IFERROR(VLOOKUP($C82,SE.ADT.1524.LT.ZS!B:E,4,FALSE),-999)</f>
        <v>-999</v>
      </c>
      <c r="P82">
        <f>IFERROR(VLOOKUP($C82,LP.LPI.LOGS.XQ!B:E,4,FALSE),-999)</f>
        <v>-999</v>
      </c>
      <c r="Q82">
        <f t="shared" si="7"/>
        <v>1</v>
      </c>
    </row>
    <row r="83" spans="1:17" x14ac:dyDescent="0.35">
      <c r="A83">
        <v>1159320733</v>
      </c>
      <c r="B83" s="1" t="s">
        <v>765</v>
      </c>
      <c r="C83" s="1" t="s">
        <v>594</v>
      </c>
      <c r="D83" s="1">
        <f>IF(Q83=0,RiskScoring!P83,-999)</f>
        <v>-999</v>
      </c>
      <c r="E83" s="1">
        <f t="shared" si="4"/>
        <v>-99900</v>
      </c>
      <c r="F83" s="18">
        <f t="shared" si="5"/>
        <v>-99900</v>
      </c>
      <c r="G83" s="18">
        <f t="shared" si="6"/>
        <v>-99900</v>
      </c>
      <c r="H83" s="16">
        <f>IFERROR(VLOOKUP($C83,SH.MED.CMHW.P3_clean!B:H,7,FALSE),-999)</f>
        <v>-999</v>
      </c>
      <c r="I83">
        <f>IFERROR(VLOOKUP($C83,Birth_registration_clean!B:C,2,FALSE),-999)</f>
        <v>-999</v>
      </c>
      <c r="J83">
        <f>IFERROR(VLOOKUP($C83,'CPI 2015'!B:C,2,FALSE),-999)</f>
        <v>-999</v>
      </c>
      <c r="K83">
        <f>IFERROR(VLOOKUP($C83,BN.CAB.XOKA.GD.ZS!B:E,4,FALSE),-999)</f>
        <v>-999</v>
      </c>
      <c r="L83">
        <f>IFERROR(VLOOKUP($C83,EN.CLC.MDAT.ZS!B:E,4,FALSE),-999)</f>
        <v>-999</v>
      </c>
      <c r="M83">
        <f>IFERROR(VLOOKUP($C83,SH.XPD.GHED.GD.ZS!B:E,4,FALSE),-999)</f>
        <v>-999</v>
      </c>
      <c r="N83">
        <f>IFERROR(VLOOKUP($C83,SE.ADT.LITR.ZS!B:E,4,FALSE),-999)</f>
        <v>-999</v>
      </c>
      <c r="O83">
        <f>IFERROR(VLOOKUP($C83,SE.ADT.1524.LT.ZS!B:E,4,FALSE),-999)</f>
        <v>-999</v>
      </c>
      <c r="P83">
        <f>IFERROR(VLOOKUP($C83,LP.LPI.LOGS.XQ!B:E,4,FALSE),-999)</f>
        <v>-999</v>
      </c>
      <c r="Q83">
        <f t="shared" si="7"/>
        <v>1</v>
      </c>
    </row>
    <row r="84" spans="1:17" x14ac:dyDescent="0.35">
      <c r="A84">
        <v>1159320729</v>
      </c>
      <c r="B84" s="1" t="s">
        <v>765</v>
      </c>
      <c r="C84" s="1" t="s">
        <v>518</v>
      </c>
      <c r="D84" s="1">
        <f>IF(Q84=0,RiskScoring!P84,-999)</f>
        <v>-999</v>
      </c>
      <c r="E84" s="1">
        <f t="shared" si="4"/>
        <v>-99900</v>
      </c>
      <c r="F84" s="18">
        <f t="shared" si="5"/>
        <v>-99900</v>
      </c>
      <c r="G84" s="18">
        <f t="shared" si="6"/>
        <v>-99900</v>
      </c>
      <c r="H84" s="16">
        <f>IFERROR(VLOOKUP($C84,SH.MED.CMHW.P3_clean!B:H,7,FALSE),-999)</f>
        <v>-999</v>
      </c>
      <c r="I84">
        <f>IFERROR(VLOOKUP($C84,Birth_registration_clean!B:C,2,FALSE),-999)</f>
        <v>-999</v>
      </c>
      <c r="J84">
        <f>IFERROR(VLOOKUP($C84,'CPI 2015'!B:C,2,FALSE),-999)</f>
        <v>-999</v>
      </c>
      <c r="K84">
        <f>IFERROR(VLOOKUP($C84,BN.CAB.XOKA.GD.ZS!B:E,4,FALSE),-999)</f>
        <v>-999</v>
      </c>
      <c r="L84">
        <f>IFERROR(VLOOKUP($C84,EN.CLC.MDAT.ZS!B:E,4,FALSE),-999)</f>
        <v>-999</v>
      </c>
      <c r="M84">
        <f>IFERROR(VLOOKUP($C84,SH.XPD.GHED.GD.ZS!B:E,4,FALSE),-999)</f>
        <v>-999</v>
      </c>
      <c r="N84">
        <f>IFERROR(VLOOKUP($C84,SE.ADT.LITR.ZS!B:E,4,FALSE),-999)</f>
        <v>-999</v>
      </c>
      <c r="O84">
        <f>IFERROR(VLOOKUP($C84,SE.ADT.1524.LT.ZS!B:E,4,FALSE),-999)</f>
        <v>-999</v>
      </c>
      <c r="P84">
        <f>IFERROR(VLOOKUP($C84,LP.LPI.LOGS.XQ!B:E,4,FALSE),-999)</f>
        <v>-999</v>
      </c>
      <c r="Q84">
        <f t="shared" si="7"/>
        <v>1</v>
      </c>
    </row>
    <row r="85" spans="1:17" x14ac:dyDescent="0.35">
      <c r="A85">
        <v>1159320703</v>
      </c>
      <c r="B85" s="1" t="s">
        <v>765</v>
      </c>
      <c r="C85" s="1" t="s">
        <v>11</v>
      </c>
      <c r="D85" s="1">
        <f>IF(Q85=0,RiskScoring!P85,-999)</f>
        <v>-999</v>
      </c>
      <c r="E85" s="1">
        <f t="shared" si="4"/>
        <v>-66595</v>
      </c>
      <c r="F85" s="18">
        <f t="shared" si="5"/>
        <v>-99900</v>
      </c>
      <c r="G85" s="18">
        <f t="shared" si="6"/>
        <v>-99900</v>
      </c>
      <c r="H85" s="16">
        <f>IFERROR(VLOOKUP($C85,SH.MED.CMHW.P3_clean!B:H,7,FALSE),-999)</f>
        <v>-999</v>
      </c>
      <c r="I85">
        <f>IFERROR(VLOOKUP($C85,Birth_registration_clean!B:C,2,FALSE),-999)</f>
        <v>0.17199999999999999</v>
      </c>
      <c r="J85">
        <f>IFERROR(VLOOKUP($C85,'CPI 2015'!B:C,2,FALSE),-999)</f>
        <v>-999</v>
      </c>
      <c r="K85">
        <f>IFERROR(VLOOKUP($C85,BN.CAB.XOKA.GD.ZS!B:E,4,FALSE),-999)</f>
        <v>-999</v>
      </c>
      <c r="L85">
        <f>IFERROR(VLOOKUP($C85,EN.CLC.MDAT.ZS!B:E,4,FALSE),-999)</f>
        <v>-999</v>
      </c>
      <c r="M85">
        <f>IFERROR(VLOOKUP($C85,SH.XPD.GHED.GD.ZS!B:E,4,FALSE),-999)</f>
        <v>-999</v>
      </c>
      <c r="N85">
        <f>IFERROR(VLOOKUP($C85,SE.ADT.LITR.ZS!B:E,4,FALSE),-999)</f>
        <v>-999</v>
      </c>
      <c r="O85">
        <f>IFERROR(VLOOKUP($C85,SE.ADT.1524.LT.ZS!B:E,4,FALSE),-999)</f>
        <v>-999</v>
      </c>
      <c r="P85">
        <f>IFERROR(VLOOKUP($C85,LP.LPI.LOGS.XQ!B:E,4,FALSE),-999)</f>
        <v>-999</v>
      </c>
      <c r="Q85">
        <f t="shared" si="7"/>
        <v>1</v>
      </c>
    </row>
    <row r="86" spans="1:17" x14ac:dyDescent="0.35">
      <c r="A86">
        <v>1159320711</v>
      </c>
      <c r="B86" s="1" t="s">
        <v>765</v>
      </c>
      <c r="C86" s="1" t="s">
        <v>222</v>
      </c>
      <c r="D86" s="1">
        <f>IF(Q86=0,RiskScoring!P86,-999)</f>
        <v>-999</v>
      </c>
      <c r="E86" s="1">
        <f t="shared" si="4"/>
        <v>-99900</v>
      </c>
      <c r="F86" s="18">
        <f t="shared" si="5"/>
        <v>-99900</v>
      </c>
      <c r="G86" s="18">
        <f t="shared" si="6"/>
        <v>-99900</v>
      </c>
      <c r="H86" s="16">
        <f>IFERROR(VLOOKUP($C86,SH.MED.CMHW.P3_clean!B:H,7,FALSE),-999)</f>
        <v>-999</v>
      </c>
      <c r="I86">
        <f>IFERROR(VLOOKUP($C86,Birth_registration_clean!B:C,2,FALSE),-999)</f>
        <v>-999</v>
      </c>
      <c r="J86">
        <f>IFERROR(VLOOKUP($C86,'CPI 2015'!B:C,2,FALSE),-999)</f>
        <v>-999</v>
      </c>
      <c r="K86">
        <f>IFERROR(VLOOKUP($C86,BN.CAB.XOKA.GD.ZS!B:E,4,FALSE),-999)</f>
        <v>-999</v>
      </c>
      <c r="L86">
        <f>IFERROR(VLOOKUP($C86,EN.CLC.MDAT.ZS!B:E,4,FALSE),-999)</f>
        <v>-999</v>
      </c>
      <c r="M86">
        <f>IFERROR(VLOOKUP($C86,SH.XPD.GHED.GD.ZS!B:E,4,FALSE),-999)</f>
        <v>-999</v>
      </c>
      <c r="N86">
        <f>IFERROR(VLOOKUP($C86,SE.ADT.LITR.ZS!B:E,4,FALSE),-999)</f>
        <v>-999</v>
      </c>
      <c r="O86">
        <f>IFERROR(VLOOKUP($C86,SE.ADT.1524.LT.ZS!B:E,4,FALSE),-999)</f>
        <v>-999</v>
      </c>
      <c r="P86">
        <f>IFERROR(VLOOKUP($C86,LP.LPI.LOGS.XQ!B:E,4,FALSE),-999)</f>
        <v>-999</v>
      </c>
      <c r="Q86">
        <f t="shared" si="7"/>
        <v>1</v>
      </c>
    </row>
    <row r="87" spans="1:17" x14ac:dyDescent="0.35">
      <c r="A87">
        <v>1159320707</v>
      </c>
      <c r="B87" s="1" t="s">
        <v>765</v>
      </c>
      <c r="C87" s="1" t="s">
        <v>166</v>
      </c>
      <c r="D87" s="1">
        <f>IF(Q87=0,RiskScoring!P87,-999)</f>
        <v>-999</v>
      </c>
      <c r="E87" s="1">
        <f t="shared" si="4"/>
        <v>-33234</v>
      </c>
      <c r="F87" s="18">
        <f t="shared" si="5"/>
        <v>1</v>
      </c>
      <c r="G87" s="18">
        <f t="shared" si="6"/>
        <v>-33292</v>
      </c>
      <c r="H87" s="16">
        <f>IFERROR(VLOOKUP($C87,SH.MED.CMHW.P3_clean!B:H,7,FALSE),-999)</f>
        <v>1.0000000000000009E-2</v>
      </c>
      <c r="I87">
        <f>IFERROR(VLOOKUP($C87,Birth_registration_clean!B:C,2,FALSE),-999)</f>
        <v>-999</v>
      </c>
      <c r="J87">
        <f>IFERROR(VLOOKUP($C87,'CPI 2015'!B:C,2,FALSE),-999)</f>
        <v>-999</v>
      </c>
      <c r="K87">
        <f>IFERROR(VLOOKUP($C87,BN.CAB.XOKA.GD.ZS!B:E,4,FALSE),-999)</f>
        <v>0.99996299999999994</v>
      </c>
      <c r="L87">
        <f>IFERROR(VLOOKUP($C87,EN.CLC.MDAT.ZS!B:E,4,FALSE),-999)</f>
        <v>0.01</v>
      </c>
      <c r="M87">
        <f>IFERROR(VLOOKUP($C87,SH.XPD.GHED.GD.ZS!B:E,4,FALSE),-999)</f>
        <v>1</v>
      </c>
      <c r="N87">
        <f>IFERROR(VLOOKUP($C87,SE.ADT.LITR.ZS!B:E,4,FALSE),-999)</f>
        <v>1.1321800000000048E-2</v>
      </c>
      <c r="O87">
        <f>IFERROR(VLOOKUP($C87,SE.ADT.1524.LT.ZS!B:E,4,FALSE),-999)</f>
        <v>2.082248199999992E-2</v>
      </c>
      <c r="P87">
        <f>IFERROR(VLOOKUP($C87,LP.LPI.LOGS.XQ!B:E,4,FALSE),-999)</f>
        <v>0.25750000000000001</v>
      </c>
      <c r="Q87">
        <f t="shared" si="7"/>
        <v>2</v>
      </c>
    </row>
    <row r="88" spans="1:17" x14ac:dyDescent="0.35">
      <c r="A88">
        <v>1159320705</v>
      </c>
      <c r="B88" s="1" t="s">
        <v>765</v>
      </c>
      <c r="C88" s="1" t="s">
        <v>92</v>
      </c>
      <c r="D88" s="1">
        <f>IF(Q88=0,RiskScoring!P88,-999)</f>
        <v>-999</v>
      </c>
      <c r="E88" s="1">
        <f t="shared" si="4"/>
        <v>-33262</v>
      </c>
      <c r="F88" s="18">
        <f t="shared" si="5"/>
        <v>34</v>
      </c>
      <c r="G88" s="18">
        <f t="shared" si="6"/>
        <v>-33292</v>
      </c>
      <c r="H88" s="16">
        <f>IFERROR(VLOOKUP($C88,SH.MED.CMHW.P3_clean!B:H,7,FALSE),-999)</f>
        <v>1.0000000000000009E-2</v>
      </c>
      <c r="I88">
        <f>IFERROR(VLOOKUP($C88,Birth_registration_clean!B:C,2,FALSE),-999)</f>
        <v>-999</v>
      </c>
      <c r="J88">
        <f>IFERROR(VLOOKUP($C88,'CPI 2015'!B:C,2,FALSE),-999)</f>
        <v>-999</v>
      </c>
      <c r="K88">
        <f>IFERROR(VLOOKUP($C88,BN.CAB.XOKA.GD.ZS!B:E,4,FALSE),-999)</f>
        <v>0.14434088070005519</v>
      </c>
      <c r="L88">
        <f>IFERROR(VLOOKUP($C88,EN.CLC.MDAT.ZS!B:E,4,FALSE),-999)</f>
        <v>0.01</v>
      </c>
      <c r="M88">
        <f>IFERROR(VLOOKUP($C88,SH.XPD.GHED.GD.ZS!B:E,4,FALSE),-999)</f>
        <v>1</v>
      </c>
      <c r="N88">
        <f>IFERROR(VLOOKUP($C88,SE.ADT.LITR.ZS!B:E,4,FALSE),-999)</f>
        <v>1</v>
      </c>
      <c r="O88">
        <f>IFERROR(VLOOKUP($C88,SE.ADT.1524.LT.ZS!B:E,4,FALSE),-999)</f>
        <v>9.9999999999998979E-3</v>
      </c>
      <c r="P88">
        <f>IFERROR(VLOOKUP($C88,LP.LPI.LOGS.XQ!B:E,4,FALSE),-999)</f>
        <v>0.25750000000000001</v>
      </c>
      <c r="Q88">
        <f t="shared" si="7"/>
        <v>2</v>
      </c>
    </row>
    <row r="89" spans="1:17" x14ac:dyDescent="0.35">
      <c r="A89">
        <v>1159320739</v>
      </c>
      <c r="B89" s="1" t="s">
        <v>765</v>
      </c>
      <c r="C89" s="1" t="s">
        <v>717</v>
      </c>
      <c r="D89" s="1">
        <f>IF(Q89=0,RiskScoring!P89,-999)</f>
        <v>-999</v>
      </c>
      <c r="E89" s="1">
        <f t="shared" si="4"/>
        <v>72</v>
      </c>
      <c r="F89" s="18">
        <f t="shared" si="5"/>
        <v>34</v>
      </c>
      <c r="G89" s="18">
        <f t="shared" si="6"/>
        <v>-33292</v>
      </c>
      <c r="H89" s="16">
        <f>IFERROR(VLOOKUP($C89,SH.MED.CMHW.P3_clean!B:H,7,FALSE),-999)</f>
        <v>1.0000000000000009E-2</v>
      </c>
      <c r="I89">
        <f>IFERROR(VLOOKUP($C89,Birth_registration_clean!B:C,2,FALSE),-999)</f>
        <v>0.17199999999999999</v>
      </c>
      <c r="J89">
        <f>IFERROR(VLOOKUP($C89,'CPI 2015'!B:C,2,FALSE),-999)</f>
        <v>-999</v>
      </c>
      <c r="K89">
        <f>IFERROR(VLOOKUP($C89,BN.CAB.XOKA.GD.ZS!B:E,4,FALSE),-999)</f>
        <v>0.99996299999999994</v>
      </c>
      <c r="L89">
        <f>IFERROR(VLOOKUP($C89,EN.CLC.MDAT.ZS!B:E,4,FALSE),-999)</f>
        <v>0.01</v>
      </c>
      <c r="M89">
        <f>IFERROR(VLOOKUP($C89,SH.XPD.GHED.GD.ZS!B:E,4,FALSE),-999)</f>
        <v>1</v>
      </c>
      <c r="N89">
        <f>IFERROR(VLOOKUP($C89,SE.ADT.LITR.ZS!B:E,4,FALSE),-999)</f>
        <v>1</v>
      </c>
      <c r="O89">
        <f>IFERROR(VLOOKUP($C89,SE.ADT.1524.LT.ZS!B:E,4,FALSE),-999)</f>
        <v>9.9999999999998979E-3</v>
      </c>
      <c r="P89">
        <f>IFERROR(VLOOKUP($C89,LP.LPI.LOGS.XQ!B:E,4,FALSE),-999)</f>
        <v>0.25750000000000001</v>
      </c>
      <c r="Q89">
        <f t="shared" si="7"/>
        <v>3</v>
      </c>
    </row>
    <row r="90" spans="1:17" x14ac:dyDescent="0.35">
      <c r="A90">
        <v>1159320737</v>
      </c>
      <c r="B90" s="1" t="s">
        <v>765</v>
      </c>
      <c r="C90" s="1" t="s">
        <v>649</v>
      </c>
      <c r="D90" s="1">
        <f>IF(Q90=0,RiskScoring!P90,-999)</f>
        <v>-999</v>
      </c>
      <c r="E90" s="1">
        <f t="shared" si="4"/>
        <v>72</v>
      </c>
      <c r="F90" s="18">
        <f t="shared" si="5"/>
        <v>34</v>
      </c>
      <c r="G90" s="18">
        <f t="shared" si="6"/>
        <v>-33292</v>
      </c>
      <c r="H90" s="16">
        <f>IFERROR(VLOOKUP($C90,SH.MED.CMHW.P3_clean!B:H,7,FALSE),-999)</f>
        <v>1.0000000000000009E-2</v>
      </c>
      <c r="I90">
        <f>IFERROR(VLOOKUP($C90,Birth_registration_clean!B:C,2,FALSE),-999)</f>
        <v>0.17199999999999999</v>
      </c>
      <c r="J90">
        <f>IFERROR(VLOOKUP($C90,'CPI 2015'!B:C,2,FALSE),-999)</f>
        <v>-999</v>
      </c>
      <c r="K90">
        <f>IFERROR(VLOOKUP($C90,BN.CAB.XOKA.GD.ZS!B:E,4,FALSE),-999)</f>
        <v>0.99996299999999994</v>
      </c>
      <c r="L90">
        <f>IFERROR(VLOOKUP($C90,EN.CLC.MDAT.ZS!B:E,4,FALSE),-999)</f>
        <v>0.01</v>
      </c>
      <c r="M90">
        <f>IFERROR(VLOOKUP($C90,SH.XPD.GHED.GD.ZS!B:E,4,FALSE),-999)</f>
        <v>1</v>
      </c>
      <c r="N90">
        <f>IFERROR(VLOOKUP($C90,SE.ADT.LITR.ZS!B:E,4,FALSE),-999)</f>
        <v>1</v>
      </c>
      <c r="O90">
        <f>IFERROR(VLOOKUP($C90,SE.ADT.1524.LT.ZS!B:E,4,FALSE),-999)</f>
        <v>9.9999999999998979E-3</v>
      </c>
      <c r="P90">
        <f>IFERROR(VLOOKUP($C90,LP.LPI.LOGS.XQ!B:E,4,FALSE),-999)</f>
        <v>0.25750000000000001</v>
      </c>
      <c r="Q90">
        <f t="shared" si="7"/>
        <v>3</v>
      </c>
    </row>
    <row r="91" spans="1:17" x14ac:dyDescent="0.35">
      <c r="A91">
        <v>1159320727</v>
      </c>
      <c r="B91" s="1" t="s">
        <v>765</v>
      </c>
      <c r="C91" s="1" t="s">
        <v>469</v>
      </c>
      <c r="D91" s="1">
        <f>IF(Q91=0,RiskScoring!P91,-999)</f>
        <v>-999</v>
      </c>
      <c r="E91" s="1">
        <f t="shared" si="4"/>
        <v>-66600</v>
      </c>
      <c r="F91" s="18">
        <f t="shared" si="5"/>
        <v>-99900</v>
      </c>
      <c r="G91" s="18">
        <f t="shared" si="6"/>
        <v>-99900</v>
      </c>
      <c r="H91" s="16">
        <f>IFERROR(VLOOKUP($C91,SH.MED.CMHW.P3_clean!B:H,7,FALSE),-999)</f>
        <v>-999</v>
      </c>
      <c r="I91">
        <f>IFERROR(VLOOKUP($C91,Birth_registration_clean!B:C,2,FALSE),-999)</f>
        <v>0.01</v>
      </c>
      <c r="J91">
        <f>IFERROR(VLOOKUP($C91,'CPI 2015'!B:C,2,FALSE),-999)</f>
        <v>-999</v>
      </c>
      <c r="K91">
        <f>IFERROR(VLOOKUP($C91,BN.CAB.XOKA.GD.ZS!B:E,4,FALSE),-999)</f>
        <v>-999</v>
      </c>
      <c r="L91">
        <f>IFERROR(VLOOKUP($C91,EN.CLC.MDAT.ZS!B:E,4,FALSE),-999)</f>
        <v>-999</v>
      </c>
      <c r="M91">
        <f>IFERROR(VLOOKUP($C91,SH.XPD.GHED.GD.ZS!B:E,4,FALSE),-999)</f>
        <v>-999</v>
      </c>
      <c r="N91">
        <f>IFERROR(VLOOKUP($C91,SE.ADT.LITR.ZS!B:E,4,FALSE),-999)</f>
        <v>-999</v>
      </c>
      <c r="O91">
        <f>IFERROR(VLOOKUP($C91,SE.ADT.1524.LT.ZS!B:E,4,FALSE),-999)</f>
        <v>-999</v>
      </c>
      <c r="P91">
        <f>IFERROR(VLOOKUP($C91,LP.LPI.LOGS.XQ!B:E,4,FALSE),-999)</f>
        <v>-999</v>
      </c>
      <c r="Q91">
        <f t="shared" si="7"/>
        <v>1</v>
      </c>
    </row>
    <row r="92" spans="1:17" x14ac:dyDescent="0.35">
      <c r="A92">
        <v>1159320725</v>
      </c>
      <c r="B92" s="1" t="s">
        <v>765</v>
      </c>
      <c r="C92" s="1" t="s">
        <v>335</v>
      </c>
      <c r="D92" s="1">
        <f>IF(Q92=0,RiskScoring!P92,-999)</f>
        <v>-999</v>
      </c>
      <c r="E92" s="1">
        <f t="shared" si="4"/>
        <v>-99900</v>
      </c>
      <c r="F92" s="18">
        <f t="shared" si="5"/>
        <v>-99900</v>
      </c>
      <c r="G92" s="18">
        <f t="shared" si="6"/>
        <v>-99900</v>
      </c>
      <c r="H92" s="16">
        <f>IFERROR(VLOOKUP($C92,SH.MED.CMHW.P3_clean!B:H,7,FALSE),-999)</f>
        <v>-999</v>
      </c>
      <c r="I92">
        <f>IFERROR(VLOOKUP($C92,Birth_registration_clean!B:C,2,FALSE),-999)</f>
        <v>-999</v>
      </c>
      <c r="J92">
        <f>IFERROR(VLOOKUP($C92,'CPI 2015'!B:C,2,FALSE),-999)</f>
        <v>-999</v>
      </c>
      <c r="K92">
        <f>IFERROR(VLOOKUP($C92,BN.CAB.XOKA.GD.ZS!B:E,4,FALSE),-999)</f>
        <v>-999</v>
      </c>
      <c r="L92">
        <f>IFERROR(VLOOKUP($C92,EN.CLC.MDAT.ZS!B:E,4,FALSE),-999)</f>
        <v>-999</v>
      </c>
      <c r="M92">
        <f>IFERROR(VLOOKUP($C92,SH.XPD.GHED.GD.ZS!B:E,4,FALSE),-999)</f>
        <v>-999</v>
      </c>
      <c r="N92">
        <f>IFERROR(VLOOKUP($C92,SE.ADT.LITR.ZS!B:E,4,FALSE),-999)</f>
        <v>-999</v>
      </c>
      <c r="O92">
        <f>IFERROR(VLOOKUP($C92,SE.ADT.1524.LT.ZS!B:E,4,FALSE),-999)</f>
        <v>-999</v>
      </c>
      <c r="P92">
        <f>IFERROR(VLOOKUP($C92,LP.LPI.LOGS.XQ!B:E,4,FALSE),-999)</f>
        <v>-999</v>
      </c>
      <c r="Q92">
        <f t="shared" si="7"/>
        <v>1</v>
      </c>
    </row>
    <row r="93" spans="1:17" x14ac:dyDescent="0.35">
      <c r="A93">
        <v>1159320715</v>
      </c>
      <c r="B93" s="1" t="s">
        <v>765</v>
      </c>
      <c r="C93" s="1" t="s">
        <v>245</v>
      </c>
      <c r="D93" s="1">
        <f>IF(Q93=0,RiskScoring!P93,-999)</f>
        <v>-999</v>
      </c>
      <c r="E93" s="1">
        <f t="shared" si="4"/>
        <v>-99900</v>
      </c>
      <c r="F93" s="18">
        <f t="shared" si="5"/>
        <v>-99900</v>
      </c>
      <c r="G93" s="18">
        <f t="shared" si="6"/>
        <v>-99900</v>
      </c>
      <c r="H93" s="16">
        <f>IFERROR(VLOOKUP($C93,SH.MED.CMHW.P3_clean!B:H,7,FALSE),-999)</f>
        <v>-999</v>
      </c>
      <c r="I93">
        <f>IFERROR(VLOOKUP($C93,Birth_registration_clean!B:C,2,FALSE),-999)</f>
        <v>-999</v>
      </c>
      <c r="J93">
        <f>IFERROR(VLOOKUP($C93,'CPI 2015'!B:C,2,FALSE),-999)</f>
        <v>-999</v>
      </c>
      <c r="K93">
        <f>IFERROR(VLOOKUP($C93,BN.CAB.XOKA.GD.ZS!B:E,4,FALSE),-999)</f>
        <v>-999</v>
      </c>
      <c r="L93">
        <f>IFERROR(VLOOKUP($C93,EN.CLC.MDAT.ZS!B:E,4,FALSE),-999)</f>
        <v>-999</v>
      </c>
      <c r="M93">
        <f>IFERROR(VLOOKUP($C93,SH.XPD.GHED.GD.ZS!B:E,4,FALSE),-999)</f>
        <v>-999</v>
      </c>
      <c r="N93">
        <f>IFERROR(VLOOKUP($C93,SE.ADT.LITR.ZS!B:E,4,FALSE),-999)</f>
        <v>-999</v>
      </c>
      <c r="O93">
        <f>IFERROR(VLOOKUP($C93,SE.ADT.1524.LT.ZS!B:E,4,FALSE),-999)</f>
        <v>-999</v>
      </c>
      <c r="P93">
        <f>IFERROR(VLOOKUP($C93,LP.LPI.LOGS.XQ!B:E,4,FALSE),-999)</f>
        <v>-999</v>
      </c>
      <c r="Q93">
        <f t="shared" si="7"/>
        <v>1</v>
      </c>
    </row>
    <row r="94" spans="1:17" x14ac:dyDescent="0.35">
      <c r="A94">
        <v>1159320721</v>
      </c>
      <c r="B94" s="1" t="s">
        <v>765</v>
      </c>
      <c r="C94" s="1" t="s">
        <v>307</v>
      </c>
      <c r="D94" s="1">
        <f>IF(Q94=0,RiskScoring!P94,-999)</f>
        <v>-999</v>
      </c>
      <c r="E94" s="1">
        <f t="shared" si="4"/>
        <v>-33234</v>
      </c>
      <c r="F94" s="18">
        <f t="shared" si="5"/>
        <v>34</v>
      </c>
      <c r="G94" s="18">
        <f t="shared" si="6"/>
        <v>-33292</v>
      </c>
      <c r="H94" s="16">
        <f>IFERROR(VLOOKUP($C94,SH.MED.CMHW.P3_clean!B:H,7,FALSE),-999)</f>
        <v>1.0000000000000009E-2</v>
      </c>
      <c r="I94">
        <f>IFERROR(VLOOKUP($C94,Birth_registration_clean!B:C,2,FALSE),-999)</f>
        <v>-999</v>
      </c>
      <c r="J94">
        <f>IFERROR(VLOOKUP($C94,'CPI 2015'!B:C,2,FALSE),-999)</f>
        <v>-999</v>
      </c>
      <c r="K94">
        <f>IFERROR(VLOOKUP($C94,BN.CAB.XOKA.GD.ZS!B:E,4,FALSE),-999)</f>
        <v>0.99996299999999994</v>
      </c>
      <c r="L94">
        <f>IFERROR(VLOOKUP($C94,EN.CLC.MDAT.ZS!B:E,4,FALSE),-999)</f>
        <v>0.01</v>
      </c>
      <c r="M94">
        <f>IFERROR(VLOOKUP($C94,SH.XPD.GHED.GD.ZS!B:E,4,FALSE),-999)</f>
        <v>1</v>
      </c>
      <c r="N94">
        <f>IFERROR(VLOOKUP($C94,SE.ADT.LITR.ZS!B:E,4,FALSE),-999)</f>
        <v>1</v>
      </c>
      <c r="O94">
        <f>IFERROR(VLOOKUP($C94,SE.ADT.1524.LT.ZS!B:E,4,FALSE),-999)</f>
        <v>9.9999999999998979E-3</v>
      </c>
      <c r="P94">
        <f>IFERROR(VLOOKUP($C94,LP.LPI.LOGS.XQ!B:E,4,FALSE),-999)</f>
        <v>0.25750000000000001</v>
      </c>
      <c r="Q94">
        <f t="shared" si="7"/>
        <v>2</v>
      </c>
    </row>
    <row r="95" spans="1:17" x14ac:dyDescent="0.35">
      <c r="A95">
        <v>1159320713</v>
      </c>
      <c r="B95" s="1" t="s">
        <v>765</v>
      </c>
      <c r="C95" s="1" t="s">
        <v>241</v>
      </c>
      <c r="D95" s="1">
        <f>IF(Q95=0,RiskScoring!P95,-999)</f>
        <v>30.338867918526645</v>
      </c>
      <c r="E95" s="1">
        <f t="shared" si="4"/>
        <v>24</v>
      </c>
      <c r="F95" s="18">
        <f t="shared" si="5"/>
        <v>34</v>
      </c>
      <c r="G95" s="18">
        <f t="shared" si="6"/>
        <v>32</v>
      </c>
      <c r="H95" s="16">
        <f>IFERROR(VLOOKUP($C95,SH.MED.CMHW.P3_clean!B:H,7,FALSE),-999)</f>
        <v>1.0000000000000009E-2</v>
      </c>
      <c r="I95">
        <f>IFERROR(VLOOKUP($C95,Birth_registration_clean!B:C,2,FALSE),-999)</f>
        <v>0.01</v>
      </c>
      <c r="J95">
        <f>IFERROR(VLOOKUP($C95,'CPI 2015'!B:C,2,FALSE),-999)</f>
        <v>0.21069999999999989</v>
      </c>
      <c r="K95">
        <f>IFERROR(VLOOKUP($C95,BN.CAB.XOKA.GD.ZS!B:E,4,FALSE),-999)</f>
        <v>0.24246412783501714</v>
      </c>
      <c r="L95">
        <f>IFERROR(VLOOKUP($C95,EN.CLC.MDAT.ZS!B:E,4,FALSE),-999)</f>
        <v>1.3208294875562236E-2</v>
      </c>
      <c r="M95">
        <f>IFERROR(VLOOKUP($C95,SH.XPD.GHED.GD.ZS!B:E,4,FALSE),-999)</f>
        <v>0.47787213604039991</v>
      </c>
      <c r="N95">
        <f>IFERROR(VLOOKUP($C95,SE.ADT.LITR.ZS!B:E,4,FALSE),-999)</f>
        <v>1</v>
      </c>
      <c r="O95">
        <f>IFERROR(VLOOKUP($C95,SE.ADT.1524.LT.ZS!B:E,4,FALSE),-999)</f>
        <v>9.9999999999998979E-3</v>
      </c>
      <c r="P95">
        <f>IFERROR(VLOOKUP($C95,LP.LPI.LOGS.XQ!B:E,4,FALSE),-999)</f>
        <v>0.76365729999999976</v>
      </c>
      <c r="Q95">
        <f t="shared" si="7"/>
        <v>0</v>
      </c>
    </row>
    <row r="96" spans="1:17" x14ac:dyDescent="0.35">
      <c r="A96">
        <v>1159320779</v>
      </c>
      <c r="B96" s="1" t="s">
        <v>244</v>
      </c>
      <c r="C96" s="1" t="s">
        <v>243</v>
      </c>
      <c r="D96" s="1">
        <f>IF(Q96=0,RiskScoring!P96,-999)</f>
        <v>16.07372124980408</v>
      </c>
      <c r="E96" s="1">
        <f t="shared" si="4"/>
        <v>35</v>
      </c>
      <c r="F96" s="18">
        <f t="shared" si="5"/>
        <v>3</v>
      </c>
      <c r="G96" s="18">
        <f t="shared" si="6"/>
        <v>27</v>
      </c>
      <c r="H96" s="16">
        <f>IFERROR(VLOOKUP($C96,SH.MED.CMHW.P3_clean!B:H,7,FALSE),-999)</f>
        <v>1.0000000000000009E-2</v>
      </c>
      <c r="I96">
        <f>IFERROR(VLOOKUP($C96,Birth_registration_clean!B:C,2,FALSE),-999)</f>
        <v>1.4E-2</v>
      </c>
      <c r="J96">
        <f>IFERROR(VLOOKUP($C96,'CPI 2015'!B:C,2,FALSE),-999)</f>
        <v>0.52389999999999992</v>
      </c>
      <c r="K96">
        <f>IFERROR(VLOOKUP($C96,BN.CAB.XOKA.GD.ZS!B:E,4,FALSE),-999)</f>
        <v>0.26235932615054164</v>
      </c>
      <c r="L96">
        <f>IFERROR(VLOOKUP($C96,EN.CLC.MDAT.ZS!B:E,4,FALSE),-999)</f>
        <v>8.6272951001908474E-2</v>
      </c>
      <c r="M96">
        <f>IFERROR(VLOOKUP($C96,SH.XPD.GHED.GD.ZS!B:E,4,FALSE),-999)</f>
        <v>0.79442933215180001</v>
      </c>
      <c r="N96">
        <f>IFERROR(VLOOKUP($C96,SE.ADT.LITR.ZS!B:E,4,FALSE),-999)</f>
        <v>6.3573999999999575E-3</v>
      </c>
      <c r="O96">
        <f>IFERROR(VLOOKUP($C96,SE.ADT.1524.LT.ZS!B:E,4,FALSE),-999)</f>
        <v>1.3555980999999884E-2</v>
      </c>
      <c r="P96">
        <f>IFERROR(VLOOKUP($C96,LP.LPI.LOGS.XQ!B:E,4,FALSE),-999)</f>
        <v>0.27656245000000007</v>
      </c>
      <c r="Q96">
        <f t="shared" si="7"/>
        <v>0</v>
      </c>
    </row>
    <row r="97" spans="1:17" x14ac:dyDescent="0.35">
      <c r="A97">
        <v>1159320793</v>
      </c>
      <c r="B97" s="1" t="s">
        <v>249</v>
      </c>
      <c r="C97" s="1" t="s">
        <v>248</v>
      </c>
      <c r="D97" s="1">
        <f>IF(Q97=0,RiskScoring!P97,-999)</f>
        <v>50.92616349165192</v>
      </c>
      <c r="E97" s="1">
        <f t="shared" si="4"/>
        <v>47</v>
      </c>
      <c r="F97" s="18">
        <f t="shared" si="5"/>
        <v>13</v>
      </c>
      <c r="G97" s="18">
        <f t="shared" si="6"/>
        <v>64</v>
      </c>
      <c r="H97" s="16">
        <f>IFERROR(VLOOKUP($C97,SH.MED.CMHW.P3_clean!B:H,7,FALSE),-999)</f>
        <v>0.95173750000000001</v>
      </c>
      <c r="I97">
        <f>IFERROR(VLOOKUP($C97,Birth_registration_clean!B:C,2,FALSE),-999)</f>
        <v>0.30499999999999999</v>
      </c>
      <c r="J97">
        <f>IFERROR(VLOOKUP($C97,'CPI 2015'!B:C,2,FALSE),-999)</f>
        <v>0.57789999999999986</v>
      </c>
      <c r="K97">
        <f>IFERROR(VLOOKUP($C97,BN.CAB.XOKA.GD.ZS!B:E,4,FALSE),-999)</f>
        <v>0.24010664456965733</v>
      </c>
      <c r="L97">
        <f>IFERROR(VLOOKUP($C97,EN.CLC.MDAT.ZS!B:E,4,FALSE),-999)</f>
        <v>0.10646938546041521</v>
      </c>
      <c r="M97">
        <f>IFERROR(VLOOKUP($C97,SH.XPD.GHED.GD.ZS!B:E,4,FALSE),-999)</f>
        <v>0.88624416722368005</v>
      </c>
      <c r="N97">
        <f>IFERROR(VLOOKUP($C97,SE.ADT.LITR.ZS!B:E,4,FALSE),-999)</f>
        <v>0.20960359999999989</v>
      </c>
      <c r="O97">
        <f>IFERROR(VLOOKUP($C97,SE.ADT.1524.LT.ZS!B:E,4,FALSE),-999)</f>
        <v>8.4339396999999927E-2</v>
      </c>
      <c r="P97">
        <f>IFERROR(VLOOKUP($C97,LP.LPI.LOGS.XQ!B:E,4,FALSE),-999)</f>
        <v>0.39075498999999997</v>
      </c>
      <c r="Q97">
        <f t="shared" si="7"/>
        <v>0</v>
      </c>
    </row>
    <row r="98" spans="1:17" x14ac:dyDescent="0.35">
      <c r="A98">
        <v>1159320795</v>
      </c>
      <c r="B98" s="1" t="s">
        <v>252</v>
      </c>
      <c r="C98" s="1" t="s">
        <v>251</v>
      </c>
      <c r="D98" s="1">
        <f>IF(Q98=0,RiskScoring!P98,-999)</f>
        <v>62.722716163673688</v>
      </c>
      <c r="E98" s="1">
        <f t="shared" si="4"/>
        <v>48</v>
      </c>
      <c r="F98" s="18">
        <f t="shared" si="5"/>
        <v>41</v>
      </c>
      <c r="G98" s="18">
        <f t="shared" si="6"/>
        <v>69</v>
      </c>
      <c r="H98" s="16">
        <f>IFERROR(VLOOKUP($C98,SH.MED.CMHW.P3_clean!B:H,7,FALSE),-999)</f>
        <v>0.87204250000000005</v>
      </c>
      <c r="I98">
        <f>IFERROR(VLOOKUP($C98,Birth_registration_clean!B:C,2,FALSE),-999)</f>
        <v>0.26400000000000001</v>
      </c>
      <c r="J98">
        <f>IFERROR(VLOOKUP($C98,'CPI 2015'!B:C,2,FALSE),-999)</f>
        <v>0.81549999999999989</v>
      </c>
      <c r="K98">
        <f>IFERROR(VLOOKUP($C98,BN.CAB.XOKA.GD.ZS!B:E,4,FALSE),-999)</f>
        <v>0.23149735253966008</v>
      </c>
      <c r="L98">
        <f>IFERROR(VLOOKUP($C98,EN.CLC.MDAT.ZS!B:E,4,FALSE),-999)</f>
        <v>2.7841010501121449E-2</v>
      </c>
      <c r="M98">
        <f>IFERROR(VLOOKUP($C98,SH.XPD.GHED.GD.ZS!B:E,4,FALSE),-999)</f>
        <v>0.95508325541740002</v>
      </c>
      <c r="N98">
        <f>IFERROR(VLOOKUP($C98,SE.ADT.LITR.ZS!B:E,4,FALSE),-999)</f>
        <v>0.67996159999999994</v>
      </c>
      <c r="O98">
        <f>IFERROR(VLOOKUP($C98,SE.ADT.1524.LT.ZS!B:E,4,FALSE),-999)</f>
        <v>0.54167900499999999</v>
      </c>
      <c r="P98">
        <f>IFERROR(VLOOKUP($C98,LP.LPI.LOGS.XQ!B:E,4,FALSE),-999)</f>
        <v>0.3917306350000001</v>
      </c>
      <c r="Q98">
        <f t="shared" si="7"/>
        <v>0</v>
      </c>
    </row>
    <row r="99" spans="1:17" x14ac:dyDescent="0.35">
      <c r="A99">
        <v>1159320797</v>
      </c>
      <c r="B99" s="1" t="s">
        <v>255</v>
      </c>
      <c r="C99" s="1" t="s">
        <v>254</v>
      </c>
      <c r="D99" s="1">
        <f>IF(Q99=0,RiskScoring!P99,-999)</f>
        <v>56.165149661818738</v>
      </c>
      <c r="E99" s="1">
        <f t="shared" si="4"/>
        <v>49</v>
      </c>
      <c r="F99" s="18">
        <f t="shared" si="5"/>
        <v>28</v>
      </c>
      <c r="G99" s="18">
        <f t="shared" si="6"/>
        <v>63</v>
      </c>
      <c r="H99" s="16">
        <f>IFERROR(VLOOKUP($C99,SH.MED.CMHW.P3_clean!B:H,7,FALSE),-999)</f>
        <v>0.82056249999999997</v>
      </c>
      <c r="I99">
        <f>IFERROR(VLOOKUP($C99,Birth_registration_clean!B:C,2,FALSE),-999)</f>
        <v>0.28999999999999998</v>
      </c>
      <c r="J99">
        <f>IFERROR(VLOOKUP($C99,'CPI 2015'!B:C,2,FALSE),-999)</f>
        <v>0.78309999999999991</v>
      </c>
      <c r="K99">
        <f>IFERROR(VLOOKUP($C99,BN.CAB.XOKA.GD.ZS!B:E,4,FALSE),-999)</f>
        <v>0.26107833433280581</v>
      </c>
      <c r="L99">
        <f>IFERROR(VLOOKUP($C99,EN.CLC.MDAT.ZS!B:E,4,FALSE),-999)</f>
        <v>2.9521812644906775E-2</v>
      </c>
      <c r="M99">
        <f>IFERROR(VLOOKUP($C99,SH.XPD.GHED.GD.ZS!B:E,4,FALSE),-999)</f>
        <v>0.94514683240219999</v>
      </c>
      <c r="N99">
        <f>IFERROR(VLOOKUP($C99,SE.ADT.LITR.ZS!B:E,4,FALSE),-999)</f>
        <v>0.49222029999999994</v>
      </c>
      <c r="O99">
        <f>IFERROR(VLOOKUP($C99,SE.ADT.1524.LT.ZS!B:E,4,FALSE),-999)</f>
        <v>0.335102338</v>
      </c>
      <c r="P99">
        <f>IFERROR(VLOOKUP($C99,LP.LPI.LOGS.XQ!B:E,4,FALSE),-999)</f>
        <v>0.31249994499999995</v>
      </c>
      <c r="Q99">
        <f t="shared" si="7"/>
        <v>0</v>
      </c>
    </row>
    <row r="100" spans="1:17" x14ac:dyDescent="0.35">
      <c r="A100">
        <v>1159320799</v>
      </c>
      <c r="B100" s="1" t="s">
        <v>260</v>
      </c>
      <c r="C100" s="1" t="s">
        <v>259</v>
      </c>
      <c r="D100" s="1">
        <f>IF(Q100=0,RiskScoring!P100,-999)</f>
        <v>60.971650755139166</v>
      </c>
      <c r="E100" s="1">
        <f t="shared" si="4"/>
        <v>60</v>
      </c>
      <c r="F100" s="18">
        <f t="shared" si="5"/>
        <v>33</v>
      </c>
      <c r="G100" s="18">
        <f t="shared" si="6"/>
        <v>59</v>
      </c>
      <c r="H100" s="16">
        <f>IFERROR(VLOOKUP($C100,SH.MED.CMHW.P3_clean!B:H,7,FALSE),-999)</f>
        <v>0.59286250000000007</v>
      </c>
      <c r="I100">
        <f>IFERROR(VLOOKUP($C100,Birth_registration_clean!B:C,2,FALSE),-999)</f>
        <v>0.77300000000000002</v>
      </c>
      <c r="J100">
        <f>IFERROR(VLOOKUP($C100,'CPI 2015'!B:C,2,FALSE),-999)</f>
        <v>0.90189999999999992</v>
      </c>
      <c r="K100">
        <f>IFERROR(VLOOKUP($C100,BN.CAB.XOKA.GD.ZS!B:E,4,FALSE),-999)</f>
        <v>0.2210239249857511</v>
      </c>
      <c r="L100">
        <f>IFERROR(VLOOKUP($C100,EN.CLC.MDAT.ZS!B:E,4,FALSE),-999)</f>
        <v>6.3549674625443489E-2</v>
      </c>
      <c r="M100">
        <f>IFERROR(VLOOKUP($C100,SH.XPD.GHED.GD.ZS!B:E,4,FALSE),-999)</f>
        <v>0.82033503367965999</v>
      </c>
      <c r="N100">
        <f>IFERROR(VLOOKUP($C100,SE.ADT.LITR.ZS!B:E,4,FALSE),-999)</f>
        <v>0.54418840000000002</v>
      </c>
      <c r="O100">
        <f>IFERROR(VLOOKUP($C100,SE.ADT.1524.LT.ZS!B:E,4,FALSE),-999)</f>
        <v>0.40201673500000001</v>
      </c>
      <c r="P100">
        <f>IFERROR(VLOOKUP($C100,LP.LPI.LOGS.XQ!B:E,4,FALSE),-999)</f>
        <v>0.27583331500000002</v>
      </c>
      <c r="Q100">
        <f t="shared" si="7"/>
        <v>0</v>
      </c>
    </row>
    <row r="101" spans="1:17" x14ac:dyDescent="0.35">
      <c r="A101">
        <v>1159320801</v>
      </c>
      <c r="B101" s="1" t="s">
        <v>264</v>
      </c>
      <c r="C101" s="1" t="s">
        <v>262</v>
      </c>
      <c r="D101" s="1">
        <f>IF(Q101=0,RiskScoring!P101,-999)</f>
        <v>-999</v>
      </c>
      <c r="E101" s="1">
        <f t="shared" si="4"/>
        <v>80</v>
      </c>
      <c r="F101" s="18">
        <f t="shared" si="5"/>
        <v>2</v>
      </c>
      <c r="G101" s="18">
        <f t="shared" si="6"/>
        <v>-33265</v>
      </c>
      <c r="H101" s="16">
        <f>IFERROR(VLOOKUP($C101,SH.MED.CMHW.P3_clean!B:H,7,FALSE),-999)</f>
        <v>0.87426999999999999</v>
      </c>
      <c r="I101">
        <f>IFERROR(VLOOKUP($C101,Birth_registration_clean!B:C,2,FALSE),-999)</f>
        <v>0.47499999999999998</v>
      </c>
      <c r="J101">
        <f>IFERROR(VLOOKUP($C101,'CPI 2015'!B:C,2,FALSE),-999)</f>
        <v>-999</v>
      </c>
      <c r="K101">
        <f>IFERROR(VLOOKUP($C101,BN.CAB.XOKA.GD.ZS!B:E,4,FALSE),-999)</f>
        <v>0.98958302563846035</v>
      </c>
      <c r="L101">
        <f>IFERROR(VLOOKUP($C101,EN.CLC.MDAT.ZS!B:E,4,FALSE),-999)</f>
        <v>0.01</v>
      </c>
      <c r="M101">
        <f>IFERROR(VLOOKUP($C101,SH.XPD.GHED.GD.ZS!B:E,4,FALSE),-999)</f>
        <v>0.94706985135057997</v>
      </c>
      <c r="N101">
        <f>IFERROR(VLOOKUP($C101,SE.ADT.LITR.ZS!B:E,4,FALSE),-999)</f>
        <v>4.9999999999999933E-2</v>
      </c>
      <c r="O101">
        <f>IFERROR(VLOOKUP($C101,SE.ADT.1524.LT.ZS!B:E,4,FALSE),-999)</f>
        <v>2.7819999999999845E-2</v>
      </c>
      <c r="P101">
        <f>IFERROR(VLOOKUP($C101,LP.LPI.LOGS.XQ!B:E,4,FALSE),-999)</f>
        <v>0.19562499999999999</v>
      </c>
      <c r="Q101">
        <f t="shared" si="7"/>
        <v>3</v>
      </c>
    </row>
    <row r="102" spans="1:17" x14ac:dyDescent="0.35">
      <c r="A102">
        <v>1159320811</v>
      </c>
      <c r="B102" s="1" t="s">
        <v>267</v>
      </c>
      <c r="C102" s="1" t="s">
        <v>266</v>
      </c>
      <c r="D102" s="1">
        <f>IF(Q102=0,RiskScoring!P102,-999)</f>
        <v>19.684771357461671</v>
      </c>
      <c r="E102" s="1">
        <f t="shared" si="4"/>
        <v>30</v>
      </c>
      <c r="F102" s="18">
        <f t="shared" si="5"/>
        <v>1</v>
      </c>
      <c r="G102" s="18">
        <f t="shared" si="6"/>
        <v>36</v>
      </c>
      <c r="H102" s="16">
        <f>IFERROR(VLOOKUP($C102,SH.MED.CMHW.P3_clean!B:H,7,FALSE),-999)</f>
        <v>1.0000000000000009E-2</v>
      </c>
      <c r="I102">
        <f>IFERROR(VLOOKUP($C102,Birth_registration_clean!B:C,2,FALSE),-999)</f>
        <v>0.01</v>
      </c>
      <c r="J102">
        <f>IFERROR(VLOOKUP($C102,'CPI 2015'!B:C,2,FALSE),-999)</f>
        <v>0.58869999999999989</v>
      </c>
      <c r="K102">
        <f>IFERROR(VLOOKUP($C102,BN.CAB.XOKA.GD.ZS!B:E,4,FALSE),-999)</f>
        <v>0.23766131040569363</v>
      </c>
      <c r="L102">
        <f>IFERROR(VLOOKUP($C102,EN.CLC.MDAT.ZS!B:E,4,FALSE),-999)</f>
        <v>1.0651730727518696E-2</v>
      </c>
      <c r="M102">
        <f>IFERROR(VLOOKUP($C102,SH.XPD.GHED.GD.ZS!B:E,4,FALSE),-999)</f>
        <v>0.65763476751572991</v>
      </c>
      <c r="N102">
        <f>IFERROR(VLOOKUP($C102,SE.ADT.LITR.ZS!B:E,4,FALSE),-999)</f>
        <v>2.6312599999999908E-2</v>
      </c>
      <c r="O102">
        <f>IFERROR(VLOOKUP($C102,SE.ADT.1524.LT.ZS!B:E,4,FALSE),-999)</f>
        <v>2.1732886000000007E-2</v>
      </c>
      <c r="P102">
        <f>IFERROR(VLOOKUP($C102,LP.LPI.LOGS.XQ!B:E,4,FALSE),-999)</f>
        <v>0.48286038250000002</v>
      </c>
      <c r="Q102">
        <f t="shared" si="7"/>
        <v>0</v>
      </c>
    </row>
    <row r="103" spans="1:17" x14ac:dyDescent="0.35">
      <c r="A103">
        <v>1159320813</v>
      </c>
      <c r="B103" s="1" t="s">
        <v>270</v>
      </c>
      <c r="C103" s="1" t="s">
        <v>269</v>
      </c>
      <c r="D103" s="1">
        <f>IF(Q103=0,RiskScoring!P103,-999)</f>
        <v>-999</v>
      </c>
      <c r="E103" s="1">
        <f t="shared" si="4"/>
        <v>43</v>
      </c>
      <c r="F103" s="18">
        <f t="shared" si="5"/>
        <v>1</v>
      </c>
      <c r="G103" s="18">
        <f t="shared" si="6"/>
        <v>-33262</v>
      </c>
      <c r="H103" s="16">
        <f>IFERROR(VLOOKUP($C103,SH.MED.CMHW.P3_clean!B:H,7,FALSE),-999)</f>
        <v>0.8911</v>
      </c>
      <c r="I103">
        <f>IFERROR(VLOOKUP($C103,Birth_registration_clean!B:C,2,FALSE),-999)</f>
        <v>0.17199999999999999</v>
      </c>
      <c r="J103">
        <f>IFERROR(VLOOKUP($C103,'CPI 2015'!B:C,2,FALSE),-999)</f>
        <v>-999</v>
      </c>
      <c r="K103">
        <f>IFERROR(VLOOKUP($C103,BN.CAB.XOKA.GD.ZS!B:E,4,FALSE),-999)</f>
        <v>0.28867112167950615</v>
      </c>
      <c r="L103">
        <f>IFERROR(VLOOKUP($C103,EN.CLC.MDAT.ZS!B:E,4,FALSE),-999)</f>
        <v>0.01</v>
      </c>
      <c r="M103">
        <f>IFERROR(VLOOKUP($C103,SH.XPD.GHED.GD.ZS!B:E,4,FALSE),-999)</f>
        <v>0.85539626431826998</v>
      </c>
      <c r="N103">
        <f>IFERROR(VLOOKUP($C103,SE.ADT.LITR.ZS!B:E,4,FALSE),-999)</f>
        <v>1.4000000000000012E-2</v>
      </c>
      <c r="O103">
        <f>IFERROR(VLOOKUP($C103,SE.ADT.1524.LT.ZS!B:E,4,FALSE),-999)</f>
        <v>1.7919999999999936E-2</v>
      </c>
      <c r="P103">
        <f>IFERROR(VLOOKUP($C103,LP.LPI.LOGS.XQ!B:E,4,FALSE),-999)</f>
        <v>0.25750000000000001</v>
      </c>
      <c r="Q103">
        <f t="shared" si="7"/>
        <v>3</v>
      </c>
    </row>
    <row r="104" spans="1:17" x14ac:dyDescent="0.35">
      <c r="A104">
        <v>1159320815</v>
      </c>
      <c r="B104" s="1" t="s">
        <v>274</v>
      </c>
      <c r="C104" s="1" t="s">
        <v>273</v>
      </c>
      <c r="D104" s="1">
        <f>IF(Q104=0,RiskScoring!P104,-999)</f>
        <v>29.717190484828279</v>
      </c>
      <c r="E104" s="1">
        <f t="shared" si="4"/>
        <v>37</v>
      </c>
      <c r="F104" s="18">
        <f t="shared" si="5"/>
        <v>13</v>
      </c>
      <c r="G104" s="18">
        <f t="shared" si="6"/>
        <v>37</v>
      </c>
      <c r="H104" s="16">
        <f>IFERROR(VLOOKUP($C104,SH.MED.CMHW.P3_clean!B:H,7,FALSE),-999)</f>
        <v>1.0000000000000009E-2</v>
      </c>
      <c r="I104">
        <f>IFERROR(VLOOKUP($C104,Birth_registration_clean!B:C,2,FALSE),-999)</f>
        <v>4.4999999999999998E-2</v>
      </c>
      <c r="J104">
        <f>IFERROR(VLOOKUP($C104,'CPI 2015'!B:C,2,FALSE),-999)</f>
        <v>0.78309999999999991</v>
      </c>
      <c r="K104">
        <f>IFERROR(VLOOKUP($C104,BN.CAB.XOKA.GD.ZS!B:E,4,FALSE),-999)</f>
        <v>0.21829646926673985</v>
      </c>
      <c r="L104">
        <f>IFERROR(VLOOKUP($C104,EN.CLC.MDAT.ZS!B:E,4,FALSE),-999)</f>
        <v>0.13937554262702775</v>
      </c>
      <c r="M104">
        <f>IFERROR(VLOOKUP($C104,SH.XPD.GHED.GD.ZS!B:E,4,FALSE),-999)</f>
        <v>0.85559917533282004</v>
      </c>
      <c r="N104">
        <f>IFERROR(VLOOKUP($C104,SE.ADT.LITR.ZS!B:E,4,FALSE),-999)</f>
        <v>0.187141</v>
      </c>
      <c r="O104">
        <f>IFERROR(VLOOKUP($C104,SE.ADT.1524.LT.ZS!B:E,4,FALSE),-999)</f>
        <v>6.5892924999999991E-2</v>
      </c>
      <c r="P104">
        <f>IFERROR(VLOOKUP($C104,LP.LPI.LOGS.XQ!B:E,4,FALSE),-999)</f>
        <v>0.33104635749999994</v>
      </c>
      <c r="Q104">
        <f t="shared" si="7"/>
        <v>0</v>
      </c>
    </row>
    <row r="105" spans="1:17" x14ac:dyDescent="0.35">
      <c r="A105">
        <v>1159320817</v>
      </c>
      <c r="B105" s="1" t="s">
        <v>281</v>
      </c>
      <c r="C105" s="1" t="s">
        <v>279</v>
      </c>
      <c r="D105" s="1">
        <f>IF(Q105=0,RiskScoring!P105,-999)</f>
        <v>54.31954238041979</v>
      </c>
      <c r="E105" s="1">
        <f t="shared" si="4"/>
        <v>38</v>
      </c>
      <c r="F105" s="18">
        <f t="shared" si="5"/>
        <v>30</v>
      </c>
      <c r="G105" s="18">
        <f t="shared" si="6"/>
        <v>70</v>
      </c>
      <c r="H105" s="16">
        <f>IFERROR(VLOOKUP($C105,SH.MED.CMHW.P3_clean!B:H,7,FALSE),-999)</f>
        <v>0.91956250000000006</v>
      </c>
      <c r="I105">
        <f>IFERROR(VLOOKUP($C105,Birth_registration_clean!B:C,2,FALSE),-999)</f>
        <v>0.123</v>
      </c>
      <c r="J105">
        <f>IFERROR(VLOOKUP($C105,'CPI 2015'!B:C,2,FALSE),-999)</f>
        <v>0.77229999999999988</v>
      </c>
      <c r="K105">
        <f>IFERROR(VLOOKUP($C105,BN.CAB.XOKA.GD.ZS!B:E,4,FALSE),-999)</f>
        <v>0.20360160035893221</v>
      </c>
      <c r="L105">
        <f>IFERROR(VLOOKUP($C105,EN.CLC.MDAT.ZS!B:E,4,FALSE),-999)</f>
        <v>0.71989179703194117</v>
      </c>
      <c r="M105">
        <f>IFERROR(VLOOKUP($C105,SH.XPD.GHED.GD.ZS!B:E,4,FALSE),-999)</f>
        <v>0.83327972506945991</v>
      </c>
      <c r="N105">
        <f>IFERROR(VLOOKUP($C105,SE.ADT.LITR.ZS!B:E,4,FALSE),-999)</f>
        <v>0.14360269999999997</v>
      </c>
      <c r="O105">
        <f>IFERROR(VLOOKUP($C105,SE.ADT.1524.LT.ZS!B:E,4,FALSE),-999)</f>
        <v>4.2772266999999808E-2</v>
      </c>
      <c r="P105">
        <f>IFERROR(VLOOKUP($C105,LP.LPI.LOGS.XQ!B:E,4,FALSE),-999)</f>
        <v>0.42063937750000008</v>
      </c>
      <c r="Q105">
        <f t="shared" si="7"/>
        <v>0</v>
      </c>
    </row>
    <row r="106" spans="1:17" x14ac:dyDescent="0.35">
      <c r="A106">
        <v>1159320827</v>
      </c>
      <c r="B106" s="1" t="s">
        <v>293</v>
      </c>
      <c r="C106" s="1" t="s">
        <v>292</v>
      </c>
      <c r="D106" s="1">
        <f>IF(Q106=0,RiskScoring!P106,-999)</f>
        <v>26.995980873749332</v>
      </c>
      <c r="E106" s="1">
        <f t="shared" si="4"/>
        <v>35</v>
      </c>
      <c r="F106" s="18">
        <f t="shared" si="5"/>
        <v>10</v>
      </c>
      <c r="G106" s="18">
        <f t="shared" si="6"/>
        <v>37</v>
      </c>
      <c r="H106" s="16">
        <f>IFERROR(VLOOKUP($C106,SH.MED.CMHW.P3_clean!B:H,7,FALSE),-999)</f>
        <v>1.0000000000000009E-2</v>
      </c>
      <c r="I106">
        <f>IFERROR(VLOOKUP($C106,Birth_registration_clean!B:C,2,FALSE),-999)</f>
        <v>7.3999999999999996E-2</v>
      </c>
      <c r="J106">
        <f>IFERROR(VLOOKUP($C106,'CPI 2015'!B:C,2,FALSE),-999)</f>
        <v>0.75069999999999992</v>
      </c>
      <c r="K106">
        <f>IFERROR(VLOOKUP($C106,BN.CAB.XOKA.GD.ZS!B:E,4,FALSE),-999)</f>
        <v>0.24440270926695037</v>
      </c>
      <c r="L106">
        <f>IFERROR(VLOOKUP($C106,EN.CLC.MDAT.ZS!B:E,4,FALSE),-999)</f>
        <v>0.1342738313827922</v>
      </c>
      <c r="M106">
        <f>IFERROR(VLOOKUP($C106,SH.XPD.GHED.GD.ZS!B:E,4,FALSE),-999)</f>
        <v>0.74284994625615997</v>
      </c>
      <c r="N106">
        <f>IFERROR(VLOOKUP($C106,SE.ADT.LITR.ZS!B:E,4,FALSE),-999)</f>
        <v>0.12794759999999994</v>
      </c>
      <c r="O106">
        <f>IFERROR(VLOOKUP($C106,SE.ADT.1524.LT.ZS!B:E,4,FALSE),-999)</f>
        <v>4.4493183999999908E-2</v>
      </c>
      <c r="P106">
        <f>IFERROR(VLOOKUP($C106,LP.LPI.LOGS.XQ!B:E,4,FALSE),-999)</f>
        <v>0.36668289249999991</v>
      </c>
      <c r="Q106">
        <f t="shared" si="7"/>
        <v>0</v>
      </c>
    </row>
    <row r="107" spans="1:17" x14ac:dyDescent="0.35">
      <c r="A107">
        <v>1159320833</v>
      </c>
      <c r="B107" s="1" t="s">
        <v>296</v>
      </c>
      <c r="C107" s="1" t="s">
        <v>295</v>
      </c>
      <c r="D107" s="1">
        <f>IF(Q107=0,RiskScoring!P107,-999)</f>
        <v>17.689598385776733</v>
      </c>
      <c r="E107" s="1">
        <f t="shared" si="4"/>
        <v>28</v>
      </c>
      <c r="F107" s="18">
        <f t="shared" si="5"/>
        <v>1</v>
      </c>
      <c r="G107" s="18">
        <f t="shared" si="6"/>
        <v>36</v>
      </c>
      <c r="H107" s="16">
        <f>IFERROR(VLOOKUP($C107,SH.MED.CMHW.P3_clean!B:H,7,FALSE),-999)</f>
        <v>1.0000000000000009E-2</v>
      </c>
      <c r="I107">
        <f>IFERROR(VLOOKUP($C107,Birth_registration_clean!B:C,2,FALSE),-999)</f>
        <v>0.01</v>
      </c>
      <c r="J107">
        <f>IFERROR(VLOOKUP($C107,'CPI 2015'!B:C,2,FALSE),-999)</f>
        <v>0.53469999999999984</v>
      </c>
      <c r="K107">
        <f>IFERROR(VLOOKUP($C107,BN.CAB.XOKA.GD.ZS!B:E,4,FALSE),-999)</f>
        <v>0.21007635377867301</v>
      </c>
      <c r="L107">
        <f>IFERROR(VLOOKUP($C107,EN.CLC.MDAT.ZS!B:E,4,FALSE),-999)</f>
        <v>1.024693458017319E-2</v>
      </c>
      <c r="M107">
        <f>IFERROR(VLOOKUP($C107,SH.XPD.GHED.GD.ZS!B:E,4,FALSE),-999)</f>
        <v>0.62545375194479003</v>
      </c>
      <c r="N107">
        <f>IFERROR(VLOOKUP($C107,SE.ADT.LITR.ZS!B:E,4,FALSE),-999)</f>
        <v>8.746399999999932E-3</v>
      </c>
      <c r="O107">
        <f>IFERROR(VLOOKUP($C107,SE.ADT.1524.LT.ZS!B:E,4,FALSE),-999)</f>
        <v>1.2736062999999964E-2</v>
      </c>
      <c r="P107">
        <f>IFERROR(VLOOKUP($C107,LP.LPI.LOGS.XQ!B:E,4,FALSE),-999)</f>
        <v>0.5580902350000001</v>
      </c>
      <c r="Q107">
        <f t="shared" si="7"/>
        <v>0</v>
      </c>
    </row>
    <row r="108" spans="1:17" x14ac:dyDescent="0.35">
      <c r="A108">
        <v>1159320839</v>
      </c>
      <c r="B108" s="1" t="s">
        <v>299</v>
      </c>
      <c r="C108" s="1" t="s">
        <v>298</v>
      </c>
      <c r="D108" s="1">
        <f>IF(Q108=0,RiskScoring!P108,-999)</f>
        <v>37.258457479645777</v>
      </c>
      <c r="E108" s="1">
        <f t="shared" si="4"/>
        <v>44</v>
      </c>
      <c r="F108" s="18">
        <f t="shared" si="5"/>
        <v>21</v>
      </c>
      <c r="G108" s="18">
        <f t="shared" si="6"/>
        <v>36</v>
      </c>
      <c r="H108" s="16">
        <f>IFERROR(VLOOKUP($C108,SH.MED.CMHW.P3_clean!B:H,7,FALSE),-999)</f>
        <v>1.0000000000000009E-2</v>
      </c>
      <c r="I108">
        <f>IFERROR(VLOOKUP($C108,Birth_registration_clean!B:C,2,FALSE),-999)</f>
        <v>0.16200000000000001</v>
      </c>
      <c r="J108">
        <f>IFERROR(VLOOKUP($C108,'CPI 2015'!B:C,2,FALSE),-999)</f>
        <v>0.90189999999999992</v>
      </c>
      <c r="K108">
        <f>IFERROR(VLOOKUP($C108,BN.CAB.XOKA.GD.ZS!B:E,4,FALSE),-999)</f>
        <v>0.24091958145642056</v>
      </c>
      <c r="L108">
        <f>IFERROR(VLOOKUP($C108,EN.CLC.MDAT.ZS!B:E,4,FALSE),-999)</f>
        <v>9.3191187605584563E-2</v>
      </c>
      <c r="M108">
        <f>IFERROR(VLOOKUP($C108,SH.XPD.GHED.GD.ZS!B:E,4,FALSE),-999)</f>
        <v>0.94493816135885</v>
      </c>
      <c r="N108">
        <f>IFERROR(VLOOKUP($C108,SE.ADT.LITR.ZS!B:E,4,FALSE),-999)</f>
        <v>0.3830865</v>
      </c>
      <c r="O108">
        <f>IFERROR(VLOOKUP($C108,SE.ADT.1524.LT.ZS!B:E,4,FALSE),-999)</f>
        <v>0.178356925</v>
      </c>
      <c r="P108">
        <f>IFERROR(VLOOKUP($C108,LP.LPI.LOGS.XQ!B:E,4,FALSE),-999)</f>
        <v>0.17856705249999999</v>
      </c>
      <c r="Q108">
        <f t="shared" si="7"/>
        <v>0</v>
      </c>
    </row>
    <row r="109" spans="1:17" x14ac:dyDescent="0.35">
      <c r="A109">
        <v>1159320841</v>
      </c>
      <c r="B109" s="1" t="s">
        <v>302</v>
      </c>
      <c r="C109" s="1" t="s">
        <v>301</v>
      </c>
      <c r="D109" s="1">
        <f>IF(Q109=0,RiskScoring!P109,-999)</f>
        <v>20.477458386619944</v>
      </c>
      <c r="E109" s="1">
        <f t="shared" si="4"/>
        <v>30</v>
      </c>
      <c r="F109" s="18">
        <f t="shared" si="5"/>
        <v>1</v>
      </c>
      <c r="G109" s="18">
        <f t="shared" si="6"/>
        <v>37</v>
      </c>
      <c r="H109" s="16">
        <f>IFERROR(VLOOKUP($C109,SH.MED.CMHW.P3_clean!B:H,7,FALSE),-999)</f>
        <v>1.0000000000000009E-2</v>
      </c>
      <c r="I109">
        <f>IFERROR(VLOOKUP($C109,Birth_registration_clean!B:C,2,FALSE),-999)</f>
        <v>0.01</v>
      </c>
      <c r="J109">
        <f>IFERROR(VLOOKUP($C109,'CPI 2015'!B:C,2,FALSE),-999)</f>
        <v>0.53469999999999984</v>
      </c>
      <c r="K109">
        <f>IFERROR(VLOOKUP($C109,BN.CAB.XOKA.GD.ZS!B:E,4,FALSE),-999)</f>
        <v>0.22042668349532935</v>
      </c>
      <c r="L109">
        <f>IFERROR(VLOOKUP($C109,EN.CLC.MDAT.ZS!B:E,4,FALSE),-999)</f>
        <v>1.8722429777402405E-2</v>
      </c>
      <c r="M109">
        <f>IFERROR(VLOOKUP($C109,SH.XPD.GHED.GD.ZS!B:E,4,FALSE),-999)</f>
        <v>0.67661830843296</v>
      </c>
      <c r="N109">
        <f>IFERROR(VLOOKUP($C109,SE.ADT.LITR.ZS!B:E,4,FALSE),-999)</f>
        <v>9.000000000000008E-3</v>
      </c>
      <c r="O109">
        <f>IFERROR(VLOOKUP($C109,SE.ADT.1524.LT.ZS!B:E,4,FALSE),-999)</f>
        <v>2.18799999999999E-2</v>
      </c>
      <c r="P109">
        <f>IFERROR(VLOOKUP($C109,LP.LPI.LOGS.XQ!B:E,4,FALSE),-999)</f>
        <v>0.59284468000000001</v>
      </c>
      <c r="Q109">
        <f t="shared" si="7"/>
        <v>0</v>
      </c>
    </row>
    <row r="110" spans="1:17" x14ac:dyDescent="0.35">
      <c r="A110">
        <v>1159320845</v>
      </c>
      <c r="B110" s="1" t="s">
        <v>305</v>
      </c>
      <c r="C110" s="1" t="s">
        <v>304</v>
      </c>
      <c r="D110" s="1">
        <f>IF(Q110=0,RiskScoring!P110,-999)</f>
        <v>53.161038470765696</v>
      </c>
      <c r="E110" s="1">
        <f t="shared" si="4"/>
        <v>47</v>
      </c>
      <c r="F110" s="18">
        <f t="shared" si="5"/>
        <v>2</v>
      </c>
      <c r="G110" s="18">
        <f t="shared" si="6"/>
        <v>73</v>
      </c>
      <c r="H110" s="16">
        <f>IFERROR(VLOOKUP($C110,SH.MED.CMHW.P3_clean!B:H,7,FALSE),-999)</f>
        <v>1</v>
      </c>
      <c r="I110">
        <f>IFERROR(VLOOKUP($C110,Birth_registration_clean!B:C,2,FALSE),-999)</f>
        <v>0.29099999999999998</v>
      </c>
      <c r="J110">
        <f>IFERROR(VLOOKUP($C110,'CPI 2015'!B:C,2,FALSE),-999)</f>
        <v>0.69669999999999987</v>
      </c>
      <c r="K110">
        <f>IFERROR(VLOOKUP($C110,BN.CAB.XOKA.GD.ZS!B:E,4,FALSE),-999)</f>
        <v>0.23795523056473361</v>
      </c>
      <c r="L110">
        <f>IFERROR(VLOOKUP($C110,EN.CLC.MDAT.ZS!B:E,4,FALSE),-999)</f>
        <v>2.5898382468926159E-2</v>
      </c>
      <c r="M110">
        <f>IFERROR(VLOOKUP($C110,SH.XPD.GHED.GD.ZS!B:E,4,FALSE),-999)</f>
        <v>0.90682532146227002</v>
      </c>
      <c r="N110">
        <f>IFERROR(VLOOKUP($C110,SE.ADT.LITR.ZS!B:E,4,FALSE),-999)</f>
        <v>4.3414400000000075E-2</v>
      </c>
      <c r="O110">
        <f>IFERROR(VLOOKUP($C110,SE.ADT.1524.LT.ZS!B:E,4,FALSE),-999)</f>
        <v>1.2899907999999849E-2</v>
      </c>
      <c r="P110">
        <f>IFERROR(VLOOKUP($C110,LP.LPI.LOGS.XQ!B:E,4,FALSE),-999)</f>
        <v>0.50501410750000009</v>
      </c>
      <c r="Q110">
        <f t="shared" si="7"/>
        <v>0</v>
      </c>
    </row>
    <row r="111" spans="1:17" x14ac:dyDescent="0.35">
      <c r="A111">
        <v>1159320847</v>
      </c>
      <c r="B111" s="1" t="s">
        <v>310</v>
      </c>
      <c r="C111" s="1" t="s">
        <v>309</v>
      </c>
      <c r="D111" s="1">
        <f>IF(Q111=0,RiskScoring!P111,-999)</f>
        <v>57.111579291202993</v>
      </c>
      <c r="E111" s="1">
        <f t="shared" si="4"/>
        <v>46</v>
      </c>
      <c r="F111" s="18">
        <f t="shared" si="5"/>
        <v>26</v>
      </c>
      <c r="G111" s="18">
        <f t="shared" si="6"/>
        <v>71</v>
      </c>
      <c r="H111" s="16">
        <f>IFERROR(VLOOKUP($C111,SH.MED.CMHW.P3_clean!B:H,7,FALSE),-999)</f>
        <v>0.85620249999999998</v>
      </c>
      <c r="I111">
        <f>IFERROR(VLOOKUP($C111,Birth_registration_clean!B:C,2,FALSE),-999)</f>
        <v>0.21299999999999999</v>
      </c>
      <c r="J111">
        <f>IFERROR(VLOOKUP($C111,'CPI 2015'!B:C,2,FALSE),-999)</f>
        <v>0.67509999999999981</v>
      </c>
      <c r="K111">
        <f>IFERROR(VLOOKUP($C111,BN.CAB.XOKA.GD.ZS!B:E,4,FALSE),-999)</f>
        <v>0.23498408066052701</v>
      </c>
      <c r="L111">
        <f>IFERROR(VLOOKUP($C111,EN.CLC.MDAT.ZS!B:E,4,FALSE),-999)</f>
        <v>0.44125479021442515</v>
      </c>
      <c r="M111">
        <f>IFERROR(VLOOKUP($C111,SH.XPD.GHED.GD.ZS!B:E,4,FALSE),-999)</f>
        <v>0.93798676593538</v>
      </c>
      <c r="N111">
        <f>IFERROR(VLOOKUP($C111,SE.ADT.LITR.ZS!B:E,4,FALSE),-999)</f>
        <v>0.25627009999999995</v>
      </c>
      <c r="O111">
        <f>IFERROR(VLOOKUP($C111,SE.ADT.1524.LT.ZS!B:E,4,FALSE),-999)</f>
        <v>9.2526003999999884E-2</v>
      </c>
      <c r="P111">
        <f>IFERROR(VLOOKUP($C111,LP.LPI.LOGS.XQ!B:E,4,FALSE),-999)</f>
        <v>0.6007983400000001</v>
      </c>
      <c r="Q111">
        <f t="shared" si="7"/>
        <v>0</v>
      </c>
    </row>
    <row r="112" spans="1:17" x14ac:dyDescent="0.35">
      <c r="A112">
        <v>1159320877</v>
      </c>
      <c r="B112" s="1" t="s">
        <v>316</v>
      </c>
      <c r="C112" s="1" t="s">
        <v>315</v>
      </c>
      <c r="D112" s="1">
        <f>IF(Q112=0,RiskScoring!P112,-999)</f>
        <v>32.194099222757373</v>
      </c>
      <c r="E112" s="1">
        <f t="shared" si="4"/>
        <v>27</v>
      </c>
      <c r="F112" s="18">
        <f t="shared" si="5"/>
        <v>34</v>
      </c>
      <c r="G112" s="18">
        <f t="shared" si="6"/>
        <v>32</v>
      </c>
      <c r="H112" s="16">
        <f>IFERROR(VLOOKUP($C112,SH.MED.CMHW.P3_clean!B:H,7,FALSE),-999)</f>
        <v>1.0000000000000009E-2</v>
      </c>
      <c r="I112">
        <f>IFERROR(VLOOKUP($C112,Birth_registration_clean!B:C,2,FALSE),-999)</f>
        <v>0.01</v>
      </c>
      <c r="J112">
        <f>IFERROR(VLOOKUP($C112,'CPI 2015'!B:C,2,FALSE),-999)</f>
        <v>0.27549999999999986</v>
      </c>
      <c r="K112">
        <f>IFERROR(VLOOKUP($C112,BN.CAB.XOKA.GD.ZS!B:E,4,FALSE),-999)</f>
        <v>0.16708959950946747</v>
      </c>
      <c r="L112">
        <f>IFERROR(VLOOKUP($C112,EN.CLC.MDAT.ZS!B:E,4,FALSE),-999)</f>
        <v>1.0485829570521753E-2</v>
      </c>
      <c r="M112">
        <f>IFERROR(VLOOKUP($C112,SH.XPD.GHED.GD.ZS!B:E,4,FALSE),-999)</f>
        <v>0.64551234490391995</v>
      </c>
      <c r="N112">
        <f>IFERROR(VLOOKUP($C112,SE.ADT.LITR.ZS!B:E,4,FALSE),-999)</f>
        <v>1</v>
      </c>
      <c r="O112">
        <f>IFERROR(VLOOKUP($C112,SE.ADT.1524.LT.ZS!B:E,4,FALSE),-999)</f>
        <v>9.9999999999998979E-3</v>
      </c>
      <c r="P112">
        <f>IFERROR(VLOOKUP($C112,LP.LPI.LOGS.XQ!B:E,4,FALSE),-999)</f>
        <v>0.69948376750000008</v>
      </c>
      <c r="Q112">
        <f t="shared" si="7"/>
        <v>0</v>
      </c>
    </row>
    <row r="113" spans="1:17" x14ac:dyDescent="0.35">
      <c r="A113">
        <v>1159320881</v>
      </c>
      <c r="B113" s="1" t="s">
        <v>318</v>
      </c>
      <c r="C113" s="1" t="s">
        <v>317</v>
      </c>
      <c r="D113" s="1">
        <f>IF(Q113=0,RiskScoring!P113,-999)</f>
        <v>42.344561824616484</v>
      </c>
      <c r="E113" s="1">
        <f t="shared" si="4"/>
        <v>29</v>
      </c>
      <c r="F113" s="18">
        <f t="shared" si="5"/>
        <v>16</v>
      </c>
      <c r="G113" s="18">
        <f t="shared" si="6"/>
        <v>70</v>
      </c>
      <c r="H113" s="16">
        <f>IFERROR(VLOOKUP($C113,SH.MED.CMHW.P3_clean!B:H,7,FALSE),-999)</f>
        <v>0.90991</v>
      </c>
      <c r="I113">
        <f>IFERROR(VLOOKUP($C113,Birth_registration_clean!B:C,2,FALSE),-999)</f>
        <v>2.4E-2</v>
      </c>
      <c r="J113">
        <f>IFERROR(VLOOKUP($C113,'CPI 2015'!B:C,2,FALSE),-999)</f>
        <v>0.79389999999999983</v>
      </c>
      <c r="K113">
        <f>IFERROR(VLOOKUP($C113,BN.CAB.XOKA.GD.ZS!B:E,4,FALSE),-999)</f>
        <v>0.16348570286476788</v>
      </c>
      <c r="L113">
        <f>IFERROR(VLOOKUP($C113,EN.CLC.MDAT.ZS!B:E,4,FALSE),-999)</f>
        <v>0.31262239978624917</v>
      </c>
      <c r="M113">
        <f>IFERROR(VLOOKUP($C113,SH.XPD.GHED.GD.ZS!B:E,4,FALSE),-999)</f>
        <v>0.70546042864283998</v>
      </c>
      <c r="N113">
        <f>IFERROR(VLOOKUP($C113,SE.ADT.LITR.ZS!B:E,4,FALSE),-999)</f>
        <v>0.14455749999999989</v>
      </c>
      <c r="O113">
        <f>IFERROR(VLOOKUP($C113,SE.ADT.1524.LT.ZS!B:E,4,FALSE),-999)</f>
        <v>2.8796634999999959E-2</v>
      </c>
      <c r="P113">
        <f>IFERROR(VLOOKUP($C113,LP.LPI.LOGS.XQ!B:E,4,FALSE),-999)</f>
        <v>0.42250008249999998</v>
      </c>
      <c r="Q113">
        <f t="shared" si="7"/>
        <v>0</v>
      </c>
    </row>
    <row r="114" spans="1:17" x14ac:dyDescent="0.35">
      <c r="A114">
        <v>1159320887</v>
      </c>
      <c r="B114" s="1" t="s">
        <v>322</v>
      </c>
      <c r="C114" s="1" t="s">
        <v>321</v>
      </c>
      <c r="D114" s="1">
        <f>IF(Q114=0,RiskScoring!P114,-999)</f>
        <v>54.993323581266601</v>
      </c>
      <c r="E114" s="1">
        <f t="shared" si="4"/>
        <v>37</v>
      </c>
      <c r="F114" s="18">
        <f t="shared" si="5"/>
        <v>31</v>
      </c>
      <c r="G114" s="18">
        <f t="shared" si="6"/>
        <v>72</v>
      </c>
      <c r="H114" s="16">
        <f>IFERROR(VLOOKUP($C114,SH.MED.CMHW.P3_clean!B:H,7,FALSE),-999)</f>
        <v>0.99851500000000004</v>
      </c>
      <c r="I114">
        <f>IFERROR(VLOOKUP($C114,Birth_registration_clean!B:C,2,FALSE),-999)</f>
        <v>2.1999999999999999E-2</v>
      </c>
      <c r="J114">
        <f>IFERROR(VLOOKUP($C114,'CPI 2015'!B:C,2,FALSE),-999)</f>
        <v>0.91269999999999984</v>
      </c>
      <c r="K114">
        <f>IFERROR(VLOOKUP($C114,BN.CAB.XOKA.GD.ZS!B:E,4,FALSE),-999)</f>
        <v>0.14159628448720074</v>
      </c>
      <c r="L114">
        <f>IFERROR(VLOOKUP($C114,EN.CLC.MDAT.ZS!B:E,4,FALSE),-999)</f>
        <v>1.1468957973085989E-2</v>
      </c>
      <c r="M114">
        <f>IFERROR(VLOOKUP($C114,SH.XPD.GHED.GD.ZS!B:E,4,FALSE),-999)</f>
        <v>0.95335913213015999</v>
      </c>
      <c r="N114">
        <f>IFERROR(VLOOKUP($C114,SE.ADT.LITR.ZS!B:E,4,FALSE),-999)</f>
        <v>0.4985948</v>
      </c>
      <c r="O114">
        <f>IFERROR(VLOOKUP($C114,SE.ADT.1524.LT.ZS!B:E,4,FALSE),-999)</f>
        <v>0.44224300900000002</v>
      </c>
      <c r="P114">
        <f>IFERROR(VLOOKUP($C114,LP.LPI.LOGS.XQ!B:E,4,FALSE),-999)</f>
        <v>0.25026607000000001</v>
      </c>
      <c r="Q114">
        <f t="shared" si="7"/>
        <v>0</v>
      </c>
    </row>
    <row r="115" spans="1:17" x14ac:dyDescent="0.35">
      <c r="A115">
        <v>1159320895</v>
      </c>
      <c r="B115" s="1" t="s">
        <v>328</v>
      </c>
      <c r="C115" s="1" t="s">
        <v>327</v>
      </c>
      <c r="D115" s="1">
        <f>IF(Q115=0,RiskScoring!P115,-999)</f>
        <v>19.90078281288244</v>
      </c>
      <c r="E115" s="1">
        <f t="shared" si="4"/>
        <v>30</v>
      </c>
      <c r="F115" s="18">
        <f t="shared" si="5"/>
        <v>3</v>
      </c>
      <c r="G115" s="18">
        <f t="shared" si="6"/>
        <v>36</v>
      </c>
      <c r="H115" s="16">
        <f>IFERROR(VLOOKUP($C115,SH.MED.CMHW.P3_clean!B:H,7,FALSE),-999)</f>
        <v>1.0000000000000009E-2</v>
      </c>
      <c r="I115">
        <f>IFERROR(VLOOKUP($C115,Birth_registration_clean!B:C,2,FALSE),-999)</f>
        <v>0.01</v>
      </c>
      <c r="J115">
        <f>IFERROR(VLOOKUP($C115,'CPI 2015'!B:C,2,FALSE),-999)</f>
        <v>0.42669999999999986</v>
      </c>
      <c r="K115">
        <f>IFERROR(VLOOKUP($C115,BN.CAB.XOKA.GD.ZS!B:E,4,FALSE),-999)</f>
        <v>0.20895483533112091</v>
      </c>
      <c r="L115">
        <f>IFERROR(VLOOKUP($C115,EN.CLC.MDAT.ZS!B:E,4,FALSE),-999)</f>
        <v>1.0080281553083137E-2</v>
      </c>
      <c r="M115">
        <f>IFERROR(VLOOKUP($C115,SH.XPD.GHED.GD.ZS!B:E,4,FALSE),-999)</f>
        <v>0.695228609484</v>
      </c>
      <c r="N115">
        <f>IFERROR(VLOOKUP($C115,SE.ADT.LITR.ZS!B:E,4,FALSE),-999)</f>
        <v>8.248588562011705E-2</v>
      </c>
      <c r="O115">
        <f>IFERROR(VLOOKUP($C115,SE.ADT.1524.LT.ZS!B:E,4,FALSE),-999)</f>
        <v>2.4227700042724232E-2</v>
      </c>
      <c r="P115">
        <f>IFERROR(VLOOKUP($C115,LP.LPI.LOGS.XQ!B:E,4,FALSE),-999)</f>
        <v>0.65327081499999995</v>
      </c>
      <c r="Q115">
        <f t="shared" si="7"/>
        <v>0</v>
      </c>
    </row>
    <row r="116" spans="1:17" x14ac:dyDescent="0.35">
      <c r="A116">
        <v>1159320899</v>
      </c>
      <c r="B116" s="1" t="s">
        <v>328</v>
      </c>
      <c r="C116" s="1" t="s">
        <v>552</v>
      </c>
      <c r="D116" s="1">
        <f>IF(Q116=0,RiskScoring!P116,-999)</f>
        <v>-999</v>
      </c>
      <c r="E116" s="1">
        <f t="shared" si="4"/>
        <v>44</v>
      </c>
      <c r="F116" s="18">
        <f t="shared" si="5"/>
        <v>1</v>
      </c>
      <c r="G116" s="18">
        <f t="shared" si="6"/>
        <v>-33292</v>
      </c>
      <c r="H116" s="16">
        <f>IFERROR(VLOOKUP($C116,SH.MED.CMHW.P3_clean!B:H,7,FALSE),-999)</f>
        <v>1.0000000000000009E-2</v>
      </c>
      <c r="I116">
        <f>IFERROR(VLOOKUP($C116,Birth_registration_clean!B:C,2,FALSE),-999)</f>
        <v>0.05</v>
      </c>
      <c r="J116">
        <f>IFERROR(VLOOKUP($C116,'CPI 2015'!B:C,2,FALSE),-999)</f>
        <v>-999</v>
      </c>
      <c r="K116">
        <f>IFERROR(VLOOKUP($C116,BN.CAB.XOKA.GD.ZS!B:E,4,FALSE),-999)</f>
        <v>0.28135211310345826</v>
      </c>
      <c r="L116">
        <f>IFERROR(VLOOKUP($C116,EN.CLC.MDAT.ZS!B:E,4,FALSE),-999)</f>
        <v>0.01</v>
      </c>
      <c r="M116">
        <f>IFERROR(VLOOKUP($C116,SH.XPD.GHED.GD.ZS!B:E,4,FALSE),-999)</f>
        <v>1</v>
      </c>
      <c r="N116">
        <f>IFERROR(VLOOKUP($C116,SE.ADT.LITR.ZS!B:E,4,FALSE),-999)</f>
        <v>2.7813899999999947E-2</v>
      </c>
      <c r="O116">
        <f>IFERROR(VLOOKUP($C116,SE.ADT.1524.LT.ZS!B:E,4,FALSE),-999)</f>
        <v>1.6571124999999798E-2</v>
      </c>
      <c r="P116">
        <f>IFERROR(VLOOKUP($C116,LP.LPI.LOGS.XQ!B:E,4,FALSE),-999)</f>
        <v>0.25750000000000001</v>
      </c>
      <c r="Q116">
        <f t="shared" si="7"/>
        <v>3</v>
      </c>
    </row>
    <row r="117" spans="1:17" x14ac:dyDescent="0.35">
      <c r="A117">
        <v>1159320917</v>
      </c>
      <c r="B117" s="1" t="s">
        <v>325</v>
      </c>
      <c r="C117" s="1" t="s">
        <v>324</v>
      </c>
      <c r="D117" s="1">
        <f>IF(Q117=0,RiskScoring!P117,-999)</f>
        <v>27.613753635858487</v>
      </c>
      <c r="E117" s="1">
        <f t="shared" si="4"/>
        <v>25</v>
      </c>
      <c r="F117" s="18">
        <f t="shared" si="5"/>
        <v>34</v>
      </c>
      <c r="G117" s="18">
        <f t="shared" si="6"/>
        <v>27</v>
      </c>
      <c r="H117" s="16">
        <f>IFERROR(VLOOKUP($C117,SH.MED.CMHW.P3_clean!B:H,7,FALSE),-999)</f>
        <v>1.0000000000000009E-2</v>
      </c>
      <c r="I117">
        <f>IFERROR(VLOOKUP($C117,Birth_registration_clean!B:C,2,FALSE),-999)</f>
        <v>0.01</v>
      </c>
      <c r="J117">
        <f>IFERROR(VLOOKUP($C117,'CPI 2015'!B:C,2,FALSE),-999)</f>
        <v>0.23229999999999984</v>
      </c>
      <c r="K117">
        <f>IFERROR(VLOOKUP($C117,BN.CAB.XOKA.GD.ZS!B:E,4,FALSE),-999)</f>
        <v>0.20721818883113996</v>
      </c>
      <c r="L117">
        <f>IFERROR(VLOOKUP($C117,EN.CLC.MDAT.ZS!B:E,4,FALSE),-999)</f>
        <v>0.01</v>
      </c>
      <c r="M117">
        <f>IFERROR(VLOOKUP($C117,SH.XPD.GHED.GD.ZS!B:E,4,FALSE),-999)</f>
        <v>0.54943635985973005</v>
      </c>
      <c r="N117">
        <f>IFERROR(VLOOKUP($C117,SE.ADT.LITR.ZS!B:E,4,FALSE),-999)</f>
        <v>1</v>
      </c>
      <c r="O117">
        <f>IFERROR(VLOOKUP($C117,SE.ADT.1524.LT.ZS!B:E,4,FALSE),-999)</f>
        <v>9.9999999999998979E-3</v>
      </c>
      <c r="P117">
        <f>IFERROR(VLOOKUP($C117,LP.LPI.LOGS.XQ!B:E,4,FALSE),-999)</f>
        <v>0.56929456000000012</v>
      </c>
      <c r="Q117">
        <f t="shared" si="7"/>
        <v>0</v>
      </c>
    </row>
    <row r="118" spans="1:17" x14ac:dyDescent="0.35">
      <c r="A118">
        <v>1159320919</v>
      </c>
      <c r="B118" s="1" t="s">
        <v>332</v>
      </c>
      <c r="C118" s="1" t="s">
        <v>330</v>
      </c>
      <c r="D118" s="1">
        <f>IF(Q118=0,RiskScoring!P118,-999)</f>
        <v>19.523189126722102</v>
      </c>
      <c r="E118" s="1">
        <f t="shared" si="4"/>
        <v>25</v>
      </c>
      <c r="F118" s="18">
        <f t="shared" si="5"/>
        <v>0</v>
      </c>
      <c r="G118" s="18">
        <f t="shared" si="6"/>
        <v>43</v>
      </c>
      <c r="H118" s="16">
        <f>IFERROR(VLOOKUP($C118,SH.MED.CMHW.P3_clean!B:H,7,FALSE),-999)</f>
        <v>1.0000000000000009E-2</v>
      </c>
      <c r="I118">
        <f>IFERROR(VLOOKUP($C118,Birth_registration_clean!B:C,2,FALSE),-999)</f>
        <v>0.01</v>
      </c>
      <c r="J118">
        <f>IFERROR(VLOOKUP($C118,'CPI 2015'!B:C,2,FALSE),-999)</f>
        <v>0.61029999999999984</v>
      </c>
      <c r="K118">
        <f>IFERROR(VLOOKUP($C118,BN.CAB.XOKA.GD.ZS!B:E,4,FALSE),-999)</f>
        <v>0.20987825049267267</v>
      </c>
      <c r="L118">
        <f>IFERROR(VLOOKUP($C118,EN.CLC.MDAT.ZS!B:E,4,FALSE),-999)</f>
        <v>1.0703119687826957E-2</v>
      </c>
      <c r="M118">
        <f>IFERROR(VLOOKUP($C118,SH.XPD.GHED.GD.ZS!B:E,4,FALSE),-999)</f>
        <v>0.55641478275167</v>
      </c>
      <c r="N118">
        <f>IFERROR(VLOOKUP($C118,SE.ADT.LITR.ZS!B:E,4,FALSE),-999)</f>
        <v>8.442399999999961E-3</v>
      </c>
      <c r="O118">
        <f>IFERROR(VLOOKUP($C118,SE.ADT.1524.LT.ZS!B:E,4,FALSE),-999)</f>
        <v>1.0692999999999842E-2</v>
      </c>
      <c r="P118">
        <f>IFERROR(VLOOKUP($C118,LP.LPI.LOGS.XQ!B:E,4,FALSE),-999)</f>
        <v>0.69437190249999992</v>
      </c>
      <c r="Q118">
        <f t="shared" si="7"/>
        <v>0</v>
      </c>
    </row>
    <row r="119" spans="1:17" x14ac:dyDescent="0.35">
      <c r="A119">
        <v>1159320931</v>
      </c>
      <c r="B119" s="1" t="s">
        <v>334</v>
      </c>
      <c r="C119" s="1" t="s">
        <v>333</v>
      </c>
      <c r="D119" s="1">
        <f>IF(Q119=0,RiskScoring!P119,-999)</f>
        <v>40.737811154041822</v>
      </c>
      <c r="E119" s="1">
        <f t="shared" si="4"/>
        <v>34</v>
      </c>
      <c r="F119" s="18">
        <f t="shared" si="5"/>
        <v>9</v>
      </c>
      <c r="G119" s="18">
        <f t="shared" si="6"/>
        <v>63</v>
      </c>
      <c r="H119" s="16">
        <f>IFERROR(VLOOKUP($C119,SH.MED.CMHW.P3_clean!B:H,7,FALSE),-999)</f>
        <v>0.92104750000000002</v>
      </c>
      <c r="I119">
        <f>IFERROR(VLOOKUP($C119,Birth_registration_clean!B:C,2,FALSE),-999)</f>
        <v>0.03</v>
      </c>
      <c r="J119">
        <f>IFERROR(VLOOKUP($C119,'CPI 2015'!B:C,2,FALSE),-999)</f>
        <v>0.64269999999999983</v>
      </c>
      <c r="K119">
        <f>IFERROR(VLOOKUP($C119,BN.CAB.XOKA.GD.ZS!B:E,4,FALSE),-999)</f>
        <v>0.23779761499675986</v>
      </c>
      <c r="L119">
        <f>IFERROR(VLOOKUP($C119,EN.CLC.MDAT.ZS!B:E,4,FALSE),-999)</f>
        <v>0.12320261685683039</v>
      </c>
      <c r="M119">
        <f>IFERROR(VLOOKUP($C119,SH.XPD.GHED.GD.ZS!B:E,4,FALSE),-999)</f>
        <v>0.75483371217468997</v>
      </c>
      <c r="N119">
        <f>IFERROR(VLOOKUP($C119,SE.ADT.LITR.ZS!B:E,4,FALSE),-999)</f>
        <v>0.11899999999999999</v>
      </c>
      <c r="O119">
        <f>IFERROR(VLOOKUP($C119,SE.ADT.1524.LT.ZS!B:E,4,FALSE),-999)</f>
        <v>4.6629999999999949E-2</v>
      </c>
      <c r="P119">
        <f>IFERROR(VLOOKUP($C119,LP.LPI.LOGS.XQ!B:E,4,FALSE),-999)</f>
        <v>0.33517267750000007</v>
      </c>
      <c r="Q119">
        <f t="shared" si="7"/>
        <v>0</v>
      </c>
    </row>
    <row r="120" spans="1:17" x14ac:dyDescent="0.35">
      <c r="A120">
        <v>1159320935</v>
      </c>
      <c r="B120" s="1" t="s">
        <v>340</v>
      </c>
      <c r="C120" s="1" t="s">
        <v>338</v>
      </c>
      <c r="D120" s="1">
        <f>IF(Q120=0,RiskScoring!P120,-999)</f>
        <v>40.003971006562018</v>
      </c>
      <c r="E120" s="1">
        <f t="shared" si="4"/>
        <v>34</v>
      </c>
      <c r="F120" s="18">
        <f t="shared" si="5"/>
        <v>2</v>
      </c>
      <c r="G120" s="18">
        <f t="shared" si="6"/>
        <v>64</v>
      </c>
      <c r="H120" s="16">
        <f>IFERROR(VLOOKUP($C120,SH.MED.CMHW.P3_clean!B:H,7,FALSE),-999)</f>
        <v>0.95223250000000004</v>
      </c>
      <c r="I120">
        <f>IFERROR(VLOOKUP($C120,Birth_registration_clean!B:C,2,FALSE),-999)</f>
        <v>1.9E-2</v>
      </c>
      <c r="J120">
        <f>IFERROR(VLOOKUP($C120,'CPI 2015'!B:C,2,FALSE),-999)</f>
        <v>0.51309999999999989</v>
      </c>
      <c r="K120">
        <f>IFERROR(VLOOKUP($C120,BN.CAB.XOKA.GD.ZS!B:E,4,FALSE),-999)</f>
        <v>0.25743976603010921</v>
      </c>
      <c r="L120">
        <f>IFERROR(VLOOKUP($C120,EN.CLC.MDAT.ZS!B:E,4,FALSE),-999)</f>
        <v>4.6577873475126777E-2</v>
      </c>
      <c r="M120">
        <f>IFERROR(VLOOKUP($C120,SH.XPD.GHED.GD.ZS!B:E,4,FALSE),-999)</f>
        <v>0.76950863554894</v>
      </c>
      <c r="N120">
        <f>IFERROR(VLOOKUP($C120,SE.ADT.LITR.ZS!B:E,4,FALSE),-999)</f>
        <v>1.7728900000000047E-2</v>
      </c>
      <c r="O120">
        <f>IFERROR(VLOOKUP($C120,SE.ADT.1524.LT.ZS!B:E,4,FALSE),-999)</f>
        <v>1.6496973999999942E-2</v>
      </c>
      <c r="P120">
        <f>IFERROR(VLOOKUP($C120,LP.LPI.LOGS.XQ!B:E,4,FALSE),-999)</f>
        <v>0.47803537000000002</v>
      </c>
      <c r="Q120">
        <f t="shared" si="7"/>
        <v>0</v>
      </c>
    </row>
    <row r="121" spans="1:17" x14ac:dyDescent="0.35">
      <c r="A121">
        <v>1159320937</v>
      </c>
      <c r="B121" s="1" t="s">
        <v>342</v>
      </c>
      <c r="C121" s="1" t="s">
        <v>341</v>
      </c>
      <c r="D121" s="1">
        <f>IF(Q121=0,RiskScoring!P121,-999)</f>
        <v>29.240180994410835</v>
      </c>
      <c r="E121" s="1">
        <f t="shared" si="4"/>
        <v>20</v>
      </c>
      <c r="F121" s="18">
        <f t="shared" si="5"/>
        <v>34</v>
      </c>
      <c r="G121" s="18">
        <f t="shared" si="6"/>
        <v>34</v>
      </c>
      <c r="H121" s="16">
        <f>IFERROR(VLOOKUP($C121,SH.MED.CMHW.P3_clean!B:H,7,FALSE),-999)</f>
        <v>1.0000000000000009E-2</v>
      </c>
      <c r="I121">
        <f>IFERROR(VLOOKUP($C121,Birth_registration_clean!B:C,2,FALSE),-999)</f>
        <v>0.01</v>
      </c>
      <c r="J121">
        <f>IFERROR(VLOOKUP($C121,'CPI 2015'!B:C,2,FALSE),-999)</f>
        <v>0.27549999999999986</v>
      </c>
      <c r="K121">
        <f>IFERROR(VLOOKUP($C121,BN.CAB.XOKA.GD.ZS!B:E,4,FALSE),-999)</f>
        <v>0.20429569349179019</v>
      </c>
      <c r="L121">
        <f>IFERROR(VLOOKUP($C121,EN.CLC.MDAT.ZS!B:E,4,FALSE),-999)</f>
        <v>1.2074203464408668E-2</v>
      </c>
      <c r="M121">
        <f>IFERROR(VLOOKUP($C121,SH.XPD.GHED.GD.ZS!B:E,4,FALSE),-999)</f>
        <v>0.39115201777530995</v>
      </c>
      <c r="N121">
        <f>IFERROR(VLOOKUP($C121,SE.ADT.LITR.ZS!B:E,4,FALSE),-999)</f>
        <v>1</v>
      </c>
      <c r="O121">
        <f>IFERROR(VLOOKUP($C121,SE.ADT.1524.LT.ZS!B:E,4,FALSE),-999)</f>
        <v>9.9999999999998979E-3</v>
      </c>
      <c r="P121">
        <f>IFERROR(VLOOKUP($C121,LP.LPI.LOGS.XQ!B:E,4,FALSE),-999)</f>
        <v>0.75008266750000008</v>
      </c>
      <c r="Q121">
        <f t="shared" si="7"/>
        <v>0</v>
      </c>
    </row>
    <row r="122" spans="1:17" x14ac:dyDescent="0.35">
      <c r="A122">
        <v>1159320963</v>
      </c>
      <c r="B122" s="1" t="s">
        <v>344</v>
      </c>
      <c r="C122" s="1" t="s">
        <v>343</v>
      </c>
      <c r="D122" s="1">
        <f>IF(Q122=0,RiskScoring!P122,-999)</f>
        <v>-999</v>
      </c>
      <c r="E122" s="1">
        <f t="shared" si="4"/>
        <v>-99900</v>
      </c>
      <c r="F122" s="18">
        <f t="shared" si="5"/>
        <v>-99900</v>
      </c>
      <c r="G122" s="18">
        <f t="shared" si="6"/>
        <v>-99900</v>
      </c>
      <c r="H122" s="16">
        <f>IFERROR(VLOOKUP($C122,SH.MED.CMHW.P3_clean!B:H,7,FALSE),-999)</f>
        <v>-999</v>
      </c>
      <c r="I122">
        <f>IFERROR(VLOOKUP($C122,Birth_registration_clean!B:C,2,FALSE),-999)</f>
        <v>-999</v>
      </c>
      <c r="J122">
        <f>IFERROR(VLOOKUP($C122,'CPI 2015'!B:C,2,FALSE),-999)</f>
        <v>-999</v>
      </c>
      <c r="K122">
        <f>IFERROR(VLOOKUP($C122,BN.CAB.XOKA.GD.ZS!B:E,4,FALSE),-999)</f>
        <v>-999</v>
      </c>
      <c r="L122">
        <f>IFERROR(VLOOKUP($C122,EN.CLC.MDAT.ZS!B:E,4,FALSE),-999)</f>
        <v>-999</v>
      </c>
      <c r="M122">
        <f>IFERROR(VLOOKUP($C122,SH.XPD.GHED.GD.ZS!B:E,4,FALSE),-999)</f>
        <v>-999</v>
      </c>
      <c r="N122">
        <f>IFERROR(VLOOKUP($C122,SE.ADT.LITR.ZS!B:E,4,FALSE),-999)</f>
        <v>-999</v>
      </c>
      <c r="O122">
        <f>IFERROR(VLOOKUP($C122,SE.ADT.1524.LT.ZS!B:E,4,FALSE),-999)</f>
        <v>-999</v>
      </c>
      <c r="P122">
        <f>IFERROR(VLOOKUP($C122,LP.LPI.LOGS.XQ!B:E,4,FALSE),-999)</f>
        <v>-999</v>
      </c>
      <c r="Q122">
        <f t="shared" si="7"/>
        <v>1</v>
      </c>
    </row>
    <row r="123" spans="1:17" x14ac:dyDescent="0.35">
      <c r="A123">
        <v>1159320967</v>
      </c>
      <c r="B123" s="1" t="s">
        <v>347</v>
      </c>
      <c r="C123" s="1" t="s">
        <v>346</v>
      </c>
      <c r="D123" s="1">
        <f>IF(Q123=0,RiskScoring!P123,-999)</f>
        <v>27.274438460390172</v>
      </c>
      <c r="E123" s="1">
        <f t="shared" si="4"/>
        <v>36</v>
      </c>
      <c r="F123" s="18">
        <f t="shared" si="5"/>
        <v>1</v>
      </c>
      <c r="G123" s="18">
        <f t="shared" si="6"/>
        <v>39</v>
      </c>
      <c r="H123" s="16">
        <f>IFERROR(VLOOKUP($C123,SH.MED.CMHW.P3_clean!B:H,7,FALSE),-999)</f>
        <v>1.0000000000000009E-2</v>
      </c>
      <c r="I123">
        <f>IFERROR(VLOOKUP($C123,Birth_registration_clean!B:C,2,FALSE),-999)</f>
        <v>1.2999999999999999E-2</v>
      </c>
      <c r="J123">
        <f>IFERROR(VLOOKUP($C123,'CPI 2015'!B:C,2,FALSE),-999)</f>
        <v>0.78309999999999991</v>
      </c>
      <c r="K123">
        <f>IFERROR(VLOOKUP($C123,BN.CAB.XOKA.GD.ZS!B:E,4,FALSE),-999)</f>
        <v>0.2226701501586951</v>
      </c>
      <c r="L123">
        <f>IFERROR(VLOOKUP($C123,EN.CLC.MDAT.ZS!B:E,4,FALSE),-999)</f>
        <v>3.1498960658269896E-2</v>
      </c>
      <c r="M123">
        <f>IFERROR(VLOOKUP($C123,SH.XPD.GHED.GD.ZS!B:E,4,FALSE),-999)</f>
        <v>0.86179759632476993</v>
      </c>
      <c r="N123">
        <f>IFERROR(VLOOKUP($C123,SE.ADT.LITR.ZS!B:E,4,FALSE),-999)</f>
        <v>2.1836999999998996E-3</v>
      </c>
      <c r="O123">
        <f>IFERROR(VLOOKUP($C123,SE.ADT.1524.LT.ZS!B:E,4,FALSE),-999)</f>
        <v>1.1016135999999843E-2</v>
      </c>
      <c r="P123">
        <f>IFERROR(VLOOKUP($C123,LP.LPI.LOGS.XQ!B:E,4,FALSE),-999)</f>
        <v>0.39797431749999995</v>
      </c>
      <c r="Q123">
        <f t="shared" si="7"/>
        <v>0</v>
      </c>
    </row>
    <row r="124" spans="1:17" x14ac:dyDescent="0.35">
      <c r="A124">
        <v>1159320971</v>
      </c>
      <c r="B124" s="1" t="s">
        <v>350</v>
      </c>
      <c r="C124" s="1" t="s">
        <v>349</v>
      </c>
      <c r="D124" s="1">
        <f>IF(Q124=0,RiskScoring!P124,-999)</f>
        <v>50.330521054708981</v>
      </c>
      <c r="E124" s="1">
        <f t="shared" si="4"/>
        <v>49</v>
      </c>
      <c r="F124" s="18">
        <f t="shared" si="5"/>
        <v>32</v>
      </c>
      <c r="G124" s="18">
        <f t="shared" si="6"/>
        <v>46</v>
      </c>
      <c r="H124" s="16">
        <f>IFERROR(VLOOKUP($C124,SH.MED.CMHW.P3_clean!B:H,7,FALSE),-999)</f>
        <v>1.0000000000000009E-2</v>
      </c>
      <c r="I124">
        <f>IFERROR(VLOOKUP($C124,Birth_registration_clean!B:C,2,FALSE),-999)</f>
        <v>0.34100000000000003</v>
      </c>
      <c r="J124">
        <f>IFERROR(VLOOKUP($C124,'CPI 2015'!B:C,2,FALSE),-999)</f>
        <v>0.81549999999999989</v>
      </c>
      <c r="K124">
        <f>IFERROR(VLOOKUP($C124,BN.CAB.XOKA.GD.ZS!B:E,4,FALSE),-999)</f>
        <v>0.25553806404239165</v>
      </c>
      <c r="L124">
        <f>IFERROR(VLOOKUP($C124,EN.CLC.MDAT.ZS!B:E,4,FALSE),-999)</f>
        <v>0.65130746985532417</v>
      </c>
      <c r="M124">
        <f>IFERROR(VLOOKUP($C124,SH.XPD.GHED.GD.ZS!B:E,4,FALSE),-999)</f>
        <v>0.89027399537272001</v>
      </c>
      <c r="N124">
        <f>IFERROR(VLOOKUP($C124,SE.ADT.LITR.ZS!B:E,4,FALSE),-999)</f>
        <v>0.18465029999999993</v>
      </c>
      <c r="O124">
        <f>IFERROR(VLOOKUP($C124,SE.ADT.1524.LT.ZS!B:E,4,FALSE),-999)</f>
        <v>0.1304829999999999</v>
      </c>
      <c r="P124">
        <f>IFERROR(VLOOKUP($C124,LP.LPI.LOGS.XQ!B:E,4,FALSE),-999)</f>
        <v>0.56547390249999996</v>
      </c>
      <c r="Q124">
        <f t="shared" si="7"/>
        <v>0</v>
      </c>
    </row>
    <row r="125" spans="1:17" x14ac:dyDescent="0.35">
      <c r="A125">
        <v>1159320977</v>
      </c>
      <c r="B125" s="1" t="s">
        <v>354</v>
      </c>
      <c r="C125" s="1" t="s">
        <v>352</v>
      </c>
      <c r="D125" s="1">
        <f>IF(Q125=0,RiskScoring!P125,-999)</f>
        <v>25.164377876651571</v>
      </c>
      <c r="E125" s="1">
        <f t="shared" si="4"/>
        <v>37</v>
      </c>
      <c r="F125" s="18">
        <f t="shared" si="5"/>
        <v>7</v>
      </c>
      <c r="G125" s="18">
        <f t="shared" si="6"/>
        <v>34</v>
      </c>
      <c r="H125" s="16">
        <f>IFERROR(VLOOKUP($C125,SH.MED.CMHW.P3_clean!B:H,7,FALSE),-999)</f>
        <v>1.0000000000000009E-2</v>
      </c>
      <c r="I125">
        <f>IFERROR(VLOOKUP($C125,Birth_registration_clean!B:C,2,FALSE),-999)</f>
        <v>3.3000000000000002E-2</v>
      </c>
      <c r="J125">
        <f>IFERROR(VLOOKUP($C125,'CPI 2015'!B:C,2,FALSE),-999)</f>
        <v>0.78309999999999991</v>
      </c>
      <c r="K125">
        <f>IFERROR(VLOOKUP($C125,BN.CAB.XOKA.GD.ZS!B:E,4,FALSE),-999)</f>
        <v>0.26733276704890929</v>
      </c>
      <c r="L125">
        <f>IFERROR(VLOOKUP($C125,EN.CLC.MDAT.ZS!B:E,4,FALSE),-999)</f>
        <v>0.21448093861868864</v>
      </c>
      <c r="M125">
        <f>IFERROR(VLOOKUP($C125,SH.XPD.GHED.GD.ZS!B:E,4,FALSE),-999)</f>
        <v>0.82727378303989996</v>
      </c>
      <c r="N125">
        <f>IFERROR(VLOOKUP($C125,SE.ADT.LITR.ZS!B:E,4,FALSE),-999)</f>
        <v>4.1400000000000325E-3</v>
      </c>
      <c r="O125">
        <f>IFERROR(VLOOKUP($C125,SE.ADT.1524.LT.ZS!B:E,4,FALSE),-999)</f>
        <v>1.2474999999999903E-2</v>
      </c>
      <c r="P125">
        <f>IFERROR(VLOOKUP($C125,LP.LPI.LOGS.XQ!B:E,4,FALSE),-999)</f>
        <v>0.24759999999999999</v>
      </c>
      <c r="Q125">
        <f t="shared" si="7"/>
        <v>0</v>
      </c>
    </row>
    <row r="126" spans="1:17" x14ac:dyDescent="0.35">
      <c r="A126">
        <v>1159320979</v>
      </c>
      <c r="B126" s="1" t="s">
        <v>356</v>
      </c>
      <c r="C126" s="1" t="s">
        <v>355</v>
      </c>
      <c r="D126" s="1">
        <f>IF(Q126=0,RiskScoring!P126,-999)</f>
        <v>60.864322264233998</v>
      </c>
      <c r="E126" s="1">
        <f t="shared" si="4"/>
        <v>48</v>
      </c>
      <c r="F126" s="18">
        <f t="shared" si="5"/>
        <v>31</v>
      </c>
      <c r="G126" s="18">
        <f t="shared" si="6"/>
        <v>74</v>
      </c>
      <c r="H126" s="16">
        <f>IFERROR(VLOOKUP($C126,SH.MED.CMHW.P3_clean!B:H,7,FALSE),-999)</f>
        <v>0.96906250000000005</v>
      </c>
      <c r="I126">
        <f>IFERROR(VLOOKUP($C126,Birth_registration_clean!B:C,2,FALSE),-999)</f>
        <v>0.27700000000000002</v>
      </c>
      <c r="J126">
        <f>IFERROR(VLOOKUP($C126,'CPI 2015'!B:C,2,FALSE),-999)</f>
        <v>0.85869999999999991</v>
      </c>
      <c r="K126">
        <f>IFERROR(VLOOKUP($C126,BN.CAB.XOKA.GD.ZS!B:E,4,FALSE),-999)</f>
        <v>0.28100355140928468</v>
      </c>
      <c r="L126">
        <f>IFERROR(VLOOKUP($C126,EN.CLC.MDAT.ZS!B:E,4,FALSE),-999)</f>
        <v>0.66773531438059264</v>
      </c>
      <c r="M126">
        <f>IFERROR(VLOOKUP($C126,SH.XPD.GHED.GD.ZS!B:E,4,FALSE),-999)</f>
        <v>0.91158049523801998</v>
      </c>
      <c r="N126">
        <f>IFERROR(VLOOKUP($C126,SE.ADT.LITR.ZS!B:E,4,FALSE),-999)</f>
        <v>0.19473510000000005</v>
      </c>
      <c r="O126">
        <f>IFERROR(VLOOKUP($C126,SE.ADT.1524.LT.ZS!B:E,4,FALSE),-999)</f>
        <v>8.7097635999999867E-2</v>
      </c>
      <c r="P126">
        <f>IFERROR(VLOOKUP($C126,LP.LPI.LOGS.XQ!B:E,4,FALSE),-999)</f>
        <v>0.40720408750000009</v>
      </c>
      <c r="Q126">
        <f t="shared" si="7"/>
        <v>0</v>
      </c>
    </row>
    <row r="127" spans="1:17" x14ac:dyDescent="0.35">
      <c r="A127">
        <v>1159320981</v>
      </c>
      <c r="B127" s="1" t="s">
        <v>359</v>
      </c>
      <c r="C127" s="1" t="s">
        <v>358</v>
      </c>
      <c r="D127" s="1">
        <f>IF(Q127=0,RiskScoring!P127,-999)</f>
        <v>-999</v>
      </c>
      <c r="E127" s="1">
        <f t="shared" si="4"/>
        <v>20</v>
      </c>
      <c r="F127" s="18">
        <f t="shared" si="5"/>
        <v>50</v>
      </c>
      <c r="G127" s="18">
        <f t="shared" si="6"/>
        <v>-33292</v>
      </c>
      <c r="H127" s="16">
        <f>IFERROR(VLOOKUP($C127,SH.MED.CMHW.P3_clean!B:H,7,FALSE),-999)</f>
        <v>1.0000000000000009E-2</v>
      </c>
      <c r="I127">
        <f>IFERROR(VLOOKUP($C127,Birth_registration_clean!B:C,2,FALSE),-999)</f>
        <v>7.4999999999999997E-2</v>
      </c>
      <c r="J127">
        <f>IFERROR(VLOOKUP($C127,'CPI 2015'!B:C,2,FALSE),-999)</f>
        <v>-999</v>
      </c>
      <c r="K127">
        <f>IFERROR(VLOOKUP($C127,BN.CAB.XOKA.GD.ZS!B:E,4,FALSE),-999)</f>
        <v>2.5604914927059241E-2</v>
      </c>
      <c r="L127">
        <f>IFERROR(VLOOKUP($C127,EN.CLC.MDAT.ZS!B:E,4,FALSE),-999)</f>
        <v>0.50529687771465548</v>
      </c>
      <c r="M127">
        <f>IFERROR(VLOOKUP($C127,SH.XPD.GHED.GD.ZS!B:E,4,FALSE),-999)</f>
        <v>0.51385068393223998</v>
      </c>
      <c r="N127">
        <f>IFERROR(VLOOKUP($C127,SE.ADT.LITR.ZS!B:E,4,FALSE),-999)</f>
        <v>1</v>
      </c>
      <c r="O127">
        <f>IFERROR(VLOOKUP($C127,SE.ADT.1524.LT.ZS!B:E,4,FALSE),-999)</f>
        <v>9.9999999999998979E-3</v>
      </c>
      <c r="P127">
        <f>IFERROR(VLOOKUP($C127,LP.LPI.LOGS.XQ!B:E,4,FALSE),-999)</f>
        <v>0.25750000000000001</v>
      </c>
      <c r="Q127">
        <f t="shared" si="7"/>
        <v>3</v>
      </c>
    </row>
    <row r="128" spans="1:17" x14ac:dyDescent="0.35">
      <c r="A128">
        <v>1159320983</v>
      </c>
      <c r="B128" s="1" t="s">
        <v>363</v>
      </c>
      <c r="C128" s="1" t="s">
        <v>361</v>
      </c>
      <c r="D128" s="1">
        <f>IF(Q128=0,RiskScoring!P128,-999)</f>
        <v>-999</v>
      </c>
      <c r="E128" s="1">
        <f t="shared" si="4"/>
        <v>42</v>
      </c>
      <c r="F128" s="18">
        <f t="shared" si="5"/>
        <v>34</v>
      </c>
      <c r="G128" s="18">
        <f t="shared" si="6"/>
        <v>-33267</v>
      </c>
      <c r="H128" s="16">
        <f>IFERROR(VLOOKUP($C128,SH.MED.CMHW.P3_clean!B:H,7,FALSE),-999)</f>
        <v>0.74284749999999999</v>
      </c>
      <c r="I128">
        <f>IFERROR(VLOOKUP($C128,Birth_registration_clean!B:C,2,FALSE),-999)</f>
        <v>0.17199999999999999</v>
      </c>
      <c r="J128">
        <f>IFERROR(VLOOKUP($C128,'CPI 2015'!B:C,2,FALSE),-999)</f>
        <v>-999</v>
      </c>
      <c r="K128">
        <f>IFERROR(VLOOKUP($C128,BN.CAB.XOKA.GD.ZS!B:E,4,FALSE),-999)</f>
        <v>0.26765693813146335</v>
      </c>
      <c r="L128">
        <f>IFERROR(VLOOKUP($C128,EN.CLC.MDAT.ZS!B:E,4,FALSE),-999)</f>
        <v>0.01</v>
      </c>
      <c r="M128">
        <f>IFERROR(VLOOKUP($C128,SH.XPD.GHED.GD.ZS!B:E,4,FALSE),-999)</f>
        <v>0.83676334915415995</v>
      </c>
      <c r="N128">
        <f>IFERROR(VLOOKUP($C128,SE.ADT.LITR.ZS!B:E,4,FALSE),-999)</f>
        <v>1</v>
      </c>
      <c r="O128">
        <f>IFERROR(VLOOKUP($C128,SE.ADT.1524.LT.ZS!B:E,4,FALSE),-999)</f>
        <v>9.9999999999998979E-3</v>
      </c>
      <c r="P128">
        <f>IFERROR(VLOOKUP($C128,LP.LPI.LOGS.XQ!B:E,4,FALSE),-999)</f>
        <v>0.25750000000000001</v>
      </c>
      <c r="Q128">
        <f t="shared" si="7"/>
        <v>3</v>
      </c>
    </row>
    <row r="129" spans="1:17" x14ac:dyDescent="0.35">
      <c r="A129">
        <v>1159320985</v>
      </c>
      <c r="B129" s="1" t="s">
        <v>369</v>
      </c>
      <c r="C129" s="1" t="s">
        <v>365</v>
      </c>
      <c r="D129" s="1">
        <f>IF(Q129=0,RiskScoring!P129,-999)</f>
        <v>54.75117823387459</v>
      </c>
      <c r="E129" s="1">
        <f t="shared" si="4"/>
        <v>36</v>
      </c>
      <c r="F129" s="18">
        <f t="shared" si="5"/>
        <v>34</v>
      </c>
      <c r="G129" s="18">
        <f t="shared" si="6"/>
        <v>69</v>
      </c>
      <c r="H129" s="16">
        <f>IFERROR(VLOOKUP($C129,SH.MED.CMHW.P3_clean!B:H,7,FALSE),-999)</f>
        <v>0.90669250000000001</v>
      </c>
      <c r="I129">
        <f>IFERROR(VLOOKUP($C129,Birth_registration_clean!B:C,2,FALSE),-999)</f>
        <v>0.17199999999999999</v>
      </c>
      <c r="J129">
        <f>IFERROR(VLOOKUP($C129,'CPI 2015'!B:C,2,FALSE),-999)</f>
        <v>0.50229999999999986</v>
      </c>
      <c r="K129">
        <f>IFERROR(VLOOKUP($C129,BN.CAB.XOKA.GD.ZS!B:E,4,FALSE),-999)</f>
        <v>0.19805829705759093</v>
      </c>
      <c r="L129">
        <f>IFERROR(VLOOKUP($C129,EN.CLC.MDAT.ZS!B:E,4,FALSE),-999)</f>
        <v>1.7945285721213691E-2</v>
      </c>
      <c r="M129">
        <f>IFERROR(VLOOKUP($C129,SH.XPD.GHED.GD.ZS!B:E,4,FALSE),-999)</f>
        <v>0.71063153249822997</v>
      </c>
      <c r="N129">
        <f>IFERROR(VLOOKUP($C129,SE.ADT.LITR.ZS!B:E,4,FALSE),-999)</f>
        <v>1</v>
      </c>
      <c r="O129">
        <f>IFERROR(VLOOKUP($C129,SE.ADT.1524.LT.ZS!B:E,4,FALSE),-999)</f>
        <v>9.9999999999998979E-3</v>
      </c>
      <c r="P129">
        <f>IFERROR(VLOOKUP($C129,LP.LPI.LOGS.XQ!B:E,4,FALSE),-999)</f>
        <v>0.67583563750000009</v>
      </c>
      <c r="Q129">
        <f t="shared" si="7"/>
        <v>0</v>
      </c>
    </row>
    <row r="130" spans="1:17" x14ac:dyDescent="0.35">
      <c r="A130">
        <v>1159321007</v>
      </c>
      <c r="B130" s="1" t="s">
        <v>371</v>
      </c>
      <c r="C130" s="1" t="s">
        <v>370</v>
      </c>
      <c r="D130" s="1">
        <f>IF(Q130=0,RiskScoring!P130,-999)</f>
        <v>-999</v>
      </c>
      <c r="E130" s="1">
        <f t="shared" si="4"/>
        <v>-33258</v>
      </c>
      <c r="F130" s="18">
        <f t="shared" si="5"/>
        <v>34</v>
      </c>
      <c r="G130" s="18">
        <f t="shared" si="6"/>
        <v>33</v>
      </c>
      <c r="H130" s="16">
        <f>IFERROR(VLOOKUP($C130,SH.MED.CMHW.P3_clean!B:H,7,FALSE),-999)</f>
        <v>1.0000000000000009E-2</v>
      </c>
      <c r="I130">
        <f>IFERROR(VLOOKUP($C130,Birth_registration_clean!B:C,2,FALSE),-999)</f>
        <v>-999</v>
      </c>
      <c r="J130">
        <f>IFERROR(VLOOKUP($C130,'CPI 2015'!B:C,2,FALSE),-999)</f>
        <v>0.72909999999999986</v>
      </c>
      <c r="K130">
        <f>IFERROR(VLOOKUP($C130,BN.CAB.XOKA.GD.ZS!B:E,4,FALSE),-999)</f>
        <v>0.26413288508569749</v>
      </c>
      <c r="L130">
        <f>IFERROR(VLOOKUP($C130,EN.CLC.MDAT.ZS!B:E,4,FALSE),-999)</f>
        <v>0.01</v>
      </c>
      <c r="M130">
        <f>IFERROR(VLOOKUP($C130,SH.XPD.GHED.GD.ZS!B:E,4,FALSE),-999)</f>
        <v>1</v>
      </c>
      <c r="N130">
        <f>IFERROR(VLOOKUP($C130,SE.ADT.LITR.ZS!B:E,4,FALSE),-999)</f>
        <v>1</v>
      </c>
      <c r="O130">
        <f>IFERROR(VLOOKUP($C130,SE.ADT.1524.LT.ZS!B:E,4,FALSE),-999)</f>
        <v>9.9999999999998979E-3</v>
      </c>
      <c r="P130">
        <f>IFERROR(VLOOKUP($C130,LP.LPI.LOGS.XQ!B:E,4,FALSE),-999)</f>
        <v>0.25750000000000001</v>
      </c>
      <c r="Q130">
        <f t="shared" si="7"/>
        <v>2</v>
      </c>
    </row>
    <row r="131" spans="1:17" x14ac:dyDescent="0.35">
      <c r="A131">
        <v>1159321009</v>
      </c>
      <c r="B131" s="1" t="s">
        <v>374</v>
      </c>
      <c r="C131" s="1" t="s">
        <v>373</v>
      </c>
      <c r="D131" s="1">
        <f>IF(Q131=0,RiskScoring!P131,-999)</f>
        <v>22.514578972244038</v>
      </c>
      <c r="E131" s="1">
        <f t="shared" ref="E131:E194" si="8">INT(((I131+K131+M131)/3)*100)</f>
        <v>36</v>
      </c>
      <c r="F131" s="18">
        <f t="shared" ref="F131:F194" si="9">INT(((L131+N131+O131)/3)*100)</f>
        <v>2</v>
      </c>
      <c r="G131" s="18">
        <f t="shared" ref="G131:G194" si="10">INT(((H131+J131+P131)/3)*100)</f>
        <v>33</v>
      </c>
      <c r="H131" s="16">
        <f>IFERROR(VLOOKUP($C131,SH.MED.CMHW.P3_clean!B:H,7,FALSE),-999)</f>
        <v>1.0000000000000009E-2</v>
      </c>
      <c r="I131">
        <f>IFERROR(VLOOKUP($C131,Birth_registration_clean!B:C,2,FALSE),-999)</f>
        <v>0.17199999999999999</v>
      </c>
      <c r="J131">
        <f>IFERROR(VLOOKUP($C131,'CPI 2015'!B:C,2,FALSE),-999)</f>
        <v>0.55629999999999991</v>
      </c>
      <c r="K131">
        <f>IFERROR(VLOOKUP($C131,BN.CAB.XOKA.GD.ZS!B:E,4,FALSE),-999)</f>
        <v>0.13453411311029584</v>
      </c>
      <c r="L131">
        <f>IFERROR(VLOOKUP($C131,EN.CLC.MDAT.ZS!B:E,4,FALSE),-999)</f>
        <v>1.0056140247411204E-2</v>
      </c>
      <c r="M131">
        <f>IFERROR(VLOOKUP($C131,SH.XPD.GHED.GD.ZS!B:E,4,FALSE),-999)</f>
        <v>0.78166764301033997</v>
      </c>
      <c r="N131">
        <f>IFERROR(VLOOKUP($C131,SE.ADT.LITR.ZS!B:E,4,FALSE),-999)</f>
        <v>3.9435299999999951E-2</v>
      </c>
      <c r="O131">
        <f>IFERROR(VLOOKUP($C131,SE.ADT.1524.LT.ZS!B:E,4,FALSE),-999)</f>
        <v>1.9106712999999997E-2</v>
      </c>
      <c r="P131">
        <f>IFERROR(VLOOKUP($C131,LP.LPI.LOGS.XQ!B:E,4,FALSE),-999)</f>
        <v>0.45205727500000009</v>
      </c>
      <c r="Q131">
        <f t="shared" ref="Q131:Q194" si="11">IFERROR(MATCH(-999,H131:P131,0),0)</f>
        <v>0</v>
      </c>
    </row>
    <row r="132" spans="1:17" x14ac:dyDescent="0.35">
      <c r="A132">
        <v>1159321011</v>
      </c>
      <c r="B132" s="1" t="s">
        <v>379</v>
      </c>
      <c r="C132" s="1" t="s">
        <v>376</v>
      </c>
      <c r="D132" s="1">
        <f>IF(Q132=0,RiskScoring!P132,-999)</f>
        <v>38.135614324348033</v>
      </c>
      <c r="E132" s="1">
        <f t="shared" si="8"/>
        <v>49</v>
      </c>
      <c r="F132" s="18">
        <f t="shared" si="9"/>
        <v>17</v>
      </c>
      <c r="G132" s="18">
        <f t="shared" si="10"/>
        <v>36</v>
      </c>
      <c r="H132" s="16">
        <f>IFERROR(VLOOKUP($C132,SH.MED.CMHW.P3_clean!B:H,7,FALSE),-999)</f>
        <v>1.0000000000000009E-2</v>
      </c>
      <c r="I132">
        <f>IFERROR(VLOOKUP($C132,Birth_registration_clean!B:C,2,FALSE),-999)</f>
        <v>0.28000000000000003</v>
      </c>
      <c r="J132">
        <f>IFERROR(VLOOKUP($C132,'CPI 2015'!B:C,2,FALSE),-999)</f>
        <v>0.81549999999999989</v>
      </c>
      <c r="K132">
        <f>IFERROR(VLOOKUP($C132,BN.CAB.XOKA.GD.ZS!B:E,4,FALSE),-999)</f>
        <v>0.26340283127872194</v>
      </c>
      <c r="L132">
        <f>IFERROR(VLOOKUP($C132,EN.CLC.MDAT.ZS!B:E,4,FALSE),-999)</f>
        <v>0.2766170563796298</v>
      </c>
      <c r="M132">
        <f>IFERROR(VLOOKUP($C132,SH.XPD.GHED.GD.ZS!B:E,4,FALSE),-999)</f>
        <v>0.94900318235052006</v>
      </c>
      <c r="N132">
        <f>IFERROR(VLOOKUP($C132,SE.ADT.LITR.ZS!B:E,4,FALSE),-999)</f>
        <v>0.15338960000000001</v>
      </c>
      <c r="O132">
        <f>IFERROR(VLOOKUP($C132,SE.ADT.1524.LT.ZS!B:E,4,FALSE),-999)</f>
        <v>8.4619863999999989E-2</v>
      </c>
      <c r="P132">
        <f>IFERROR(VLOOKUP($C132,LP.LPI.LOGS.XQ!B:E,4,FALSE),-999)</f>
        <v>0.28105408000000004</v>
      </c>
      <c r="Q132">
        <f t="shared" si="11"/>
        <v>0</v>
      </c>
    </row>
    <row r="133" spans="1:17" x14ac:dyDescent="0.35">
      <c r="A133">
        <v>1159321013</v>
      </c>
      <c r="B133" s="1" t="s">
        <v>382</v>
      </c>
      <c r="C133" s="1" t="s">
        <v>380</v>
      </c>
      <c r="D133" s="1">
        <f>IF(Q133=0,RiskScoring!P133,-999)</f>
        <v>25.773176178713797</v>
      </c>
      <c r="E133" s="1">
        <f t="shared" si="8"/>
        <v>35</v>
      </c>
      <c r="F133" s="18">
        <f t="shared" si="9"/>
        <v>2</v>
      </c>
      <c r="G133" s="18">
        <f t="shared" si="10"/>
        <v>38</v>
      </c>
      <c r="H133" s="16">
        <f>IFERROR(VLOOKUP($C133,SH.MED.CMHW.P3_clean!B:H,7,FALSE),-999)</f>
        <v>1.0000000000000009E-2</v>
      </c>
      <c r="I133">
        <f>IFERROR(VLOOKUP($C133,Birth_registration_clean!B:C,2,FALSE),-999)</f>
        <v>1.4999999999999999E-2</v>
      </c>
      <c r="J133">
        <f>IFERROR(VLOOKUP($C133,'CPI 2015'!B:C,2,FALSE),-999)</f>
        <v>0.78309999999999991</v>
      </c>
      <c r="K133">
        <f>IFERROR(VLOOKUP($C133,BN.CAB.XOKA.GD.ZS!B:E,4,FALSE),-999)</f>
        <v>0.34284532343029861</v>
      </c>
      <c r="L133">
        <f>IFERROR(VLOOKUP($C133,EN.CLC.MDAT.ZS!B:E,4,FALSE),-999)</f>
        <v>1.2285150192480797E-2</v>
      </c>
      <c r="M133">
        <f>IFERROR(VLOOKUP($C133,SH.XPD.GHED.GD.ZS!B:E,4,FALSE),-999)</f>
        <v>0.72137729689344998</v>
      </c>
      <c r="N133">
        <f>IFERROR(VLOOKUP($C133,SE.ADT.LITR.ZS!B:E,4,FALSE),-999)</f>
        <v>4.9305599999999949E-2</v>
      </c>
      <c r="O133">
        <f>IFERROR(VLOOKUP($C133,SE.ADT.1524.LT.ZS!B:E,4,FALSE),-999)</f>
        <v>1.2456982000000005E-2</v>
      </c>
      <c r="P133">
        <f>IFERROR(VLOOKUP($C133,LP.LPI.LOGS.XQ!B:E,4,FALSE),-999)</f>
        <v>0.36999988749999996</v>
      </c>
      <c r="Q133">
        <f t="shared" si="11"/>
        <v>0</v>
      </c>
    </row>
    <row r="134" spans="1:17" x14ac:dyDescent="0.35">
      <c r="A134">
        <v>1159321015</v>
      </c>
      <c r="B134" s="1" t="s">
        <v>384</v>
      </c>
      <c r="C134" s="1" t="s">
        <v>383</v>
      </c>
      <c r="D134" s="1">
        <f>IF(Q134=0,RiskScoring!P134,-999)</f>
        <v>66.689263218316668</v>
      </c>
      <c r="E134" s="1">
        <f t="shared" si="8"/>
        <v>66</v>
      </c>
      <c r="F134" s="18">
        <f t="shared" si="9"/>
        <v>38</v>
      </c>
      <c r="G134" s="18">
        <f t="shared" si="10"/>
        <v>64</v>
      </c>
      <c r="H134" s="16">
        <f>IFERROR(VLOOKUP($C134,SH.MED.CMHW.P3_clean!B:H,7,FALSE),-999)</f>
        <v>0.98490250000000001</v>
      </c>
      <c r="I134">
        <f>IFERROR(VLOOKUP($C134,Birth_registration_clean!B:C,2,FALSE),-999)</f>
        <v>0.76400000000000001</v>
      </c>
      <c r="J134">
        <f>IFERROR(VLOOKUP($C134,'CPI 2015'!B:C,2,FALSE),-999)</f>
        <v>0.68589999999999995</v>
      </c>
      <c r="K134">
        <f>IFERROR(VLOOKUP($C134,BN.CAB.XOKA.GD.ZS!B:E,4,FALSE),-999)</f>
        <v>0.31173401701588588</v>
      </c>
      <c r="L134">
        <f>IFERROR(VLOOKUP($C134,EN.CLC.MDAT.ZS!B:E,4,FALSE),-999)</f>
        <v>0.19535811567262859</v>
      </c>
      <c r="M134">
        <f>IFERROR(VLOOKUP($C134,SH.XPD.GHED.GD.ZS!B:E,4,FALSE),-999)</f>
        <v>0.90868053940497995</v>
      </c>
      <c r="N134">
        <f>IFERROR(VLOOKUP($C134,SE.ADT.LITR.ZS!B:E,4,FALSE),-999)</f>
        <v>0.51698639999999996</v>
      </c>
      <c r="O134">
        <f>IFERROR(VLOOKUP($C134,SE.ADT.1524.LT.ZS!B:E,4,FALSE),-999)</f>
        <v>0.45155287</v>
      </c>
      <c r="P134">
        <f>IFERROR(VLOOKUP($C134,LP.LPI.LOGS.XQ!B:E,4,FALSE),-999)</f>
        <v>0.27587687500000008</v>
      </c>
      <c r="Q134">
        <f t="shared" si="11"/>
        <v>0</v>
      </c>
    </row>
    <row r="135" spans="1:17" x14ac:dyDescent="0.35">
      <c r="A135">
        <v>1159321017</v>
      </c>
      <c r="B135" s="1" t="s">
        <v>387</v>
      </c>
      <c r="C135" s="1" t="s">
        <v>386</v>
      </c>
      <c r="D135" s="1">
        <f>IF(Q135=0,RiskScoring!P135,-999)</f>
        <v>34.251414960321085</v>
      </c>
      <c r="E135" s="1">
        <f t="shared" si="8"/>
        <v>41</v>
      </c>
      <c r="F135" s="18">
        <f t="shared" si="9"/>
        <v>5</v>
      </c>
      <c r="G135" s="18">
        <f t="shared" si="10"/>
        <v>43</v>
      </c>
      <c r="H135" s="16">
        <f>IFERROR(VLOOKUP($C135,SH.MED.CMHW.P3_clean!B:H,7,FALSE),-999)</f>
        <v>1.0000000000000009E-2</v>
      </c>
      <c r="I135">
        <f>IFERROR(VLOOKUP($C135,Birth_registration_clean!B:C,2,FALSE),-999)</f>
        <v>0.17199999999999999</v>
      </c>
      <c r="J135">
        <f>IFERROR(VLOOKUP($C135,'CPI 2015'!B:C,2,FALSE),-999)</f>
        <v>0.91269999999999984</v>
      </c>
      <c r="K135">
        <f>IFERROR(VLOOKUP($C135,BN.CAB.XOKA.GD.ZS!B:E,4,FALSE),-999)</f>
        <v>0.31551646178336856</v>
      </c>
      <c r="L135">
        <f>IFERROR(VLOOKUP($C135,EN.CLC.MDAT.ZS!B:E,4,FALSE),-999)</f>
        <v>0.01</v>
      </c>
      <c r="M135">
        <f>IFERROR(VLOOKUP($C135,SH.XPD.GHED.GD.ZS!B:E,4,FALSE),-999)</f>
        <v>0.74470781954547993</v>
      </c>
      <c r="N135">
        <f>IFERROR(VLOOKUP($C135,SE.ADT.LITR.ZS!B:E,4,FALSE),-999)</f>
        <v>0.13900000000000001</v>
      </c>
      <c r="O135">
        <f>IFERROR(VLOOKUP($C135,SE.ADT.1524.LT.ZS!B:E,4,FALSE),-999)</f>
        <v>1.3959999999999972E-2</v>
      </c>
      <c r="P135">
        <f>IFERROR(VLOOKUP($C135,LP.LPI.LOGS.XQ!B:E,4,FALSE),-999)</f>
        <v>0.38050007499999999</v>
      </c>
      <c r="Q135">
        <f t="shared" si="11"/>
        <v>0</v>
      </c>
    </row>
    <row r="136" spans="1:17" x14ac:dyDescent="0.35">
      <c r="A136">
        <v>1159321019</v>
      </c>
      <c r="B136" s="1" t="s">
        <v>389</v>
      </c>
      <c r="C136" s="1" t="s">
        <v>388</v>
      </c>
      <c r="D136" s="1">
        <f>IF(Q136=0,RiskScoring!P136,-999)</f>
        <v>-999</v>
      </c>
      <c r="E136" s="1">
        <f t="shared" si="8"/>
        <v>39</v>
      </c>
      <c r="F136" s="18">
        <f t="shared" si="9"/>
        <v>34</v>
      </c>
      <c r="G136" s="18">
        <f t="shared" si="10"/>
        <v>-33292</v>
      </c>
      <c r="H136" s="16">
        <f>IFERROR(VLOOKUP($C136,SH.MED.CMHW.P3_clean!B:H,7,FALSE),-999)</f>
        <v>1.0000000000000009E-2</v>
      </c>
      <c r="I136">
        <f>IFERROR(VLOOKUP($C136,Birth_registration_clean!B:C,2,FALSE),-999)</f>
        <v>0.09</v>
      </c>
      <c r="J136">
        <f>IFERROR(VLOOKUP($C136,'CPI 2015'!B:C,2,FALSE),-999)</f>
        <v>-999</v>
      </c>
      <c r="K136">
        <f>IFERROR(VLOOKUP($C136,BN.CAB.XOKA.GD.ZS!B:E,4,FALSE),-999)</f>
        <v>0.2358531230590282</v>
      </c>
      <c r="L136">
        <f>IFERROR(VLOOKUP($C136,EN.CLC.MDAT.ZS!B:E,4,FALSE),-999)</f>
        <v>0.01</v>
      </c>
      <c r="M136">
        <f>IFERROR(VLOOKUP($C136,SH.XPD.GHED.GD.ZS!B:E,4,FALSE),-999)</f>
        <v>0.85141413174103997</v>
      </c>
      <c r="N136">
        <f>IFERROR(VLOOKUP($C136,SE.ADT.LITR.ZS!B:E,4,FALSE),-999)</f>
        <v>1</v>
      </c>
      <c r="O136">
        <f>IFERROR(VLOOKUP($C136,SE.ADT.1524.LT.ZS!B:E,4,FALSE),-999)</f>
        <v>9.9999999999998979E-3</v>
      </c>
      <c r="P136">
        <f>IFERROR(VLOOKUP($C136,LP.LPI.LOGS.XQ!B:E,4,FALSE),-999)</f>
        <v>0.25750000000000001</v>
      </c>
      <c r="Q136">
        <f t="shared" si="11"/>
        <v>3</v>
      </c>
    </row>
    <row r="137" spans="1:17" x14ac:dyDescent="0.35">
      <c r="A137">
        <v>1159321021</v>
      </c>
      <c r="B137" s="1" t="s">
        <v>392</v>
      </c>
      <c r="C137" s="1" t="s">
        <v>391</v>
      </c>
      <c r="D137" s="1">
        <f>IF(Q137=0,RiskScoring!P137,-999)</f>
        <v>-999</v>
      </c>
      <c r="E137" s="1">
        <f t="shared" si="8"/>
        <v>66</v>
      </c>
      <c r="F137" s="18">
        <f t="shared" si="9"/>
        <v>34</v>
      </c>
      <c r="G137" s="18">
        <f t="shared" si="10"/>
        <v>-33292</v>
      </c>
      <c r="H137" s="16">
        <f>IFERROR(VLOOKUP($C137,SH.MED.CMHW.P3_clean!B:H,7,FALSE),-999)</f>
        <v>1.0000000000000009E-2</v>
      </c>
      <c r="I137">
        <f>IFERROR(VLOOKUP($C137,Birth_registration_clean!B:C,2,FALSE),-999)</f>
        <v>0.01</v>
      </c>
      <c r="J137">
        <f>IFERROR(VLOOKUP($C137,'CPI 2015'!B:C,2,FALSE),-999)</f>
        <v>-999</v>
      </c>
      <c r="K137">
        <f>IFERROR(VLOOKUP($C137,BN.CAB.XOKA.GD.ZS!B:E,4,FALSE),-999)</f>
        <v>0.99996299999999994</v>
      </c>
      <c r="L137">
        <f>IFERROR(VLOOKUP($C137,EN.CLC.MDAT.ZS!B:E,4,FALSE),-999)</f>
        <v>0.01</v>
      </c>
      <c r="M137">
        <f>IFERROR(VLOOKUP($C137,SH.XPD.GHED.GD.ZS!B:E,4,FALSE),-999)</f>
        <v>1</v>
      </c>
      <c r="N137">
        <f>IFERROR(VLOOKUP($C137,SE.ADT.LITR.ZS!B:E,4,FALSE),-999)</f>
        <v>1</v>
      </c>
      <c r="O137">
        <f>IFERROR(VLOOKUP($C137,SE.ADT.1524.LT.ZS!B:E,4,FALSE),-999)</f>
        <v>9.9999999999998979E-3</v>
      </c>
      <c r="P137">
        <f>IFERROR(VLOOKUP($C137,LP.LPI.LOGS.XQ!B:E,4,FALSE),-999)</f>
        <v>0.25750000000000001</v>
      </c>
      <c r="Q137">
        <f t="shared" si="11"/>
        <v>3</v>
      </c>
    </row>
    <row r="138" spans="1:17" x14ac:dyDescent="0.35">
      <c r="A138">
        <v>1159321025</v>
      </c>
      <c r="B138" s="1" t="s">
        <v>396</v>
      </c>
      <c r="C138" s="1" t="s">
        <v>394</v>
      </c>
      <c r="D138" s="1">
        <f>IF(Q138=0,RiskScoring!P138,-999)</f>
        <v>30.652345417911292</v>
      </c>
      <c r="E138" s="1">
        <f t="shared" si="8"/>
        <v>38</v>
      </c>
      <c r="F138" s="18">
        <f t="shared" si="9"/>
        <v>10</v>
      </c>
      <c r="G138" s="18">
        <f t="shared" si="10"/>
        <v>39</v>
      </c>
      <c r="H138" s="16">
        <f>IFERROR(VLOOKUP($C138,SH.MED.CMHW.P3_clean!B:H,7,FALSE),-999)</f>
        <v>1.0000000000000009E-2</v>
      </c>
      <c r="I138">
        <f>IFERROR(VLOOKUP($C138,Birth_registration_clean!B:C,2,FALSE),-999)</f>
        <v>3.7999999999999999E-2</v>
      </c>
      <c r="J138">
        <f>IFERROR(VLOOKUP($C138,'CPI 2015'!B:C,2,FALSE),-999)</f>
        <v>0.68589999999999995</v>
      </c>
      <c r="K138">
        <f>IFERROR(VLOOKUP($C138,BN.CAB.XOKA.GD.ZS!B:E,4,FALSE),-999)</f>
        <v>0.23891703222753846</v>
      </c>
      <c r="L138">
        <f>IFERROR(VLOOKUP($C138,EN.CLC.MDAT.ZS!B:E,4,FALSE),-999)</f>
        <v>0.22384297282967347</v>
      </c>
      <c r="M138">
        <f>IFERROR(VLOOKUP($C138,SH.XPD.GHED.GD.ZS!B:E,4,FALSE),-999)</f>
        <v>0.88815173276145998</v>
      </c>
      <c r="N138">
        <f>IFERROR(VLOOKUP($C138,SE.ADT.LITR.ZS!B:E,4,FALSE),-999)</f>
        <v>8.1042499999999906E-2</v>
      </c>
      <c r="O138">
        <f>IFERROR(VLOOKUP($C138,SE.ADT.1524.LT.ZS!B:E,4,FALSE),-999)</f>
        <v>2.1321045999999955E-2</v>
      </c>
      <c r="P138">
        <f>IFERROR(VLOOKUP($C138,LP.LPI.LOGS.XQ!B:E,4,FALSE),-999)</f>
        <v>0.48156372999999991</v>
      </c>
      <c r="Q138">
        <f t="shared" si="11"/>
        <v>0</v>
      </c>
    </row>
    <row r="139" spans="1:17" x14ac:dyDescent="0.35">
      <c r="A139">
        <v>1159321027</v>
      </c>
      <c r="B139" s="1" t="s">
        <v>399</v>
      </c>
      <c r="C139" s="1" t="s">
        <v>397</v>
      </c>
      <c r="D139" s="1">
        <f>IF(Q139=0,RiskScoring!P139,-999)</f>
        <v>37.721605743048833</v>
      </c>
      <c r="E139" s="1">
        <f t="shared" si="8"/>
        <v>49</v>
      </c>
      <c r="F139" s="18">
        <f t="shared" si="9"/>
        <v>24</v>
      </c>
      <c r="G139" s="18">
        <f t="shared" si="10"/>
        <v>30</v>
      </c>
      <c r="H139" s="16">
        <f>IFERROR(VLOOKUP($C139,SH.MED.CMHW.P3_clean!B:H,7,FALSE),-999)</f>
        <v>1.0000000000000009E-2</v>
      </c>
      <c r="I139">
        <f>IFERROR(VLOOKUP($C139,Birth_registration_clean!B:C,2,FALSE),-999)</f>
        <v>0.57699999999999996</v>
      </c>
      <c r="J139">
        <f>IFERROR(VLOOKUP($C139,'CPI 2015'!B:C,2,FALSE),-999)</f>
        <v>0.61029999999999984</v>
      </c>
      <c r="K139">
        <f>IFERROR(VLOOKUP($C139,BN.CAB.XOKA.GD.ZS!B:E,4,FALSE),-999)</f>
        <v>0.24376025263995665</v>
      </c>
      <c r="L139">
        <f>IFERROR(VLOOKUP($C139,EN.CLC.MDAT.ZS!B:E,4,FALSE),-999)</f>
        <v>0.34686244536713762</v>
      </c>
      <c r="M139">
        <f>IFERROR(VLOOKUP($C139,SH.XPD.GHED.GD.ZS!B:E,4,FALSE),-999)</f>
        <v>0.65643916620442</v>
      </c>
      <c r="N139">
        <f>IFERROR(VLOOKUP($C139,SE.ADT.LITR.ZS!B:E,4,FALSE),-999)</f>
        <v>0.23364799999999997</v>
      </c>
      <c r="O139">
        <f>IFERROR(VLOOKUP($C139,SE.ADT.1524.LT.ZS!B:E,4,FALSE),-999)</f>
        <v>0.14234121999999994</v>
      </c>
      <c r="P139">
        <f>IFERROR(VLOOKUP($C139,LP.LPI.LOGS.XQ!B:E,4,FALSE),-999)</f>
        <v>0.29810410749999999</v>
      </c>
      <c r="Q139">
        <f t="shared" si="11"/>
        <v>0</v>
      </c>
    </row>
    <row r="140" spans="1:17" x14ac:dyDescent="0.35">
      <c r="A140">
        <v>1159321029</v>
      </c>
      <c r="B140" s="1" t="s">
        <v>401</v>
      </c>
      <c r="C140" s="1" t="s">
        <v>400</v>
      </c>
      <c r="D140" s="1">
        <f>IF(Q140=0,RiskScoring!P140,-999)</f>
        <v>20.606904483376368</v>
      </c>
      <c r="E140" s="1">
        <f t="shared" si="8"/>
        <v>31</v>
      </c>
      <c r="F140" s="18">
        <f t="shared" si="9"/>
        <v>0</v>
      </c>
      <c r="G140" s="18">
        <f t="shared" si="10"/>
        <v>36</v>
      </c>
      <c r="H140" s="16">
        <f>IFERROR(VLOOKUP($C140,SH.MED.CMHW.P3_clean!B:H,7,FALSE),-999)</f>
        <v>1.0000000000000009E-2</v>
      </c>
      <c r="I140">
        <f>IFERROR(VLOOKUP($C140,Birth_registration_clean!B:C,2,FALSE),-999)</f>
        <v>0.01</v>
      </c>
      <c r="J140">
        <f>IFERROR(VLOOKUP($C140,'CPI 2015'!B:C,2,FALSE),-999)</f>
        <v>0.44829999999999992</v>
      </c>
      <c r="K140">
        <f>IFERROR(VLOOKUP($C140,BN.CAB.XOKA.GD.ZS!B:E,4,FALSE),-999)</f>
        <v>0.21455788642658347</v>
      </c>
      <c r="L140">
        <f>IFERROR(VLOOKUP($C140,EN.CLC.MDAT.ZS!B:E,4,FALSE),-999)</f>
        <v>0.01</v>
      </c>
      <c r="M140">
        <f>IFERROR(VLOOKUP($C140,SH.XPD.GHED.GD.ZS!B:E,4,FALSE),-999)</f>
        <v>0.70821746909464001</v>
      </c>
      <c r="N140">
        <f>IFERROR(VLOOKUP($C140,SE.ADT.LITR.ZS!B:E,4,FALSE),-999)</f>
        <v>1.8439999999999568E-3</v>
      </c>
      <c r="O140">
        <f>IFERROR(VLOOKUP($C140,SE.ADT.1524.LT.ZS!B:E,4,FALSE),-999)</f>
        <v>1.1427579999999882E-2</v>
      </c>
      <c r="P140">
        <f>IFERROR(VLOOKUP($C140,LP.LPI.LOGS.XQ!B:E,4,FALSE),-999)</f>
        <v>0.62680737249999985</v>
      </c>
      <c r="Q140">
        <f t="shared" si="11"/>
        <v>0</v>
      </c>
    </row>
    <row r="141" spans="1:17" x14ac:dyDescent="0.35">
      <c r="A141">
        <v>1159321031</v>
      </c>
      <c r="B141" s="1" t="s">
        <v>405</v>
      </c>
      <c r="C141" s="1" t="s">
        <v>403</v>
      </c>
      <c r="D141" s="1">
        <f>IF(Q141=0,RiskScoring!P141,-999)</f>
        <v>32.799128473235797</v>
      </c>
      <c r="E141" s="1">
        <f t="shared" si="8"/>
        <v>29</v>
      </c>
      <c r="F141" s="18">
        <f t="shared" si="9"/>
        <v>34</v>
      </c>
      <c r="G141" s="18">
        <f t="shared" si="10"/>
        <v>31</v>
      </c>
      <c r="H141" s="16">
        <f>IFERROR(VLOOKUP($C141,SH.MED.CMHW.P3_clean!B:H,7,FALSE),-999)</f>
        <v>1.0000000000000009E-2</v>
      </c>
      <c r="I141">
        <f>IFERROR(VLOOKUP($C141,Birth_registration_clean!B:C,2,FALSE),-999)</f>
        <v>0.01</v>
      </c>
      <c r="J141">
        <f>IFERROR(VLOOKUP($C141,'CPI 2015'!B:C,2,FALSE),-999)</f>
        <v>0.16749999999999987</v>
      </c>
      <c r="K141">
        <f>IFERROR(VLOOKUP($C141,BN.CAB.XOKA.GD.ZS!B:E,4,FALSE),-999)</f>
        <v>0.19723270744484608</v>
      </c>
      <c r="L141">
        <f>IFERROR(VLOOKUP($C141,EN.CLC.MDAT.ZS!B:E,4,FALSE),-999)</f>
        <v>0.01</v>
      </c>
      <c r="M141">
        <f>IFERROR(VLOOKUP($C141,SH.XPD.GHED.GD.ZS!B:E,4,FALSE),-999)</f>
        <v>0.66631127823140002</v>
      </c>
      <c r="N141">
        <f>IFERROR(VLOOKUP($C141,SE.ADT.LITR.ZS!B:E,4,FALSE),-999)</f>
        <v>1</v>
      </c>
      <c r="O141">
        <f>IFERROR(VLOOKUP($C141,SE.ADT.1524.LT.ZS!B:E,4,FALSE),-999)</f>
        <v>9.9999999999998979E-3</v>
      </c>
      <c r="P141">
        <f>IFERROR(VLOOKUP($C141,LP.LPI.LOGS.XQ!B:E,4,FALSE),-999)</f>
        <v>0.75497499999999995</v>
      </c>
      <c r="Q141">
        <f t="shared" si="11"/>
        <v>0</v>
      </c>
    </row>
    <row r="142" spans="1:17" x14ac:dyDescent="0.35">
      <c r="A142">
        <v>1159321033</v>
      </c>
      <c r="B142" s="1" t="s">
        <v>407</v>
      </c>
      <c r="C142" s="1" t="s">
        <v>406</v>
      </c>
      <c r="D142" s="1">
        <f>IF(Q142=0,RiskScoring!P142,-999)</f>
        <v>21.60142379180914</v>
      </c>
      <c r="E142" s="1">
        <f t="shared" si="8"/>
        <v>33</v>
      </c>
      <c r="F142" s="18">
        <f t="shared" si="9"/>
        <v>0</v>
      </c>
      <c r="G142" s="18">
        <f t="shared" si="10"/>
        <v>35</v>
      </c>
      <c r="H142" s="16">
        <f>IFERROR(VLOOKUP($C142,SH.MED.CMHW.P3_clean!B:H,7,FALSE),-999)</f>
        <v>1.0000000000000009E-2</v>
      </c>
      <c r="I142">
        <f>IFERROR(VLOOKUP($C142,Birth_registration_clean!B:C,2,FALSE),-999)</f>
        <v>0.01</v>
      </c>
      <c r="J142">
        <f>IFERROR(VLOOKUP($C142,'CPI 2015'!B:C,2,FALSE),-999)</f>
        <v>0.48069999999999991</v>
      </c>
      <c r="K142">
        <f>IFERROR(VLOOKUP($C142,BN.CAB.XOKA.GD.ZS!B:E,4,FALSE),-999)</f>
        <v>0.2269149383001875</v>
      </c>
      <c r="L142">
        <f>IFERROR(VLOOKUP($C142,EN.CLC.MDAT.ZS!B:E,4,FALSE),-999)</f>
        <v>0.01</v>
      </c>
      <c r="M142">
        <f>IFERROR(VLOOKUP($C142,SH.XPD.GHED.GD.ZS!B:E,4,FALSE),-999)</f>
        <v>0.77262065777564004</v>
      </c>
      <c r="N142">
        <f>IFERROR(VLOOKUP($C142,SE.ADT.LITR.ZS!B:E,4,FALSE),-999)</f>
        <v>1.0409999999999586E-3</v>
      </c>
      <c r="O142">
        <f>IFERROR(VLOOKUP($C142,SE.ADT.1524.LT.ZS!B:E,4,FALSE),-999)</f>
        <v>1.16292429999999E-2</v>
      </c>
      <c r="P142">
        <f>IFERROR(VLOOKUP($C142,LP.LPI.LOGS.XQ!B:E,4,FALSE),-999)</f>
        <v>0.57731455000000009</v>
      </c>
      <c r="Q142">
        <f t="shared" si="11"/>
        <v>0</v>
      </c>
    </row>
    <row r="143" spans="1:17" x14ac:dyDescent="0.35">
      <c r="A143">
        <v>1159321035</v>
      </c>
      <c r="B143" s="1" t="s">
        <v>423</v>
      </c>
      <c r="C143" s="1" t="s">
        <v>421</v>
      </c>
      <c r="D143" s="1">
        <f>IF(Q143=0,RiskScoring!P143,-999)</f>
        <v>27.755433911375036</v>
      </c>
      <c r="E143" s="1">
        <f t="shared" si="8"/>
        <v>37</v>
      </c>
      <c r="F143" s="18">
        <f t="shared" si="9"/>
        <v>10</v>
      </c>
      <c r="G143" s="18">
        <f t="shared" si="10"/>
        <v>36</v>
      </c>
      <c r="H143" s="16">
        <f>IFERROR(VLOOKUP($C143,SH.MED.CMHW.P3_clean!B:H,7,FALSE),-999)</f>
        <v>1.0000000000000009E-2</v>
      </c>
      <c r="I143">
        <f>IFERROR(VLOOKUP($C143,Birth_registration_clean!B:C,2,FALSE),-999)</f>
        <v>4.9000000000000002E-2</v>
      </c>
      <c r="J143">
        <f>IFERROR(VLOOKUP($C143,'CPI 2015'!B:C,2,FALSE),-999)</f>
        <v>0.69669999999999987</v>
      </c>
      <c r="K143">
        <f>IFERROR(VLOOKUP($C143,BN.CAB.XOKA.GD.ZS!B:E,4,FALSE),-999)</f>
        <v>0.25070240336462374</v>
      </c>
      <c r="L143">
        <f>IFERROR(VLOOKUP($C143,EN.CLC.MDAT.ZS!B:E,4,FALSE),-999)</f>
        <v>1.7495546049453099E-2</v>
      </c>
      <c r="M143">
        <f>IFERROR(VLOOKUP($C143,SH.XPD.GHED.GD.ZS!B:E,4,FALSE),-999)</f>
        <v>0.81764609090167994</v>
      </c>
      <c r="N143">
        <f>IFERROR(VLOOKUP($C143,SE.ADT.LITR.ZS!B:E,4,FALSE),-999)</f>
        <v>0.26249990000000001</v>
      </c>
      <c r="O143">
        <f>IFERROR(VLOOKUP($C143,SE.ADT.1524.LT.ZS!B:E,4,FALSE),-999)</f>
        <v>3.2472999999999863E-2</v>
      </c>
      <c r="P143">
        <f>IFERROR(VLOOKUP($C143,LP.LPI.LOGS.XQ!B:E,4,FALSE),-999)</f>
        <v>0.40263895</v>
      </c>
      <c r="Q143">
        <f t="shared" si="11"/>
        <v>0</v>
      </c>
    </row>
    <row r="144" spans="1:17" x14ac:dyDescent="0.35">
      <c r="A144">
        <v>1159321043</v>
      </c>
      <c r="B144" s="1" t="s">
        <v>425</v>
      </c>
      <c r="C144" s="1" t="s">
        <v>424</v>
      </c>
      <c r="D144" s="1">
        <f>IF(Q144=0,RiskScoring!P144,-999)</f>
        <v>-999</v>
      </c>
      <c r="E144" s="1">
        <f t="shared" si="8"/>
        <v>63</v>
      </c>
      <c r="F144" s="18">
        <f t="shared" si="9"/>
        <v>34</v>
      </c>
      <c r="G144" s="18">
        <f t="shared" si="10"/>
        <v>-33292</v>
      </c>
      <c r="H144" s="16">
        <f>IFERROR(VLOOKUP($C144,SH.MED.CMHW.P3_clean!B:H,7,FALSE),-999)</f>
        <v>1.0000000000000009E-2</v>
      </c>
      <c r="I144">
        <f>IFERROR(VLOOKUP($C144,Birth_registration_clean!B:C,2,FALSE),-999)</f>
        <v>0.01</v>
      </c>
      <c r="J144">
        <f>IFERROR(VLOOKUP($C144,'CPI 2015'!B:C,2,FALSE),-999)</f>
        <v>-999</v>
      </c>
      <c r="K144">
        <f>IFERROR(VLOOKUP($C144,BN.CAB.XOKA.GD.ZS!B:E,4,FALSE),-999)</f>
        <v>0.99996299999999994</v>
      </c>
      <c r="L144">
        <f>IFERROR(VLOOKUP($C144,EN.CLC.MDAT.ZS!B:E,4,FALSE),-999)</f>
        <v>0.01</v>
      </c>
      <c r="M144">
        <f>IFERROR(VLOOKUP($C144,SH.XPD.GHED.GD.ZS!B:E,4,FALSE),-999)</f>
        <v>0.90719198196222994</v>
      </c>
      <c r="N144">
        <f>IFERROR(VLOOKUP($C144,SE.ADT.LITR.ZS!B:E,4,FALSE),-999)</f>
        <v>1</v>
      </c>
      <c r="O144">
        <f>IFERROR(VLOOKUP($C144,SE.ADT.1524.LT.ZS!B:E,4,FALSE),-999)</f>
        <v>9.9999999999998979E-3</v>
      </c>
      <c r="P144">
        <f>IFERROR(VLOOKUP($C144,LP.LPI.LOGS.XQ!B:E,4,FALSE),-999)</f>
        <v>0.25750000000000001</v>
      </c>
      <c r="Q144">
        <f t="shared" si="11"/>
        <v>3</v>
      </c>
    </row>
    <row r="145" spans="1:17" x14ac:dyDescent="0.35">
      <c r="A145">
        <v>1159321045</v>
      </c>
      <c r="B145" s="1" t="s">
        <v>428</v>
      </c>
      <c r="C145" s="1" t="s">
        <v>427</v>
      </c>
      <c r="D145" s="1">
        <f>IF(Q145=0,RiskScoring!P145,-999)</f>
        <v>23.305493803724616</v>
      </c>
      <c r="E145" s="1">
        <f t="shared" si="8"/>
        <v>33</v>
      </c>
      <c r="F145" s="18">
        <f t="shared" si="9"/>
        <v>2</v>
      </c>
      <c r="G145" s="18">
        <f t="shared" si="10"/>
        <v>37</v>
      </c>
      <c r="H145" s="16">
        <f>IFERROR(VLOOKUP($C145,SH.MED.CMHW.P3_clean!B:H,7,FALSE),-999)</f>
        <v>1.0000000000000009E-2</v>
      </c>
      <c r="I145">
        <f>IFERROR(VLOOKUP($C145,Birth_registration_clean!B:C,2,FALSE),-999)</f>
        <v>1.4E-2</v>
      </c>
      <c r="J145">
        <f>IFERROR(VLOOKUP($C145,'CPI 2015'!B:C,2,FALSE),-999)</f>
        <v>0.72909999999999986</v>
      </c>
      <c r="K145">
        <f>IFERROR(VLOOKUP($C145,BN.CAB.XOKA.GD.ZS!B:E,4,FALSE),-999)</f>
        <v>0.27690041737007975</v>
      </c>
      <c r="L145">
        <f>IFERROR(VLOOKUP($C145,EN.CLC.MDAT.ZS!B:E,4,FALSE),-999)</f>
        <v>4.40372713337574E-2</v>
      </c>
      <c r="M145">
        <f>IFERROR(VLOOKUP($C145,SH.XPD.GHED.GD.ZS!B:E,4,FALSE),-999)</f>
        <v>0.70787022735843996</v>
      </c>
      <c r="N145">
        <f>IFERROR(VLOOKUP($C145,SE.ADT.LITR.ZS!B:E,4,FALSE),-999)</f>
        <v>6.4011000000000484E-3</v>
      </c>
      <c r="O145">
        <f>IFERROR(VLOOKUP($C145,SE.ADT.1524.LT.ZS!B:E,4,FALSE),-999)</f>
        <v>1.1871000999999937E-2</v>
      </c>
      <c r="P145">
        <f>IFERROR(VLOOKUP($C145,LP.LPI.LOGS.XQ!B:E,4,FALSE),-999)</f>
        <v>0.37579039750000004</v>
      </c>
      <c r="Q145">
        <f t="shared" si="11"/>
        <v>0</v>
      </c>
    </row>
    <row r="146" spans="1:17" x14ac:dyDescent="0.35">
      <c r="A146">
        <v>1159321051</v>
      </c>
      <c r="B146" s="1" t="s">
        <v>431</v>
      </c>
      <c r="C146" s="1" t="s">
        <v>430</v>
      </c>
      <c r="D146" s="1">
        <f>IF(Q146=0,RiskScoring!P146,-999)</f>
        <v>32.034411640034264</v>
      </c>
      <c r="E146" s="1">
        <f t="shared" si="8"/>
        <v>40</v>
      </c>
      <c r="F146" s="18">
        <f t="shared" si="9"/>
        <v>18</v>
      </c>
      <c r="G146" s="18">
        <f t="shared" si="10"/>
        <v>34</v>
      </c>
      <c r="H146" s="16">
        <f>IFERROR(VLOOKUP($C146,SH.MED.CMHW.P3_clean!B:H,7,FALSE),-999)</f>
        <v>1.0000000000000009E-2</v>
      </c>
      <c r="I146">
        <f>IFERROR(VLOOKUP($C146,Birth_registration_clean!B:C,2,FALSE),-999)</f>
        <v>0.18</v>
      </c>
      <c r="J146">
        <f>IFERROR(VLOOKUP($C146,'CPI 2015'!B:C,2,FALSE),-999)</f>
        <v>0.78309999999999991</v>
      </c>
      <c r="K146">
        <f>IFERROR(VLOOKUP($C146,BN.CAB.XOKA.GD.ZS!B:E,4,FALSE),-999)</f>
        <v>0.21908111387402832</v>
      </c>
      <c r="L146">
        <f>IFERROR(VLOOKUP($C146,EN.CLC.MDAT.ZS!B:E,4,FALSE),-999)</f>
        <v>9.5596893948757811E-2</v>
      </c>
      <c r="M146">
        <f>IFERROR(VLOOKUP($C146,SH.XPD.GHED.GD.ZS!B:E,4,FALSE),-999)</f>
        <v>0.8092708063588</v>
      </c>
      <c r="N146">
        <f>IFERROR(VLOOKUP($C146,SE.ADT.LITR.ZS!B:E,4,FALSE),-999)</f>
        <v>0.25195679999999998</v>
      </c>
      <c r="O146">
        <f>IFERROR(VLOOKUP($C146,SE.ADT.1524.LT.ZS!B:E,4,FALSE),-999)</f>
        <v>0.19613613699999999</v>
      </c>
      <c r="P146">
        <f>IFERROR(VLOOKUP($C146,LP.LPI.LOGS.XQ!B:E,4,FALSE),-999)</f>
        <v>0.23945403250000002</v>
      </c>
      <c r="Q146">
        <f t="shared" si="11"/>
        <v>0</v>
      </c>
    </row>
    <row r="147" spans="1:17" x14ac:dyDescent="0.35">
      <c r="A147">
        <v>1159321053</v>
      </c>
      <c r="B147" s="1" t="s">
        <v>55</v>
      </c>
      <c r="C147" s="1" t="s">
        <v>54</v>
      </c>
      <c r="D147" s="1">
        <f>IF(Q147=0,RiskScoring!P147,-999)</f>
        <v>-999</v>
      </c>
      <c r="E147" s="1">
        <f t="shared" si="8"/>
        <v>30</v>
      </c>
      <c r="F147" s="18">
        <f t="shared" si="9"/>
        <v>1</v>
      </c>
      <c r="G147" s="18">
        <f t="shared" si="10"/>
        <v>-33267</v>
      </c>
      <c r="H147" s="16">
        <f>IFERROR(VLOOKUP($C147,SH.MED.CMHW.P3_clean!B:H,7,FALSE),-999)</f>
        <v>0.64756000000000002</v>
      </c>
      <c r="I147">
        <f>IFERROR(VLOOKUP($C147,Birth_registration_clean!B:C,2,FALSE),-999)</f>
        <v>8.5000000000000006E-2</v>
      </c>
      <c r="J147">
        <f>IFERROR(VLOOKUP($C147,'CPI 2015'!B:C,2,FALSE),-999)</f>
        <v>-999</v>
      </c>
      <c r="K147">
        <f>IFERROR(VLOOKUP($C147,BN.CAB.XOKA.GD.ZS!B:E,4,FALSE),-999)</f>
        <v>0.35405964885068136</v>
      </c>
      <c r="L147">
        <f>IFERROR(VLOOKUP($C147,EN.CLC.MDAT.ZS!B:E,4,FALSE),-999)</f>
        <v>1.30341474711163E-2</v>
      </c>
      <c r="M147">
        <f>IFERROR(VLOOKUP($C147,SH.XPD.GHED.GD.ZS!B:E,4,FALSE),-999)</f>
        <v>0.48671780826853994</v>
      </c>
      <c r="N147">
        <f>IFERROR(VLOOKUP($C147,SE.ADT.LITR.ZS!B:E,4,FALSE),-999)</f>
        <v>2.2650500000000018E-2</v>
      </c>
      <c r="O147">
        <f>IFERROR(VLOOKUP($C147,SE.ADT.1524.LT.ZS!B:E,4,FALSE),-999)</f>
        <v>2.2338865000000041E-2</v>
      </c>
      <c r="P147">
        <f>IFERROR(VLOOKUP($C147,LP.LPI.LOGS.XQ!B:E,4,FALSE),-999)</f>
        <v>0.36561839499999998</v>
      </c>
      <c r="Q147">
        <f t="shared" si="11"/>
        <v>3</v>
      </c>
    </row>
    <row r="148" spans="1:17" x14ac:dyDescent="0.35">
      <c r="A148">
        <v>1159321055</v>
      </c>
      <c r="B148" s="1" t="s">
        <v>434</v>
      </c>
      <c r="C148" s="1" t="s">
        <v>433</v>
      </c>
      <c r="D148" s="1">
        <f>IF(Q148=0,RiskScoring!P148,-999)</f>
        <v>30.156487743756372</v>
      </c>
      <c r="E148" s="1">
        <f t="shared" si="8"/>
        <v>36</v>
      </c>
      <c r="F148" s="18">
        <f t="shared" si="9"/>
        <v>2</v>
      </c>
      <c r="G148" s="18">
        <f t="shared" si="10"/>
        <v>43</v>
      </c>
      <c r="H148" s="16">
        <f>IFERROR(VLOOKUP($C148,SH.MED.CMHW.P3_clean!B:H,7,FALSE),-999)</f>
        <v>1.0000000000000009E-2</v>
      </c>
      <c r="I148">
        <f>IFERROR(VLOOKUP($C148,Birth_registration_clean!B:C,2,FALSE),-999)</f>
        <v>0.06</v>
      </c>
      <c r="J148">
        <f>IFERROR(VLOOKUP($C148,'CPI 2015'!B:C,2,FALSE),-999)</f>
        <v>0.75069999999999992</v>
      </c>
      <c r="K148">
        <f>IFERROR(VLOOKUP($C148,BN.CAB.XOKA.GD.ZS!B:E,4,FALSE),-999)</f>
        <v>0.23167899750581591</v>
      </c>
      <c r="L148">
        <f>IFERROR(VLOOKUP($C148,EN.CLC.MDAT.ZS!B:E,4,FALSE),-999)</f>
        <v>2.4834484455903146E-2</v>
      </c>
      <c r="M148">
        <f>IFERROR(VLOOKUP($C148,SH.XPD.GHED.GD.ZS!B:E,4,FALSE),-999)</f>
        <v>0.8098677560102</v>
      </c>
      <c r="N148">
        <f>IFERROR(VLOOKUP($C148,SE.ADT.LITR.ZS!B:E,4,FALSE),-999)</f>
        <v>4.6200899999999989E-2</v>
      </c>
      <c r="O148">
        <f>IFERROR(VLOOKUP($C148,SE.ADT.1524.LT.ZS!B:E,4,FALSE),-999)</f>
        <v>1.6747344999999969E-2</v>
      </c>
      <c r="P148">
        <f>IFERROR(VLOOKUP($C148,LP.LPI.LOGS.XQ!B:E,4,FALSE),-999)</f>
        <v>0.53937156249999996</v>
      </c>
      <c r="Q148">
        <f t="shared" si="11"/>
        <v>0</v>
      </c>
    </row>
    <row r="149" spans="1:17" x14ac:dyDescent="0.35">
      <c r="A149">
        <v>1159321057</v>
      </c>
      <c r="B149" s="1" t="s">
        <v>438</v>
      </c>
      <c r="C149" s="1" t="s">
        <v>436</v>
      </c>
      <c r="D149" s="1">
        <f>IF(Q149=0,RiskScoring!P149,-999)</f>
        <v>-999</v>
      </c>
      <c r="E149" s="1">
        <f t="shared" si="8"/>
        <v>20</v>
      </c>
      <c r="F149" s="18">
        <f t="shared" si="9"/>
        <v>1</v>
      </c>
      <c r="G149" s="18">
        <f t="shared" si="10"/>
        <v>-33292</v>
      </c>
      <c r="H149" s="16">
        <f>IFERROR(VLOOKUP($C149,SH.MED.CMHW.P3_clean!B:H,7,FALSE),-999)</f>
        <v>1.0000000000000009E-2</v>
      </c>
      <c r="I149">
        <f>IFERROR(VLOOKUP($C149,Birth_registration_clean!B:C,2,FALSE),-999)</f>
        <v>0.17199999999999999</v>
      </c>
      <c r="J149">
        <f>IFERROR(VLOOKUP($C149,'CPI 2015'!B:C,2,FALSE),-999)</f>
        <v>-999</v>
      </c>
      <c r="K149">
        <f>IFERROR(VLOOKUP($C149,BN.CAB.XOKA.GD.ZS!B:E,4,FALSE),-999)</f>
        <v>0.26571760114610754</v>
      </c>
      <c r="L149">
        <f>IFERROR(VLOOKUP($C149,EN.CLC.MDAT.ZS!B:E,4,FALSE),-999)</f>
        <v>1.5783008663803721E-2</v>
      </c>
      <c r="M149">
        <f>IFERROR(VLOOKUP($C149,SH.XPD.GHED.GD.ZS!B:E,4,FALSE),-999)</f>
        <v>0.18273611970102988</v>
      </c>
      <c r="N149">
        <f>IFERROR(VLOOKUP($C149,SE.ADT.LITR.ZS!B:E,4,FALSE),-999)</f>
        <v>1.7349199999999954E-2</v>
      </c>
      <c r="O149">
        <f>IFERROR(VLOOKUP($C149,SE.ADT.1524.LT.ZS!B:E,4,FALSE),-999)</f>
        <v>2.5258077999999906E-2</v>
      </c>
      <c r="P149">
        <f>IFERROR(VLOOKUP($C149,LP.LPI.LOGS.XQ!B:E,4,FALSE),-999)</f>
        <v>0.25750000000000001</v>
      </c>
      <c r="Q149">
        <f t="shared" si="11"/>
        <v>3</v>
      </c>
    </row>
    <row r="150" spans="1:17" x14ac:dyDescent="0.35">
      <c r="A150">
        <v>1159321061</v>
      </c>
      <c r="B150" s="1" t="s">
        <v>442</v>
      </c>
      <c r="C150" s="1" t="s">
        <v>440</v>
      </c>
      <c r="D150" s="1">
        <f>IF(Q150=0,RiskScoring!P150,-999)</f>
        <v>18.228613307657</v>
      </c>
      <c r="E150" s="1">
        <f t="shared" si="8"/>
        <v>32</v>
      </c>
      <c r="F150" s="18">
        <f t="shared" si="9"/>
        <v>2</v>
      </c>
      <c r="G150" s="18">
        <f t="shared" si="10"/>
        <v>32</v>
      </c>
      <c r="H150" s="16">
        <f>IFERROR(VLOOKUP($C150,SH.MED.CMHW.P3_clean!B:H,7,FALSE),-999)</f>
        <v>1.0000000000000009E-2</v>
      </c>
      <c r="I150">
        <f>IFERROR(VLOOKUP($C150,Birth_registration_clean!B:C,2,FALSE),-999)</f>
        <v>1.2999999999999999E-2</v>
      </c>
      <c r="J150">
        <f>IFERROR(VLOOKUP($C150,'CPI 2015'!B:C,2,FALSE),-999)</f>
        <v>0.63189999999999991</v>
      </c>
      <c r="K150">
        <f>IFERROR(VLOOKUP($C150,BN.CAB.XOKA.GD.ZS!B:E,4,FALSE),-999)</f>
        <v>0.22441023450392433</v>
      </c>
      <c r="L150">
        <f>IFERROR(VLOOKUP($C150,EN.CLC.MDAT.ZS!B:E,4,FALSE),-999)</f>
        <v>4.015329929287291E-2</v>
      </c>
      <c r="M150">
        <f>IFERROR(VLOOKUP($C150,SH.XPD.GHED.GD.ZS!B:E,4,FALSE),-999)</f>
        <v>0.73115326243969991</v>
      </c>
      <c r="N150">
        <f>IFERROR(VLOOKUP($C150,SE.ADT.LITR.ZS!B:E,4,FALSE),-999)</f>
        <v>2.200000000000002E-2</v>
      </c>
      <c r="O150">
        <f>IFERROR(VLOOKUP($C150,SE.ADT.1524.LT.ZS!B:E,4,FALSE),-999)</f>
        <v>2.3859999999999992E-2</v>
      </c>
      <c r="P150">
        <f>IFERROR(VLOOKUP($C150,LP.LPI.LOGS.XQ!B:E,4,FALSE),-999)</f>
        <v>0.34592036500000006</v>
      </c>
      <c r="Q150">
        <f t="shared" si="11"/>
        <v>0</v>
      </c>
    </row>
    <row r="151" spans="1:17" x14ac:dyDescent="0.35">
      <c r="A151">
        <v>1159321063</v>
      </c>
      <c r="B151" s="1" t="s">
        <v>446</v>
      </c>
      <c r="C151" s="1" t="s">
        <v>445</v>
      </c>
      <c r="D151" s="1">
        <f>IF(Q151=0,RiskScoring!P151,-999)</f>
        <v>60.748014363383426</v>
      </c>
      <c r="E151" s="1">
        <f t="shared" si="8"/>
        <v>44</v>
      </c>
      <c r="F151" s="18">
        <f t="shared" si="9"/>
        <v>40</v>
      </c>
      <c r="G151" s="18">
        <f t="shared" si="10"/>
        <v>69</v>
      </c>
      <c r="H151" s="16">
        <f>IFERROR(VLOOKUP($C151,SH.MED.CMHW.P3_clean!B:H,7,FALSE),-999)</f>
        <v>0.99826749999999997</v>
      </c>
      <c r="I151">
        <f>IFERROR(VLOOKUP($C151,Birth_registration_clean!B:C,2,FALSE),-999)</f>
        <v>0.13800000000000001</v>
      </c>
      <c r="J151">
        <f>IFERROR(VLOOKUP($C151,'CPI 2015'!B:C,2,FALSE),-999)</f>
        <v>0.70749999999999991</v>
      </c>
      <c r="K151">
        <f>IFERROR(VLOOKUP($C151,BN.CAB.XOKA.GD.ZS!B:E,4,FALSE),-999)</f>
        <v>0.26339427229250795</v>
      </c>
      <c r="L151">
        <f>IFERROR(VLOOKUP($C151,EN.CLC.MDAT.ZS!B:E,4,FALSE),-999)</f>
        <v>7.4632657710428624E-2</v>
      </c>
      <c r="M151">
        <f>IFERROR(VLOOKUP($C151,SH.XPD.GHED.GD.ZS!B:E,4,FALSE),-999)</f>
        <v>0.91953606568234003</v>
      </c>
      <c r="N151">
        <f>IFERROR(VLOOKUP($C151,SE.ADT.LITR.ZS!B:E,4,FALSE),-999)</f>
        <v>0.64526229999999996</v>
      </c>
      <c r="O151">
        <f>IFERROR(VLOOKUP($C151,SE.ADT.1524.LT.ZS!B:E,4,FALSE),-999)</f>
        <v>0.50366646999999998</v>
      </c>
      <c r="P151">
        <f>IFERROR(VLOOKUP($C151,LP.LPI.LOGS.XQ!B:E,4,FALSE),-999)</f>
        <v>0.37242885249999996</v>
      </c>
      <c r="Q151">
        <f t="shared" si="11"/>
        <v>0</v>
      </c>
    </row>
    <row r="152" spans="1:17" x14ac:dyDescent="0.35">
      <c r="A152">
        <v>1159321065</v>
      </c>
      <c r="B152" s="1" t="s">
        <v>449</v>
      </c>
      <c r="C152" s="1" t="s">
        <v>448</v>
      </c>
      <c r="D152" s="1">
        <f>IF(Q152=0,RiskScoring!P152,-999)</f>
        <v>10.384826149008418</v>
      </c>
      <c r="E152" s="1">
        <f t="shared" si="8"/>
        <v>26</v>
      </c>
      <c r="F152" s="18">
        <f t="shared" si="9"/>
        <v>2</v>
      </c>
      <c r="G152" s="18">
        <f t="shared" si="10"/>
        <v>30</v>
      </c>
      <c r="H152" s="16">
        <f>IFERROR(VLOOKUP($C152,SH.MED.CMHW.P3_clean!B:H,7,FALSE),-999)</f>
        <v>1.0000000000000009E-2</v>
      </c>
      <c r="I152">
        <f>IFERROR(VLOOKUP($C152,Birth_registration_clean!B:C,2,FALSE),-999)</f>
        <v>0.01</v>
      </c>
      <c r="J152">
        <f>IFERROR(VLOOKUP($C152,'CPI 2015'!B:C,2,FALSE),-999)</f>
        <v>0.43749999999999989</v>
      </c>
      <c r="K152">
        <f>IFERROR(VLOOKUP($C152,BN.CAB.XOKA.GD.ZS!B:E,4,FALSE),-999)</f>
        <v>0.17143067593393738</v>
      </c>
      <c r="L152">
        <f>IFERROR(VLOOKUP($C152,EN.CLC.MDAT.ZS!B:E,4,FALSE),-999)</f>
        <v>0.01</v>
      </c>
      <c r="M152">
        <f>IFERROR(VLOOKUP($C152,SH.XPD.GHED.GD.ZS!B:E,4,FALSE),-999)</f>
        <v>0.60890811655036003</v>
      </c>
      <c r="N152">
        <f>IFERROR(VLOOKUP($C152,SE.ADT.LITR.ZS!B:E,4,FALSE),-999)</f>
        <v>5.4968099999999964E-2</v>
      </c>
      <c r="O152">
        <f>IFERROR(VLOOKUP($C152,SE.ADT.1524.LT.ZS!B:E,4,FALSE),-999)</f>
        <v>1.6922970999999953E-2</v>
      </c>
      <c r="P152">
        <f>IFERROR(VLOOKUP($C152,LP.LPI.LOGS.XQ!B:E,4,FALSE),-999)</f>
        <v>0.46846429750000002</v>
      </c>
      <c r="Q152">
        <f t="shared" si="11"/>
        <v>0</v>
      </c>
    </row>
    <row r="153" spans="1:17" x14ac:dyDescent="0.35">
      <c r="A153">
        <v>1159321067</v>
      </c>
      <c r="B153" s="1" t="s">
        <v>453</v>
      </c>
      <c r="C153" s="1" t="s">
        <v>451</v>
      </c>
      <c r="D153" s="1">
        <f>IF(Q153=0,RiskScoring!P153,-999)</f>
        <v>52.902437338115291</v>
      </c>
      <c r="E153" s="1">
        <f t="shared" si="8"/>
        <v>45</v>
      </c>
      <c r="F153" s="18">
        <f t="shared" si="9"/>
        <v>14</v>
      </c>
      <c r="G153" s="18">
        <f t="shared" si="10"/>
        <v>71</v>
      </c>
      <c r="H153" s="16">
        <f>IFERROR(VLOOKUP($C153,SH.MED.CMHW.P3_clean!B:H,7,FALSE),-999)</f>
        <v>0.95173750000000001</v>
      </c>
      <c r="I153">
        <f>IFERROR(VLOOKUP($C153,Birth_registration_clean!B:C,2,FALSE),-999)</f>
        <v>0.19700000000000001</v>
      </c>
      <c r="J153">
        <f>IFERROR(VLOOKUP($C153,'CPI 2015'!B:C,2,FALSE),-999)</f>
        <v>0.84789999999999988</v>
      </c>
      <c r="K153">
        <f>IFERROR(VLOOKUP($C153,BN.CAB.XOKA.GD.ZS!B:E,4,FALSE),-999)</f>
        <v>0.23806721834835806</v>
      </c>
      <c r="L153">
        <f>IFERROR(VLOOKUP($C153,EN.CLC.MDAT.ZS!B:E,4,FALSE),-999)</f>
        <v>1.9148682608855151E-2</v>
      </c>
      <c r="M153">
        <f>IFERROR(VLOOKUP($C153,SH.XPD.GHED.GD.ZS!B:E,4,FALSE),-999)</f>
        <v>0.93186037730359006</v>
      </c>
      <c r="N153">
        <f>IFERROR(VLOOKUP($C153,SE.ADT.LITR.ZS!B:E,4,FALSE),-999)</f>
        <v>0.24448800000000004</v>
      </c>
      <c r="O153">
        <f>IFERROR(VLOOKUP($C153,SE.ADT.1524.LT.ZS!B:E,4,FALSE),-999)</f>
        <v>0.16096351599999992</v>
      </c>
      <c r="P153">
        <f>IFERROR(VLOOKUP($C153,LP.LPI.LOGS.XQ!B:E,4,FALSE),-999)</f>
        <v>0.34620895000000002</v>
      </c>
      <c r="Q153">
        <f t="shared" si="11"/>
        <v>0</v>
      </c>
    </row>
    <row r="154" spans="1:17" x14ac:dyDescent="0.35">
      <c r="A154">
        <v>1159321069</v>
      </c>
      <c r="B154" s="1" t="s">
        <v>456</v>
      </c>
      <c r="C154" s="1" t="s">
        <v>455</v>
      </c>
      <c r="D154" s="1">
        <f>IF(Q154=0,RiskScoring!P154,-999)</f>
        <v>16.307614003073894</v>
      </c>
      <c r="E154" s="1">
        <f t="shared" si="8"/>
        <v>31</v>
      </c>
      <c r="F154" s="18">
        <f t="shared" si="9"/>
        <v>1</v>
      </c>
      <c r="G154" s="18">
        <f t="shared" si="10"/>
        <v>31</v>
      </c>
      <c r="H154" s="16">
        <f>IFERROR(VLOOKUP($C154,SH.MED.CMHW.P3_clean!B:H,7,FALSE),-999)</f>
        <v>1.0000000000000009E-2</v>
      </c>
      <c r="I154">
        <f>IFERROR(VLOOKUP($C154,Birth_registration_clean!B:C,2,FALSE),-999)</f>
        <v>1.4999999999999999E-2</v>
      </c>
      <c r="J154">
        <f>IFERROR(VLOOKUP($C154,'CPI 2015'!B:C,2,FALSE),-999)</f>
        <v>0.61029999999999984</v>
      </c>
      <c r="K154">
        <f>IFERROR(VLOOKUP($C154,BN.CAB.XOKA.GD.ZS!B:E,4,FALSE),-999)</f>
        <v>0.31214350558112552</v>
      </c>
      <c r="L154">
        <f>IFERROR(VLOOKUP($C154,EN.CLC.MDAT.ZS!B:E,4,FALSE),-999)</f>
        <v>1.1205253963775166E-2</v>
      </c>
      <c r="M154">
        <f>IFERROR(VLOOKUP($C154,SH.XPD.GHED.GD.ZS!B:E,4,FALSE),-999)</f>
        <v>0.61779703099470995</v>
      </c>
      <c r="N154">
        <f>IFERROR(VLOOKUP($C154,SE.ADT.LITR.ZS!B:E,4,FALSE),-999)</f>
        <v>1.1528199999999988E-2</v>
      </c>
      <c r="O154">
        <f>IFERROR(VLOOKUP($C154,SE.ADT.1524.LT.ZS!B:E,4,FALSE),-999)</f>
        <v>1.8810999999999911E-2</v>
      </c>
      <c r="P154">
        <f>IFERROR(VLOOKUP($C154,LP.LPI.LOGS.XQ!B:E,4,FALSE),-999)</f>
        <v>0.33456605499999997</v>
      </c>
      <c r="Q154">
        <f t="shared" si="11"/>
        <v>0</v>
      </c>
    </row>
    <row r="155" spans="1:17" x14ac:dyDescent="0.35">
      <c r="A155">
        <v>1159321071</v>
      </c>
      <c r="B155" s="1" t="s">
        <v>458</v>
      </c>
      <c r="C155" s="1" t="s">
        <v>457</v>
      </c>
      <c r="D155" s="1">
        <f>IF(Q155=0,RiskScoring!P155,-999)</f>
        <v>45.600932233253502</v>
      </c>
      <c r="E155" s="1">
        <f t="shared" si="8"/>
        <v>39</v>
      </c>
      <c r="F155" s="18">
        <f t="shared" si="9"/>
        <v>10</v>
      </c>
      <c r="G155" s="18">
        <f t="shared" si="10"/>
        <v>65</v>
      </c>
      <c r="H155" s="16">
        <f>IFERROR(VLOOKUP($C155,SH.MED.CMHW.P3_clean!B:H,7,FALSE),-999)</f>
        <v>0.96015249999999996</v>
      </c>
      <c r="I155">
        <f>IFERROR(VLOOKUP($C155,Birth_registration_clean!B:C,2,FALSE),-999)</f>
        <v>1.7000000000000001E-2</v>
      </c>
      <c r="J155">
        <f>IFERROR(VLOOKUP($C155,'CPI 2015'!B:C,2,FALSE),-999)</f>
        <v>0.66429999999999989</v>
      </c>
      <c r="K155">
        <f>IFERROR(VLOOKUP($C155,BN.CAB.XOKA.GD.ZS!B:E,4,FALSE),-999)</f>
        <v>0.29830868679515271</v>
      </c>
      <c r="L155">
        <f>IFERROR(VLOOKUP($C155,EN.CLC.MDAT.ZS!B:E,4,FALSE),-999)</f>
        <v>0.26357288155510766</v>
      </c>
      <c r="M155">
        <f>IFERROR(VLOOKUP($C155,SH.XPD.GHED.GD.ZS!B:E,4,FALSE),-999)</f>
        <v>0.85607822039469994</v>
      </c>
      <c r="N155">
        <f>IFERROR(VLOOKUP($C155,SE.ADT.LITR.ZS!B:E,4,FALSE),-999)</f>
        <v>1.5768800000000027E-2</v>
      </c>
      <c r="O155">
        <f>IFERROR(VLOOKUP($C155,SE.ADT.1524.LT.ZS!B:E,4,FALSE),-999)</f>
        <v>2.3563000000000001E-2</v>
      </c>
      <c r="P155">
        <f>IFERROR(VLOOKUP($C155,LP.LPI.LOGS.XQ!B:E,4,FALSE),-999)</f>
        <v>0.33355773999999999</v>
      </c>
      <c r="Q155">
        <f t="shared" si="11"/>
        <v>0</v>
      </c>
    </row>
    <row r="156" spans="1:17" x14ac:dyDescent="0.35">
      <c r="A156">
        <v>1159321073</v>
      </c>
      <c r="B156" s="1" t="s">
        <v>464</v>
      </c>
      <c r="C156" s="1" t="s">
        <v>463</v>
      </c>
      <c r="D156" s="1">
        <f>IF(Q156=0,RiskScoring!P156,-999)</f>
        <v>63.752911958176874</v>
      </c>
      <c r="E156" s="1">
        <f t="shared" si="8"/>
        <v>55</v>
      </c>
      <c r="F156" s="18">
        <f t="shared" si="9"/>
        <v>35</v>
      </c>
      <c r="G156" s="18">
        <f t="shared" si="10"/>
        <v>70</v>
      </c>
      <c r="H156" s="16">
        <f>IFERROR(VLOOKUP($C156,SH.MED.CMHW.P3_clean!B:H,7,FALSE),-999)</f>
        <v>0.98886249999999998</v>
      </c>
      <c r="I156">
        <f>IFERROR(VLOOKUP($C156,Birth_registration_clean!B:C,2,FALSE),-999)</f>
        <v>0.46</v>
      </c>
      <c r="J156">
        <f>IFERROR(VLOOKUP($C156,'CPI 2015'!B:C,2,FALSE),-999)</f>
        <v>0.75069999999999992</v>
      </c>
      <c r="K156">
        <f>IFERROR(VLOOKUP($C156,BN.CAB.XOKA.GD.ZS!B:E,4,FALSE),-999)</f>
        <v>0.37888913790594747</v>
      </c>
      <c r="L156">
        <f>IFERROR(VLOOKUP($C156,EN.CLC.MDAT.ZS!B:E,4,FALSE),-999)</f>
        <v>0.37258234766814119</v>
      </c>
      <c r="M156">
        <f>IFERROR(VLOOKUP($C156,SH.XPD.GHED.GD.ZS!B:E,4,FALSE),-999)</f>
        <v>0.81983861586425</v>
      </c>
      <c r="N156">
        <f>IFERROR(VLOOKUP($C156,SE.ADT.LITR.ZS!B:E,4,FALSE),-999)</f>
        <v>0.39344570000000001</v>
      </c>
      <c r="O156">
        <f>IFERROR(VLOOKUP($C156,SE.ADT.1524.LT.ZS!B:E,4,FALSE),-999)</f>
        <v>0.29796674499999987</v>
      </c>
      <c r="P156">
        <f>IFERROR(VLOOKUP($C156,LP.LPI.LOGS.XQ!B:E,4,FALSE),-999)</f>
        <v>0.36762512499999994</v>
      </c>
      <c r="Q156">
        <f t="shared" si="11"/>
        <v>0</v>
      </c>
    </row>
    <row r="157" spans="1:17" x14ac:dyDescent="0.35">
      <c r="A157">
        <v>1159321075</v>
      </c>
      <c r="B157" s="1" t="s">
        <v>468</v>
      </c>
      <c r="C157" s="1" t="s">
        <v>466</v>
      </c>
      <c r="D157" s="1">
        <f>IF(Q157=0,RiskScoring!P157,-999)</f>
        <v>60.284819728379539</v>
      </c>
      <c r="E157" s="1">
        <f t="shared" si="8"/>
        <v>51</v>
      </c>
      <c r="F157" s="18">
        <f t="shared" si="9"/>
        <v>38</v>
      </c>
      <c r="G157" s="18">
        <f t="shared" si="10"/>
        <v>62</v>
      </c>
      <c r="H157" s="16">
        <f>IFERROR(VLOOKUP($C157,SH.MED.CMHW.P3_clean!B:H,7,FALSE),-999)</f>
        <v>0.92574999999999996</v>
      </c>
      <c r="I157">
        <f>IFERROR(VLOOKUP($C157,Birth_registration_clean!B:C,2,FALSE),-999)</f>
        <v>0.35399999999999998</v>
      </c>
      <c r="J157">
        <f>IFERROR(VLOOKUP($C157,'CPI 2015'!B:C,2,FALSE),-999)</f>
        <v>0.75069999999999992</v>
      </c>
      <c r="K157">
        <f>IFERROR(VLOOKUP($C157,BN.CAB.XOKA.GD.ZS!B:E,4,FALSE),-999)</f>
        <v>0.29637091695070816</v>
      </c>
      <c r="L157">
        <f>IFERROR(VLOOKUP($C157,EN.CLC.MDAT.ZS!B:E,4,FALSE),-999)</f>
        <v>0.31511539134470951</v>
      </c>
      <c r="M157">
        <f>IFERROR(VLOOKUP($C157,SH.XPD.GHED.GD.ZS!B:E,4,FALSE),-999)</f>
        <v>0.89637352253686997</v>
      </c>
      <c r="N157">
        <f>IFERROR(VLOOKUP($C157,SE.ADT.LITR.ZS!B:E,4,FALSE),-999)</f>
        <v>0.46502409999999994</v>
      </c>
      <c r="O157">
        <f>IFERROR(VLOOKUP($C157,SE.ADT.1524.LT.ZS!B:E,4,FALSE),-999)</f>
        <v>0.36691668099999997</v>
      </c>
      <c r="P157">
        <f>IFERROR(VLOOKUP($C157,LP.LPI.LOGS.XQ!B:E,4,FALSE),-999)</f>
        <v>0.19385710750000001</v>
      </c>
      <c r="Q157">
        <f t="shared" si="11"/>
        <v>0</v>
      </c>
    </row>
    <row r="158" spans="1:17" x14ac:dyDescent="0.35">
      <c r="A158">
        <v>1159321079</v>
      </c>
      <c r="B158" s="1" t="s">
        <v>472</v>
      </c>
      <c r="C158" s="1" t="s">
        <v>471</v>
      </c>
      <c r="D158" s="1">
        <f>IF(Q158=0,RiskScoring!P158,-999)</f>
        <v>44.0822900390217</v>
      </c>
      <c r="E158" s="1">
        <f t="shared" si="8"/>
        <v>41</v>
      </c>
      <c r="F158" s="18">
        <f t="shared" si="9"/>
        <v>3</v>
      </c>
      <c r="G158" s="18">
        <f t="shared" si="10"/>
        <v>61</v>
      </c>
      <c r="H158" s="16">
        <f>IFERROR(VLOOKUP($C158,SH.MED.CMHW.P3_clean!B:H,7,FALSE),-999)</f>
        <v>0.95198499999999997</v>
      </c>
      <c r="I158">
        <f>IFERROR(VLOOKUP($C158,Birth_registration_clean!B:C,2,FALSE),-999)</f>
        <v>0.17199999999999999</v>
      </c>
      <c r="J158">
        <f>IFERROR(VLOOKUP($C158,'CPI 2015'!B:C,2,FALSE),-999)</f>
        <v>0.51309999999999989</v>
      </c>
      <c r="K158">
        <f>IFERROR(VLOOKUP($C158,BN.CAB.XOKA.GD.ZS!B:E,4,FALSE),-999)</f>
        <v>0.25222971479232215</v>
      </c>
      <c r="L158">
        <f>IFERROR(VLOOKUP($C158,EN.CLC.MDAT.ZS!B:E,4,FALSE),-999)</f>
        <v>0.01</v>
      </c>
      <c r="M158">
        <f>IFERROR(VLOOKUP($C158,SH.XPD.GHED.GD.ZS!B:E,4,FALSE),-999)</f>
        <v>0.83102885048180997</v>
      </c>
      <c r="N158">
        <f>IFERROR(VLOOKUP($C158,SE.ADT.LITR.ZS!B:E,4,FALSE),-999)</f>
        <v>8.6746100000000048E-2</v>
      </c>
      <c r="O158">
        <f>IFERROR(VLOOKUP($C158,SE.ADT.1524.LT.ZS!B:E,4,FALSE),-999)</f>
        <v>1.9483902999999914E-2</v>
      </c>
      <c r="P158">
        <f>IFERROR(VLOOKUP($C158,LP.LPI.LOGS.XQ!B:E,4,FALSE),-999)</f>
        <v>0.3771066025</v>
      </c>
      <c r="Q158">
        <f t="shared" si="11"/>
        <v>0</v>
      </c>
    </row>
    <row r="159" spans="1:17" x14ac:dyDescent="0.35">
      <c r="A159">
        <v>1159321081</v>
      </c>
      <c r="B159" s="1" t="s">
        <v>475</v>
      </c>
      <c r="C159" s="1" t="s">
        <v>474</v>
      </c>
      <c r="D159" s="1">
        <f>IF(Q159=0,RiskScoring!P159,-999)</f>
        <v>72.987766234195661</v>
      </c>
      <c r="E159" s="1">
        <f t="shared" si="8"/>
        <v>69</v>
      </c>
      <c r="F159" s="18">
        <f t="shared" si="9"/>
        <v>51</v>
      </c>
      <c r="G159" s="18">
        <f t="shared" si="10"/>
        <v>68</v>
      </c>
      <c r="H159" s="16">
        <f>IFERROR(VLOOKUP($C159,SH.MED.CMHW.P3_clean!B:H,7,FALSE),-999)</f>
        <v>0.8210575</v>
      </c>
      <c r="I159">
        <f>IFERROR(VLOOKUP($C159,Birth_registration_clean!B:C,2,FALSE),-999)</f>
        <v>0.95399999999999996</v>
      </c>
      <c r="J159">
        <f>IFERROR(VLOOKUP($C159,'CPI 2015'!B:C,2,FALSE),-999)</f>
        <v>0.75069999999999992</v>
      </c>
      <c r="K159">
        <f>IFERROR(VLOOKUP($C159,BN.CAB.XOKA.GD.ZS!B:E,4,FALSE),-999)</f>
        <v>0.30649692524107197</v>
      </c>
      <c r="L159">
        <f>IFERROR(VLOOKUP($C159,EN.CLC.MDAT.ZS!B:E,4,FALSE),-999)</f>
        <v>0.8832287859342306</v>
      </c>
      <c r="M159">
        <f>IFERROR(VLOOKUP($C159,SH.XPD.GHED.GD.ZS!B:E,4,FALSE),-999)</f>
        <v>0.81618411159182003</v>
      </c>
      <c r="N159">
        <f>IFERROR(VLOOKUP($C159,SE.ADT.LITR.ZS!B:E,4,FALSE),-999)</f>
        <v>0.37856459999999992</v>
      </c>
      <c r="O159">
        <f>IFERROR(VLOOKUP($C159,SE.ADT.1524.LT.ZS!B:E,4,FALSE),-999)</f>
        <v>0.27793746099999994</v>
      </c>
      <c r="P159">
        <f>IFERROR(VLOOKUP($C159,LP.LPI.LOGS.XQ!B:E,4,FALSE),-999)</f>
        <v>0.47071135000000003</v>
      </c>
      <c r="Q159">
        <f t="shared" si="11"/>
        <v>0</v>
      </c>
    </row>
    <row r="160" spans="1:17" x14ac:dyDescent="0.35">
      <c r="A160">
        <v>1159321083</v>
      </c>
      <c r="B160" s="1" t="s">
        <v>478</v>
      </c>
      <c r="C160" s="1" t="s">
        <v>477</v>
      </c>
      <c r="D160" s="1">
        <f>IF(Q160=0,RiskScoring!P160,-999)</f>
        <v>46.792675776749128</v>
      </c>
      <c r="E160" s="1">
        <f t="shared" si="8"/>
        <v>41</v>
      </c>
      <c r="F160" s="18">
        <f t="shared" si="9"/>
        <v>3</v>
      </c>
      <c r="G160" s="18">
        <f t="shared" si="10"/>
        <v>67</v>
      </c>
      <c r="H160" s="16">
        <f>IFERROR(VLOOKUP($C160,SH.MED.CMHW.P3_clean!B:H,7,FALSE),-999)</f>
        <v>0.89233750000000001</v>
      </c>
      <c r="I160">
        <f>IFERROR(VLOOKUP($C160,Birth_registration_clean!B:C,2,FALSE),-999)</f>
        <v>0.17199999999999999</v>
      </c>
      <c r="J160">
        <f>IFERROR(VLOOKUP($C160,'CPI 2015'!B:C,2,FALSE),-999)</f>
        <v>0.54549999999999987</v>
      </c>
      <c r="K160">
        <f>IFERROR(VLOOKUP($C160,BN.CAB.XOKA.GD.ZS!B:E,4,FALSE),-999)</f>
        <v>0.21141089971026505</v>
      </c>
      <c r="L160">
        <f>IFERROR(VLOOKUP($C160,EN.CLC.MDAT.ZS!B:E,4,FALSE),-999)</f>
        <v>1.9595763531670758E-2</v>
      </c>
      <c r="M160">
        <f>IFERROR(VLOOKUP($C160,SH.XPD.GHED.GD.ZS!B:E,4,FALSE),-999)</f>
        <v>0.87206426965787998</v>
      </c>
      <c r="N160">
        <f>IFERROR(VLOOKUP($C160,SE.ADT.LITR.ZS!B:E,4,FALSE),-999)</f>
        <v>6.2652999999999959E-2</v>
      </c>
      <c r="O160">
        <f>IFERROR(VLOOKUP($C160,SE.ADT.1524.LT.ZS!B:E,4,FALSE),-999)</f>
        <v>3.3616746999999947E-2</v>
      </c>
      <c r="P160">
        <f>IFERROR(VLOOKUP($C160,LP.LPI.LOGS.XQ!B:E,4,FALSE),-999)</f>
        <v>0.5896982125000001</v>
      </c>
      <c r="Q160">
        <f t="shared" si="11"/>
        <v>0</v>
      </c>
    </row>
    <row r="161" spans="1:17" x14ac:dyDescent="0.35">
      <c r="A161">
        <v>1159321085</v>
      </c>
      <c r="B161" s="1" t="s">
        <v>480</v>
      </c>
      <c r="C161" s="1" t="s">
        <v>479</v>
      </c>
      <c r="D161" s="1">
        <f>IF(Q161=0,RiskScoring!P161,-999)</f>
        <v>42.91647523472178</v>
      </c>
      <c r="E161" s="1">
        <f t="shared" si="8"/>
        <v>36</v>
      </c>
      <c r="F161" s="18">
        <f t="shared" si="9"/>
        <v>45</v>
      </c>
      <c r="G161" s="18">
        <f t="shared" si="10"/>
        <v>31</v>
      </c>
      <c r="H161" s="16">
        <f>IFERROR(VLOOKUP($C161,SH.MED.CMHW.P3_clean!B:H,7,FALSE),-999)</f>
        <v>1.0000000000000009E-2</v>
      </c>
      <c r="I161">
        <f>IFERROR(VLOOKUP($C161,Birth_registration_clean!B:C,2,FALSE),-999)</f>
        <v>0.22900000000000001</v>
      </c>
      <c r="J161">
        <f>IFERROR(VLOOKUP($C161,'CPI 2015'!B:C,2,FALSE),-999)</f>
        <v>0.51309999999999989</v>
      </c>
      <c r="K161">
        <f>IFERROR(VLOOKUP($C161,BN.CAB.XOKA.GD.ZS!B:E,4,FALSE),-999)</f>
        <v>0.23195589709074699</v>
      </c>
      <c r="L161">
        <f>IFERROR(VLOOKUP($C161,EN.CLC.MDAT.ZS!B:E,4,FALSE),-999)</f>
        <v>0.34674196237773258</v>
      </c>
      <c r="M161">
        <f>IFERROR(VLOOKUP($C161,SH.XPD.GHED.GD.ZS!B:E,4,FALSE),-999)</f>
        <v>0.62357246453839998</v>
      </c>
      <c r="N161">
        <f>IFERROR(VLOOKUP($C161,SE.ADT.LITR.ZS!B:E,4,FALSE),-999)</f>
        <v>1</v>
      </c>
      <c r="O161">
        <f>IFERROR(VLOOKUP($C161,SE.ADT.1524.LT.ZS!B:E,4,FALSE),-999)</f>
        <v>9.9999999999998979E-3</v>
      </c>
      <c r="P161">
        <f>IFERROR(VLOOKUP($C161,LP.LPI.LOGS.XQ!B:E,4,FALSE),-999)</f>
        <v>0.41343910749999996</v>
      </c>
      <c r="Q161">
        <f t="shared" si="11"/>
        <v>0</v>
      </c>
    </row>
    <row r="162" spans="1:17" x14ac:dyDescent="0.35">
      <c r="A162">
        <v>1159321087</v>
      </c>
      <c r="B162" s="1" t="s">
        <v>485</v>
      </c>
      <c r="C162" s="1" t="s">
        <v>484</v>
      </c>
      <c r="D162" s="1">
        <f>IF(Q162=0,RiskScoring!P162,-999)</f>
        <v>62.176966881921977</v>
      </c>
      <c r="E162" s="1">
        <f t="shared" si="8"/>
        <v>52</v>
      </c>
      <c r="F162" s="18">
        <f t="shared" si="9"/>
        <v>68</v>
      </c>
      <c r="G162" s="18">
        <f t="shared" si="10"/>
        <v>36</v>
      </c>
      <c r="H162" s="16">
        <f>IFERROR(VLOOKUP($C162,SH.MED.CMHW.P3_clean!B:H,7,FALSE),-999)</f>
        <v>1.0000000000000009E-2</v>
      </c>
      <c r="I162">
        <f>IFERROR(VLOOKUP($C162,Birth_registration_clean!B:C,2,FALSE),-999)</f>
        <v>0.371</v>
      </c>
      <c r="J162">
        <f>IFERROR(VLOOKUP($C162,'CPI 2015'!B:C,2,FALSE),-999)</f>
        <v>0.71829999999999994</v>
      </c>
      <c r="K162">
        <f>IFERROR(VLOOKUP($C162,BN.CAB.XOKA.GD.ZS!B:E,4,FALSE),-999)</f>
        <v>0.30365800063501819</v>
      </c>
      <c r="L162">
        <f>IFERROR(VLOOKUP($C162,EN.CLC.MDAT.ZS!B:E,4,FALSE),-999)</f>
        <v>0.75498150818272358</v>
      </c>
      <c r="M162">
        <f>IFERROR(VLOOKUP($C162,SH.XPD.GHED.GD.ZS!B:E,4,FALSE),-999)</f>
        <v>0.89913708302126993</v>
      </c>
      <c r="N162">
        <f>IFERROR(VLOOKUP($C162,SE.ADT.LITR.ZS!B:E,4,FALSE),-999)</f>
        <v>0.69439609999999996</v>
      </c>
      <c r="O162">
        <f>IFERROR(VLOOKUP($C162,SE.ADT.1524.LT.ZS!B:E,4,FALSE),-999)</f>
        <v>0.60610147299999995</v>
      </c>
      <c r="P162">
        <f>IFERROR(VLOOKUP($C162,LP.LPI.LOGS.XQ!B:E,4,FALSE),-999)</f>
        <v>0.38067877</v>
      </c>
      <c r="Q162">
        <f t="shared" si="11"/>
        <v>0</v>
      </c>
    </row>
    <row r="163" spans="1:17" x14ac:dyDescent="0.35">
      <c r="A163">
        <v>1159321089</v>
      </c>
      <c r="B163" s="1" t="s">
        <v>492</v>
      </c>
      <c r="C163" s="1" t="s">
        <v>490</v>
      </c>
      <c r="D163" s="1">
        <f>IF(Q163=0,RiskScoring!P163,-999)</f>
        <v>61.569857405190504</v>
      </c>
      <c r="E163" s="1">
        <f t="shared" si="8"/>
        <v>57</v>
      </c>
      <c r="F163" s="18">
        <f t="shared" si="9"/>
        <v>21</v>
      </c>
      <c r="G163" s="18">
        <f t="shared" si="10"/>
        <v>73</v>
      </c>
      <c r="H163" s="16">
        <f>IFERROR(VLOOKUP($C163,SH.MED.CMHW.P3_clean!B:H,7,FALSE),-999)</f>
        <v>0.96831999999999996</v>
      </c>
      <c r="I163">
        <f>IFERROR(VLOOKUP($C163,Birth_registration_clean!B:C,2,FALSE),-999)</f>
        <v>0.54100000000000004</v>
      </c>
      <c r="J163">
        <f>IFERROR(VLOOKUP($C163,'CPI 2015'!B:C,2,FALSE),-999)</f>
        <v>0.80469999999999997</v>
      </c>
      <c r="K163">
        <f>IFERROR(VLOOKUP($C163,BN.CAB.XOKA.GD.ZS!B:E,4,FALSE),-999)</f>
        <v>0.20819326190157214</v>
      </c>
      <c r="L163">
        <f>IFERROR(VLOOKUP($C163,EN.CLC.MDAT.ZS!B:E,4,FALSE),-999)</f>
        <v>1.544829317832061E-2</v>
      </c>
      <c r="M163">
        <f>IFERROR(VLOOKUP($C163,SH.XPD.GHED.GD.ZS!B:E,4,FALSE),-999)</f>
        <v>0.96833521967688996</v>
      </c>
      <c r="N163">
        <f>IFERROR(VLOOKUP($C163,SE.ADT.LITR.ZS!B:E,4,FALSE),-999)</f>
        <v>0.37983990000000001</v>
      </c>
      <c r="O163">
        <f>IFERROR(VLOOKUP($C163,SE.ADT.1524.LT.ZS!B:E,4,FALSE),-999)</f>
        <v>0.25721537499999991</v>
      </c>
      <c r="P163">
        <f>IFERROR(VLOOKUP($C163,LP.LPI.LOGS.XQ!B:E,4,FALSE),-999)</f>
        <v>0.43947536500000001</v>
      </c>
      <c r="Q163">
        <f t="shared" si="11"/>
        <v>0</v>
      </c>
    </row>
    <row r="164" spans="1:17" x14ac:dyDescent="0.35">
      <c r="A164">
        <v>1159321091</v>
      </c>
      <c r="B164" s="1" t="s">
        <v>494</v>
      </c>
      <c r="C164" s="1" t="s">
        <v>493</v>
      </c>
      <c r="D164" s="1">
        <f>IF(Q164=0,RiskScoring!P164,-999)</f>
        <v>28.046657580386352</v>
      </c>
      <c r="E164" s="1">
        <f t="shared" si="8"/>
        <v>34</v>
      </c>
      <c r="F164" s="18">
        <f t="shared" si="9"/>
        <v>11</v>
      </c>
      <c r="G164" s="18">
        <f t="shared" si="10"/>
        <v>39</v>
      </c>
      <c r="H164" s="16">
        <f>IFERROR(VLOOKUP($C164,SH.MED.CMHW.P3_clean!B:H,7,FALSE),-999)</f>
        <v>1.0000000000000009E-2</v>
      </c>
      <c r="I164">
        <f>IFERROR(VLOOKUP($C164,Birth_registration_clean!B:C,2,FALSE),-999)</f>
        <v>0.16300000000000001</v>
      </c>
      <c r="J164">
        <f>IFERROR(VLOOKUP($C164,'CPI 2015'!B:C,2,FALSE),-999)</f>
        <v>0.79389999999999983</v>
      </c>
      <c r="K164">
        <f>IFERROR(VLOOKUP($C164,BN.CAB.XOKA.GD.ZS!B:E,4,FALSE),-999)</f>
        <v>0.21923358532775233</v>
      </c>
      <c r="L164">
        <f>IFERROR(VLOOKUP($C164,EN.CLC.MDAT.ZS!B:E,4,FALSE),-999)</f>
        <v>9.2526238349972659E-2</v>
      </c>
      <c r="M164">
        <f>IFERROR(VLOOKUP($C164,SH.XPD.GHED.GD.ZS!B:E,4,FALSE),-999)</f>
        <v>0.64227639672425996</v>
      </c>
      <c r="N164">
        <f>IFERROR(VLOOKUP($C164,SE.ADT.LITR.ZS!B:E,4,FALSE),-999)</f>
        <v>0.17385450000000002</v>
      </c>
      <c r="O164">
        <f>IFERROR(VLOOKUP($C164,SE.ADT.1524.LT.ZS!B:E,4,FALSE),-999)</f>
        <v>9.3439377999999906E-2</v>
      </c>
      <c r="P164">
        <f>IFERROR(VLOOKUP($C164,LP.LPI.LOGS.XQ!B:E,4,FALSE),-999)</f>
        <v>0.3925614925</v>
      </c>
      <c r="Q164">
        <f t="shared" si="11"/>
        <v>0</v>
      </c>
    </row>
    <row r="165" spans="1:17" x14ac:dyDescent="0.35">
      <c r="A165">
        <v>1159321101</v>
      </c>
      <c r="B165" s="1" t="s">
        <v>500</v>
      </c>
      <c r="C165" s="1" t="s">
        <v>498</v>
      </c>
      <c r="D165" s="1">
        <f>IF(Q165=0,RiskScoring!P165,-999)</f>
        <v>28.556851137009971</v>
      </c>
      <c r="E165" s="1">
        <f t="shared" si="8"/>
        <v>20</v>
      </c>
      <c r="F165" s="18">
        <f t="shared" si="9"/>
        <v>34</v>
      </c>
      <c r="G165" s="18">
        <f t="shared" si="10"/>
        <v>33</v>
      </c>
      <c r="H165" s="16">
        <f>IFERROR(VLOOKUP($C165,SH.MED.CMHW.P3_clean!B:H,7,FALSE),-999)</f>
        <v>1.0000000000000009E-2</v>
      </c>
      <c r="I165">
        <f>IFERROR(VLOOKUP($C165,Birth_registration_clean!B:C,2,FALSE),-999)</f>
        <v>0.01</v>
      </c>
      <c r="J165">
        <f>IFERROR(VLOOKUP($C165,'CPI 2015'!B:C,2,FALSE),-999)</f>
        <v>0.1782999999999999</v>
      </c>
      <c r="K165">
        <f>IFERROR(VLOOKUP($C165,BN.CAB.XOKA.GD.ZS!B:E,4,FALSE),-999)</f>
        <v>0.16631635391928018</v>
      </c>
      <c r="L165">
        <f>IFERROR(VLOOKUP($C165,EN.CLC.MDAT.ZS!B:E,4,FALSE),-999)</f>
        <v>1.046904822027374E-2</v>
      </c>
      <c r="M165">
        <f>IFERROR(VLOOKUP($C165,SH.XPD.GHED.GD.ZS!B:E,4,FALSE),-999)</f>
        <v>0.44075612112792006</v>
      </c>
      <c r="N165">
        <f>IFERROR(VLOOKUP($C165,SE.ADT.LITR.ZS!B:E,4,FALSE),-999)</f>
        <v>1</v>
      </c>
      <c r="O165">
        <f>IFERROR(VLOOKUP($C165,SE.ADT.1524.LT.ZS!B:E,4,FALSE),-999)</f>
        <v>9.9999999999998979E-3</v>
      </c>
      <c r="P165">
        <f>IFERROR(VLOOKUP($C165,LP.LPI.LOGS.XQ!B:E,4,FALSE),-999)</f>
        <v>0.80577189999999987</v>
      </c>
      <c r="Q165">
        <f t="shared" si="11"/>
        <v>0</v>
      </c>
    </row>
    <row r="166" spans="1:17" x14ac:dyDescent="0.35">
      <c r="A166">
        <v>1159321097</v>
      </c>
      <c r="B166" s="1" t="s">
        <v>500</v>
      </c>
      <c r="C166" s="1" t="s">
        <v>3</v>
      </c>
      <c r="D166" s="1">
        <f>IF(Q166=0,RiskScoring!P166,-999)</f>
        <v>-999</v>
      </c>
      <c r="E166" s="1">
        <f t="shared" si="8"/>
        <v>-33261</v>
      </c>
      <c r="F166" s="18">
        <f t="shared" si="9"/>
        <v>1</v>
      </c>
      <c r="G166" s="18">
        <f t="shared" si="10"/>
        <v>-33292</v>
      </c>
      <c r="H166" s="16">
        <f>IFERROR(VLOOKUP($C166,SH.MED.CMHW.P3_clean!B:H,7,FALSE),-999)</f>
        <v>1.0000000000000009E-2</v>
      </c>
      <c r="I166">
        <f>IFERROR(VLOOKUP($C166,Birth_registration_clean!B:C,2,FALSE),-999)</f>
        <v>-999</v>
      </c>
      <c r="J166">
        <f>IFERROR(VLOOKUP($C166,'CPI 2015'!B:C,2,FALSE),-999)</f>
        <v>-999</v>
      </c>
      <c r="K166">
        <f>IFERROR(VLOOKUP($C166,BN.CAB.XOKA.GD.ZS!B:E,4,FALSE),-999)</f>
        <v>0.19488989957766992</v>
      </c>
      <c r="L166">
        <f>IFERROR(VLOOKUP($C166,EN.CLC.MDAT.ZS!B:E,4,FALSE),-999)</f>
        <v>0.01</v>
      </c>
      <c r="M166">
        <f>IFERROR(VLOOKUP($C166,SH.XPD.GHED.GD.ZS!B:E,4,FALSE),-999)</f>
        <v>1</v>
      </c>
      <c r="N166">
        <f>IFERROR(VLOOKUP($C166,SE.ADT.LITR.ZS!B:E,4,FALSE),-999)</f>
        <v>2.1925799999999995E-2</v>
      </c>
      <c r="O166">
        <f>IFERROR(VLOOKUP($C166,SE.ADT.1524.LT.ZS!B:E,4,FALSE),-999)</f>
        <v>1.4949999999999908E-2</v>
      </c>
      <c r="P166">
        <f>IFERROR(VLOOKUP($C166,LP.LPI.LOGS.XQ!B:E,4,FALSE),-999)</f>
        <v>0.25750000000000001</v>
      </c>
      <c r="Q166">
        <f t="shared" si="11"/>
        <v>2</v>
      </c>
    </row>
    <row r="167" spans="1:17" x14ac:dyDescent="0.35">
      <c r="A167">
        <v>1159321099</v>
      </c>
      <c r="B167" s="1" t="s">
        <v>500</v>
      </c>
      <c r="C167" s="1" t="s">
        <v>164</v>
      </c>
      <c r="D167" s="1">
        <f>IF(Q167=0,RiskScoring!P167,-999)</f>
        <v>-999</v>
      </c>
      <c r="E167" s="1">
        <f t="shared" si="8"/>
        <v>-33256</v>
      </c>
      <c r="F167" s="18">
        <f t="shared" si="9"/>
        <v>34</v>
      </c>
      <c r="G167" s="18">
        <f t="shared" si="10"/>
        <v>-33292</v>
      </c>
      <c r="H167" s="16">
        <f>IFERROR(VLOOKUP($C167,SH.MED.CMHW.P3_clean!B:H,7,FALSE),-999)</f>
        <v>1.0000000000000009E-2</v>
      </c>
      <c r="I167">
        <f>IFERROR(VLOOKUP($C167,Birth_registration_clean!B:C,2,FALSE),-999)</f>
        <v>-999</v>
      </c>
      <c r="J167">
        <f>IFERROR(VLOOKUP($C167,'CPI 2015'!B:C,2,FALSE),-999)</f>
        <v>-999</v>
      </c>
      <c r="K167">
        <f>IFERROR(VLOOKUP($C167,BN.CAB.XOKA.GD.ZS!B:E,4,FALSE),-999)</f>
        <v>0.3358095859751537</v>
      </c>
      <c r="L167">
        <f>IFERROR(VLOOKUP($C167,EN.CLC.MDAT.ZS!B:E,4,FALSE),-999)</f>
        <v>0.01</v>
      </c>
      <c r="M167">
        <f>IFERROR(VLOOKUP($C167,SH.XPD.GHED.GD.ZS!B:E,4,FALSE),-999)</f>
        <v>1</v>
      </c>
      <c r="N167">
        <f>IFERROR(VLOOKUP($C167,SE.ADT.LITR.ZS!B:E,4,FALSE),-999)</f>
        <v>1</v>
      </c>
      <c r="O167">
        <f>IFERROR(VLOOKUP($C167,SE.ADT.1524.LT.ZS!B:E,4,FALSE),-999)</f>
        <v>9.9999999999998979E-3</v>
      </c>
      <c r="P167">
        <f>IFERROR(VLOOKUP($C167,LP.LPI.LOGS.XQ!B:E,4,FALSE),-999)</f>
        <v>0.25750000000000001</v>
      </c>
      <c r="Q167">
        <f t="shared" si="11"/>
        <v>2</v>
      </c>
    </row>
    <row r="168" spans="1:17" x14ac:dyDescent="0.35">
      <c r="A168">
        <v>1159321103</v>
      </c>
      <c r="B168" s="1" t="s">
        <v>500</v>
      </c>
      <c r="C168" s="1" t="s">
        <v>639</v>
      </c>
      <c r="D168" s="1">
        <f>IF(Q168=0,RiskScoring!P168,-999)</f>
        <v>-999</v>
      </c>
      <c r="E168" s="1">
        <f t="shared" si="8"/>
        <v>-33234</v>
      </c>
      <c r="F168" s="18">
        <f t="shared" si="9"/>
        <v>34</v>
      </c>
      <c r="G168" s="18">
        <f t="shared" si="10"/>
        <v>-33292</v>
      </c>
      <c r="H168" s="16">
        <f>IFERROR(VLOOKUP($C168,SH.MED.CMHW.P3_clean!B:H,7,FALSE),-999)</f>
        <v>1.0000000000000009E-2</v>
      </c>
      <c r="I168">
        <f>IFERROR(VLOOKUP($C168,Birth_registration_clean!B:C,2,FALSE),-999)</f>
        <v>-999</v>
      </c>
      <c r="J168">
        <f>IFERROR(VLOOKUP($C168,'CPI 2015'!B:C,2,FALSE),-999)</f>
        <v>-999</v>
      </c>
      <c r="K168">
        <f>IFERROR(VLOOKUP($C168,BN.CAB.XOKA.GD.ZS!B:E,4,FALSE),-999)</f>
        <v>0.99996299999999994</v>
      </c>
      <c r="L168">
        <f>IFERROR(VLOOKUP($C168,EN.CLC.MDAT.ZS!B:E,4,FALSE),-999)</f>
        <v>0.01</v>
      </c>
      <c r="M168">
        <f>IFERROR(VLOOKUP($C168,SH.XPD.GHED.GD.ZS!B:E,4,FALSE),-999)</f>
        <v>1</v>
      </c>
      <c r="N168">
        <f>IFERROR(VLOOKUP($C168,SE.ADT.LITR.ZS!B:E,4,FALSE),-999)</f>
        <v>1</v>
      </c>
      <c r="O168">
        <f>IFERROR(VLOOKUP($C168,SE.ADT.1524.LT.ZS!B:E,4,FALSE),-999)</f>
        <v>9.9999999999998979E-3</v>
      </c>
      <c r="P168">
        <f>IFERROR(VLOOKUP($C168,LP.LPI.LOGS.XQ!B:E,4,FALSE),-999)</f>
        <v>0.25750000000000001</v>
      </c>
      <c r="Q168">
        <f t="shared" si="11"/>
        <v>2</v>
      </c>
    </row>
    <row r="169" spans="1:17" x14ac:dyDescent="0.35">
      <c r="A169">
        <v>1159321109</v>
      </c>
      <c r="B169" s="1" t="s">
        <v>503</v>
      </c>
      <c r="C169" s="1" t="s">
        <v>501</v>
      </c>
      <c r="D169" s="1">
        <f>IF(Q169=0,RiskScoring!P169,-999)</f>
        <v>23.521274746951661</v>
      </c>
      <c r="E169" s="1">
        <f t="shared" si="8"/>
        <v>19</v>
      </c>
      <c r="F169" s="18">
        <f t="shared" si="9"/>
        <v>34</v>
      </c>
      <c r="G169" s="18">
        <f t="shared" si="10"/>
        <v>27</v>
      </c>
      <c r="H169" s="16">
        <f>IFERROR(VLOOKUP($C169,SH.MED.CMHW.P3_clean!B:H,7,FALSE),-999)</f>
        <v>1.0000000000000009E-2</v>
      </c>
      <c r="I169">
        <f>IFERROR(VLOOKUP($C169,Birth_registration_clean!B:C,2,FALSE),-999)</f>
        <v>0.01</v>
      </c>
      <c r="J169">
        <f>IFERROR(VLOOKUP($C169,'CPI 2015'!B:C,2,FALSE),-999)</f>
        <v>0.13509999999999989</v>
      </c>
      <c r="K169">
        <f>IFERROR(VLOOKUP($C169,BN.CAB.XOKA.GD.ZS!B:E,4,FALSE),-999)</f>
        <v>0.18056382496019646</v>
      </c>
      <c r="L169">
        <f>IFERROR(VLOOKUP($C169,EN.CLC.MDAT.ZS!B:E,4,FALSE),-999)</f>
        <v>1.0672763207715368E-2</v>
      </c>
      <c r="M169">
        <f>IFERROR(VLOOKUP($C169,SH.XPD.GHED.GD.ZS!B:E,4,FALSE),-999)</f>
        <v>0.40404976426371997</v>
      </c>
      <c r="N169">
        <f>IFERROR(VLOOKUP($C169,SE.ADT.LITR.ZS!B:E,4,FALSE),-999)</f>
        <v>1</v>
      </c>
      <c r="O169">
        <f>IFERROR(VLOOKUP($C169,SE.ADT.1524.LT.ZS!B:E,4,FALSE),-999)</f>
        <v>9.9999999999998979E-3</v>
      </c>
      <c r="P169">
        <f>IFERROR(VLOOKUP($C169,LP.LPI.LOGS.XQ!B:E,4,FALSE),-999)</f>
        <v>0.67871406249999988</v>
      </c>
      <c r="Q169">
        <f t="shared" si="11"/>
        <v>0</v>
      </c>
    </row>
    <row r="170" spans="1:17" x14ac:dyDescent="0.35">
      <c r="A170">
        <v>1159321121</v>
      </c>
      <c r="B170" s="1" t="s">
        <v>505</v>
      </c>
      <c r="C170" s="1" t="s">
        <v>504</v>
      </c>
      <c r="D170" s="1">
        <f>IF(Q170=0,RiskScoring!P170,-999)</f>
        <v>54.431082048135963</v>
      </c>
      <c r="E170" s="1">
        <f t="shared" si="8"/>
        <v>53</v>
      </c>
      <c r="F170" s="18">
        <f t="shared" si="9"/>
        <v>16</v>
      </c>
      <c r="G170" s="18">
        <f t="shared" si="10"/>
        <v>63</v>
      </c>
      <c r="H170" s="16">
        <f>IFERROR(VLOOKUP($C170,SH.MED.CMHW.P3_clean!B:H,7,FALSE),-999)</f>
        <v>0.83070999999999995</v>
      </c>
      <c r="I170">
        <f>IFERROR(VLOOKUP($C170,Birth_registration_clean!B:C,2,FALSE),-999)</f>
        <v>0.44800000000000001</v>
      </c>
      <c r="J170">
        <f>IFERROR(VLOOKUP($C170,'CPI 2015'!B:C,2,FALSE),-999)</f>
        <v>0.79389999999999983</v>
      </c>
      <c r="K170">
        <f>IFERROR(VLOOKUP($C170,BN.CAB.XOKA.GD.ZS!B:E,4,FALSE),-999)</f>
        <v>0.2394977367117293</v>
      </c>
      <c r="L170">
        <f>IFERROR(VLOOKUP($C170,EN.CLC.MDAT.ZS!B:E,4,FALSE),-999)</f>
        <v>7.9675854915566044E-2</v>
      </c>
      <c r="M170">
        <f>IFERROR(VLOOKUP($C170,SH.XPD.GHED.GD.ZS!B:E,4,FALSE),-999)</f>
        <v>0.92203459950828004</v>
      </c>
      <c r="N170">
        <f>IFERROR(VLOOKUP($C170,SE.ADT.LITR.ZS!B:E,4,FALSE),-999)</f>
        <v>0.32091570000000003</v>
      </c>
      <c r="O170">
        <f>IFERROR(VLOOKUP($C170,SE.ADT.1524.LT.ZS!B:E,4,FALSE),-999)</f>
        <v>8.5301280999999896E-2</v>
      </c>
      <c r="P170">
        <f>IFERROR(VLOOKUP($C170,LP.LPI.LOGS.XQ!B:E,4,FALSE),-999)</f>
        <v>0.29049991749999998</v>
      </c>
      <c r="Q170">
        <f t="shared" si="11"/>
        <v>0</v>
      </c>
    </row>
    <row r="171" spans="1:17" x14ac:dyDescent="0.35">
      <c r="A171">
        <v>1159321123</v>
      </c>
      <c r="B171" s="1" t="s">
        <v>507</v>
      </c>
      <c r="C171" s="1" t="s">
        <v>506</v>
      </c>
      <c r="D171" s="1">
        <f>IF(Q171=0,RiskScoring!P171,-999)</f>
        <v>-999</v>
      </c>
      <c r="E171" s="1">
        <f t="shared" si="8"/>
        <v>53</v>
      </c>
      <c r="F171" s="18">
        <f t="shared" si="9"/>
        <v>34</v>
      </c>
      <c r="G171" s="18">
        <f t="shared" si="10"/>
        <v>-33273</v>
      </c>
      <c r="H171" s="16">
        <f>IFERROR(VLOOKUP($C171,SH.MED.CMHW.P3_clean!B:H,7,FALSE),-999)</f>
        <v>0.58098249999999996</v>
      </c>
      <c r="I171">
        <f>IFERROR(VLOOKUP($C171,Birth_registration_clean!B:C,2,FALSE),-999)</f>
        <v>0.05</v>
      </c>
      <c r="J171">
        <f>IFERROR(VLOOKUP($C171,'CPI 2015'!B:C,2,FALSE),-999)</f>
        <v>-999</v>
      </c>
      <c r="K171">
        <f>IFERROR(VLOOKUP($C171,BN.CAB.XOKA.GD.ZS!B:E,4,FALSE),-999)</f>
        <v>0.99996299999999994</v>
      </c>
      <c r="L171">
        <f>IFERROR(VLOOKUP($C171,EN.CLC.MDAT.ZS!B:E,4,FALSE),-999)</f>
        <v>0.01</v>
      </c>
      <c r="M171">
        <f>IFERROR(VLOOKUP($C171,SH.XPD.GHED.GD.ZS!B:E,4,FALSE),-999)</f>
        <v>0.55067357671244999</v>
      </c>
      <c r="N171">
        <f>IFERROR(VLOOKUP($C171,SE.ADT.LITR.ZS!B:E,4,FALSE),-999)</f>
        <v>1</v>
      </c>
      <c r="O171">
        <f>IFERROR(VLOOKUP($C171,SE.ADT.1524.LT.ZS!B:E,4,FALSE),-999)</f>
        <v>9.9999999999998979E-3</v>
      </c>
      <c r="P171">
        <f>IFERROR(VLOOKUP($C171,LP.LPI.LOGS.XQ!B:E,4,FALSE),-999)</f>
        <v>0.25750000000000001</v>
      </c>
      <c r="Q171">
        <f t="shared" si="11"/>
        <v>3</v>
      </c>
    </row>
    <row r="172" spans="1:17" x14ac:dyDescent="0.35">
      <c r="A172">
        <v>1159321135</v>
      </c>
      <c r="B172" s="1" t="s">
        <v>147</v>
      </c>
      <c r="C172" s="1" t="s">
        <v>804</v>
      </c>
      <c r="D172" s="1">
        <f>IF(Q172=0,RiskScoring!P172,-999)</f>
        <v>-999</v>
      </c>
      <c r="E172" s="1">
        <f t="shared" si="8"/>
        <v>-99900</v>
      </c>
      <c r="F172" s="18">
        <f t="shared" si="9"/>
        <v>-99900</v>
      </c>
      <c r="G172" s="18">
        <f t="shared" si="10"/>
        <v>-99900</v>
      </c>
      <c r="H172" s="16">
        <f>IFERROR(VLOOKUP($C172,SH.MED.CMHW.P3_clean!B:H,7,FALSE),-999)</f>
        <v>-999</v>
      </c>
      <c r="I172">
        <f>IFERROR(VLOOKUP($C172,Birth_registration_clean!B:C,2,FALSE),-999)</f>
        <v>-999</v>
      </c>
      <c r="J172">
        <f>IFERROR(VLOOKUP($C172,'CPI 2015'!B:C,2,FALSE),-999)</f>
        <v>-999</v>
      </c>
      <c r="K172">
        <f>IFERROR(VLOOKUP($C172,BN.CAB.XOKA.GD.ZS!B:E,4,FALSE),-999)</f>
        <v>-999</v>
      </c>
      <c r="L172">
        <f>IFERROR(VLOOKUP($C172,EN.CLC.MDAT.ZS!B:E,4,FALSE),-999)</f>
        <v>-999</v>
      </c>
      <c r="M172">
        <f>IFERROR(VLOOKUP($C172,SH.XPD.GHED.GD.ZS!B:E,4,FALSE),-999)</f>
        <v>-999</v>
      </c>
      <c r="N172">
        <f>IFERROR(VLOOKUP($C172,SE.ADT.LITR.ZS!B:E,4,FALSE),-999)</f>
        <v>-999</v>
      </c>
      <c r="O172">
        <f>IFERROR(VLOOKUP($C172,SE.ADT.1524.LT.ZS!B:E,4,FALSE),-999)</f>
        <v>-999</v>
      </c>
      <c r="P172">
        <f>IFERROR(VLOOKUP($C172,LP.LPI.LOGS.XQ!B:E,4,FALSE),-999)</f>
        <v>-999</v>
      </c>
      <c r="Q172">
        <f t="shared" si="11"/>
        <v>1</v>
      </c>
    </row>
    <row r="173" spans="1:17" x14ac:dyDescent="0.35">
      <c r="A173">
        <v>1159321133</v>
      </c>
      <c r="B173" s="1" t="s">
        <v>147</v>
      </c>
      <c r="C173" s="1" t="s">
        <v>496</v>
      </c>
      <c r="D173" s="1">
        <f>IF(Q173=0,RiskScoring!P173,-999)</f>
        <v>-999</v>
      </c>
      <c r="E173" s="1">
        <f t="shared" si="8"/>
        <v>-66595</v>
      </c>
      <c r="F173" s="18">
        <f t="shared" si="9"/>
        <v>-99900</v>
      </c>
      <c r="G173" s="18">
        <f t="shared" si="10"/>
        <v>-99900</v>
      </c>
      <c r="H173" s="16">
        <f>IFERROR(VLOOKUP($C173,SH.MED.CMHW.P3_clean!B:H,7,FALSE),-999)</f>
        <v>-999</v>
      </c>
      <c r="I173">
        <f>IFERROR(VLOOKUP($C173,Birth_registration_clean!B:C,2,FALSE),-999)</f>
        <v>0.17199999999999999</v>
      </c>
      <c r="J173">
        <f>IFERROR(VLOOKUP($C173,'CPI 2015'!B:C,2,FALSE),-999)</f>
        <v>-999</v>
      </c>
      <c r="K173">
        <f>IFERROR(VLOOKUP($C173,BN.CAB.XOKA.GD.ZS!B:E,4,FALSE),-999)</f>
        <v>-999</v>
      </c>
      <c r="L173">
        <f>IFERROR(VLOOKUP($C173,EN.CLC.MDAT.ZS!B:E,4,FALSE),-999)</f>
        <v>-999</v>
      </c>
      <c r="M173">
        <f>IFERROR(VLOOKUP($C173,SH.XPD.GHED.GD.ZS!B:E,4,FALSE),-999)</f>
        <v>-999</v>
      </c>
      <c r="N173">
        <f>IFERROR(VLOOKUP($C173,SE.ADT.LITR.ZS!B:E,4,FALSE),-999)</f>
        <v>-999</v>
      </c>
      <c r="O173">
        <f>IFERROR(VLOOKUP($C173,SE.ADT.1524.LT.ZS!B:E,4,FALSE),-999)</f>
        <v>-999</v>
      </c>
      <c r="P173">
        <f>IFERROR(VLOOKUP($C173,LP.LPI.LOGS.XQ!B:E,4,FALSE),-999)</f>
        <v>-999</v>
      </c>
      <c r="Q173">
        <f t="shared" si="11"/>
        <v>1</v>
      </c>
    </row>
    <row r="174" spans="1:17" x14ac:dyDescent="0.35">
      <c r="A174">
        <v>1159321129</v>
      </c>
      <c r="B174" s="1" t="s">
        <v>147</v>
      </c>
      <c r="C174" s="1" t="s">
        <v>144</v>
      </c>
      <c r="D174" s="1">
        <f>IF(Q174=0,RiskScoring!P174,-999)</f>
        <v>24.092402839316293</v>
      </c>
      <c r="E174" s="1">
        <f t="shared" si="8"/>
        <v>25</v>
      </c>
      <c r="F174" s="18">
        <f t="shared" si="9"/>
        <v>34</v>
      </c>
      <c r="G174" s="18">
        <f t="shared" si="10"/>
        <v>22</v>
      </c>
      <c r="H174" s="16">
        <f>IFERROR(VLOOKUP($C174,SH.MED.CMHW.P3_clean!B:H,7,FALSE),-999)</f>
        <v>1.0000000000000009E-2</v>
      </c>
      <c r="I174">
        <f>IFERROR(VLOOKUP($C174,Birth_registration_clean!B:C,2,FALSE),-999)</f>
        <v>0.01</v>
      </c>
      <c r="J174">
        <f>IFERROR(VLOOKUP($C174,'CPI 2015'!B:C,2,FALSE),-999)</f>
        <v>0.1026999999999999</v>
      </c>
      <c r="K174">
        <f>IFERROR(VLOOKUP($C174,BN.CAB.XOKA.GD.ZS!B:E,4,FALSE),-999)</f>
        <v>0.24161006129767332</v>
      </c>
      <c r="L174">
        <f>IFERROR(VLOOKUP($C174,EN.CLC.MDAT.ZS!B:E,4,FALSE),-999)</f>
        <v>1.1074544468406581E-2</v>
      </c>
      <c r="M174">
        <f>IFERROR(VLOOKUP($C174,SH.XPD.GHED.GD.ZS!B:E,4,FALSE),-999)</f>
        <v>0.51643650552795006</v>
      </c>
      <c r="N174">
        <f>IFERROR(VLOOKUP($C174,SE.ADT.LITR.ZS!B:E,4,FALSE),-999)</f>
        <v>1</v>
      </c>
      <c r="O174">
        <f>IFERROR(VLOOKUP($C174,SE.ADT.1524.LT.ZS!B:E,4,FALSE),-999)</f>
        <v>9.9999999999998979E-3</v>
      </c>
      <c r="P174">
        <f>IFERROR(VLOOKUP($C174,LP.LPI.LOGS.XQ!B:E,4,FALSE),-999)</f>
        <v>0.55886416750000012</v>
      </c>
      <c r="Q174">
        <f t="shared" si="11"/>
        <v>0</v>
      </c>
    </row>
    <row r="175" spans="1:17" x14ac:dyDescent="0.35">
      <c r="A175">
        <v>1159321151</v>
      </c>
      <c r="B175" s="1" t="s">
        <v>510</v>
      </c>
      <c r="C175" s="1" t="s">
        <v>509</v>
      </c>
      <c r="D175" s="1">
        <f>IF(Q175=0,RiskScoring!P175,-999)</f>
        <v>24.825486069291173</v>
      </c>
      <c r="E175" s="1">
        <f t="shared" si="8"/>
        <v>33</v>
      </c>
      <c r="F175" s="18">
        <f t="shared" si="9"/>
        <v>2</v>
      </c>
      <c r="G175" s="18">
        <f t="shared" si="10"/>
        <v>39</v>
      </c>
      <c r="H175" s="16">
        <f>IFERROR(VLOOKUP($C175,SH.MED.CMHW.P3_clean!B:H,7,FALSE),-999)</f>
        <v>1.0000000000000009E-2</v>
      </c>
      <c r="I175">
        <f>IFERROR(VLOOKUP($C175,Birth_registration_clean!B:C,2,FALSE),-999)</f>
        <v>0.01</v>
      </c>
      <c r="J175">
        <f>IFERROR(VLOOKUP($C175,'CPI 2015'!B:C,2,FALSE),-999)</f>
        <v>0.59949999999999992</v>
      </c>
      <c r="K175">
        <f>IFERROR(VLOOKUP($C175,BN.CAB.XOKA.GD.ZS!B:E,4,FALSE),-999)</f>
        <v>0.25092476939378927</v>
      </c>
      <c r="L175">
        <f>IFERROR(VLOOKUP($C175,EN.CLC.MDAT.ZS!B:E,4,FALSE),-999)</f>
        <v>0.01</v>
      </c>
      <c r="M175">
        <f>IFERROR(VLOOKUP($C175,SH.XPD.GHED.GD.ZS!B:E,4,FALSE),-999)</f>
        <v>0.74490226851772001</v>
      </c>
      <c r="N175">
        <f>IFERROR(VLOOKUP($C175,SE.ADT.LITR.ZS!B:E,4,FALSE),-999)</f>
        <v>4.3484700000000043E-2</v>
      </c>
      <c r="O175">
        <f>IFERROR(VLOOKUP($C175,SE.ADT.1524.LT.ZS!B:E,4,FALSE),-999)</f>
        <v>2.3683482999999894E-2</v>
      </c>
      <c r="P175">
        <f>IFERROR(VLOOKUP($C175,LP.LPI.LOGS.XQ!B:E,4,FALSE),-999)</f>
        <v>0.56962076500000003</v>
      </c>
      <c r="Q175">
        <f t="shared" si="11"/>
        <v>0</v>
      </c>
    </row>
    <row r="176" spans="1:17" x14ac:dyDescent="0.35">
      <c r="A176">
        <v>1159321153</v>
      </c>
      <c r="B176" s="1" t="s">
        <v>514</v>
      </c>
      <c r="C176" s="1" t="s">
        <v>512</v>
      </c>
      <c r="D176" s="1">
        <f>IF(Q176=0,RiskScoring!P176,-999)</f>
        <v>64.971870260601349</v>
      </c>
      <c r="E176" s="1">
        <f t="shared" si="8"/>
        <v>62</v>
      </c>
      <c r="F176" s="18">
        <f t="shared" si="9"/>
        <v>26</v>
      </c>
      <c r="G176" s="18">
        <f t="shared" si="10"/>
        <v>73</v>
      </c>
      <c r="H176" s="16">
        <f>IFERROR(VLOOKUP($C176,SH.MED.CMHW.P3_clean!B:H,7,FALSE),-999)</f>
        <v>0.97846750000000005</v>
      </c>
      <c r="I176">
        <f>IFERROR(VLOOKUP($C176,Birth_registration_clean!B:C,2,FALSE),-999)</f>
        <v>0.67400000000000004</v>
      </c>
      <c r="J176">
        <f>IFERROR(VLOOKUP($C176,'CPI 2015'!B:C,2,FALSE),-999)</f>
        <v>0.76149999999999984</v>
      </c>
      <c r="K176">
        <f>IFERROR(VLOOKUP($C176,BN.CAB.XOKA.GD.ZS!B:E,4,FALSE),-999)</f>
        <v>0.25433585438517897</v>
      </c>
      <c r="L176">
        <f>IFERROR(VLOOKUP($C176,EN.CLC.MDAT.ZS!B:E,4,FALSE),-999)</f>
        <v>0.11447889671920491</v>
      </c>
      <c r="M176">
        <f>IFERROR(VLOOKUP($C176,SH.XPD.GHED.GD.ZS!B:E,4,FALSE),-999)</f>
        <v>0.94880093467262006</v>
      </c>
      <c r="N176">
        <f>IFERROR(VLOOKUP($C176,SE.ADT.LITR.ZS!B:E,4,FALSE),-999)</f>
        <v>0.40867949999999997</v>
      </c>
      <c r="O176">
        <f>IFERROR(VLOOKUP($C176,SE.ADT.1524.LT.ZS!B:E,4,FALSE),-999)</f>
        <v>0.26218883799999992</v>
      </c>
      <c r="P176">
        <f>IFERROR(VLOOKUP($C176,LP.LPI.LOGS.XQ!B:E,4,FALSE),-999)</f>
        <v>0.45947484999999993</v>
      </c>
      <c r="Q176">
        <f t="shared" si="11"/>
        <v>0</v>
      </c>
    </row>
    <row r="177" spans="1:17" x14ac:dyDescent="0.35">
      <c r="A177">
        <v>1159321161</v>
      </c>
      <c r="B177" s="1" t="s">
        <v>516</v>
      </c>
      <c r="C177" s="1" t="s">
        <v>515</v>
      </c>
      <c r="D177" s="1">
        <f>IF(Q177=0,RiskScoring!P177,-999)</f>
        <v>41.815586368475138</v>
      </c>
      <c r="E177" s="1">
        <f t="shared" si="8"/>
        <v>33</v>
      </c>
      <c r="F177" s="18">
        <f t="shared" si="9"/>
        <v>3</v>
      </c>
      <c r="G177" s="18">
        <f t="shared" si="10"/>
        <v>70</v>
      </c>
      <c r="H177" s="16">
        <f>IFERROR(VLOOKUP($C177,SH.MED.CMHW.P3_clean!B:H,7,FALSE),-999)</f>
        <v>0.88614999999999999</v>
      </c>
      <c r="I177">
        <f>IFERROR(VLOOKUP($C177,Birth_registration_clean!B:C,2,FALSE),-999)</f>
        <v>5.3999999999999999E-2</v>
      </c>
      <c r="J177">
        <f>IFERROR(VLOOKUP($C177,'CPI 2015'!B:C,2,FALSE),-999)</f>
        <v>0.66429999999999989</v>
      </c>
      <c r="K177">
        <f>IFERROR(VLOOKUP($C177,BN.CAB.XOKA.GD.ZS!B:E,4,FALSE),-999)</f>
        <v>0.26288066433377244</v>
      </c>
      <c r="L177">
        <f>IFERROR(VLOOKUP($C177,EN.CLC.MDAT.ZS!B:E,4,FALSE),-999)</f>
        <v>2.9439783710563647E-2</v>
      </c>
      <c r="M177">
        <f>IFERROR(VLOOKUP($C177,SH.XPD.GHED.GD.ZS!B:E,4,FALSE),-999)</f>
        <v>0.68245428561270005</v>
      </c>
      <c r="N177">
        <f>IFERROR(VLOOKUP($C177,SE.ADT.LITR.ZS!B:E,4,FALSE),-999)</f>
        <v>4.588189999999992E-2</v>
      </c>
      <c r="O177">
        <f>IFERROR(VLOOKUP($C177,SE.ADT.1524.LT.ZS!B:E,4,FALSE),-999)</f>
        <v>1.8919008999999876E-2</v>
      </c>
      <c r="P177">
        <f>IFERROR(VLOOKUP($C177,LP.LPI.LOGS.XQ!B:E,4,FALSE),-999)</f>
        <v>0.55044842499999991</v>
      </c>
      <c r="Q177">
        <f t="shared" si="11"/>
        <v>0</v>
      </c>
    </row>
    <row r="178" spans="1:17" x14ac:dyDescent="0.35">
      <c r="A178">
        <v>1159321163</v>
      </c>
      <c r="B178" s="1" t="s">
        <v>523</v>
      </c>
      <c r="C178" s="1" t="s">
        <v>522</v>
      </c>
      <c r="D178" s="1">
        <f>IF(Q178=0,RiskScoring!P178,-999)</f>
        <v>27.282356426319097</v>
      </c>
      <c r="E178" s="1">
        <f t="shared" si="8"/>
        <v>34</v>
      </c>
      <c r="F178" s="18">
        <f t="shared" si="9"/>
        <v>9</v>
      </c>
      <c r="G178" s="18">
        <f t="shared" si="10"/>
        <v>39</v>
      </c>
      <c r="H178" s="16">
        <f>IFERROR(VLOOKUP($C178,SH.MED.CMHW.P3_clean!B:H,7,FALSE),-999)</f>
        <v>1.0000000000000009E-2</v>
      </c>
      <c r="I178">
        <f>IFERROR(VLOOKUP($C178,Birth_registration_clean!B:C,2,FALSE),-999)</f>
        <v>3.3000000000000002E-2</v>
      </c>
      <c r="J178">
        <f>IFERROR(VLOOKUP($C178,'CPI 2015'!B:C,2,FALSE),-999)</f>
        <v>0.69669999999999987</v>
      </c>
      <c r="K178">
        <f>IFERROR(VLOOKUP($C178,BN.CAB.XOKA.GD.ZS!B:E,4,FALSE),-999)</f>
        <v>0.23089391652121571</v>
      </c>
      <c r="L178">
        <f>IFERROR(VLOOKUP($C178,EN.CLC.MDAT.ZS!B:E,4,FALSE),-999)</f>
        <v>0.20328570053208461</v>
      </c>
      <c r="M178">
        <f>IFERROR(VLOOKUP($C178,SH.XPD.GHED.GD.ZS!B:E,4,FALSE),-999)</f>
        <v>0.78027164869707</v>
      </c>
      <c r="N178">
        <f>IFERROR(VLOOKUP($C178,SE.ADT.LITR.ZS!B:E,4,FALSE),-999)</f>
        <v>5.5917299999999948E-2</v>
      </c>
      <c r="O178">
        <f>IFERROR(VLOOKUP($C178,SE.ADT.1524.LT.ZS!B:E,4,FALSE),-999)</f>
        <v>1.9664775999999939E-2</v>
      </c>
      <c r="P178">
        <f>IFERROR(VLOOKUP($C178,LP.LPI.LOGS.XQ!B:E,4,FALSE),-999)</f>
        <v>0.47160061749999999</v>
      </c>
      <c r="Q178">
        <f t="shared" si="11"/>
        <v>0</v>
      </c>
    </row>
    <row r="179" spans="1:17" x14ac:dyDescent="0.35">
      <c r="A179">
        <v>1159321169</v>
      </c>
      <c r="B179" s="1" t="s">
        <v>526</v>
      </c>
      <c r="C179" s="1" t="s">
        <v>525</v>
      </c>
      <c r="D179" s="1">
        <f>IF(Q179=0,RiskScoring!P179,-999)</f>
        <v>30.5622855872478</v>
      </c>
      <c r="E179" s="1">
        <f t="shared" si="8"/>
        <v>41</v>
      </c>
      <c r="F179" s="18">
        <f t="shared" si="9"/>
        <v>4</v>
      </c>
      <c r="G179" s="18">
        <f t="shared" si="10"/>
        <v>38</v>
      </c>
      <c r="H179" s="16">
        <f>IFERROR(VLOOKUP($C179,SH.MED.CMHW.P3_clean!B:H,7,FALSE),-999)</f>
        <v>1.0000000000000009E-2</v>
      </c>
      <c r="I179">
        <f>IFERROR(VLOOKUP($C179,Birth_registration_clean!B:C,2,FALSE),-999)</f>
        <v>9.1999999999999998E-2</v>
      </c>
      <c r="J179">
        <f>IFERROR(VLOOKUP($C179,'CPI 2015'!B:C,2,FALSE),-999)</f>
        <v>0.70749999999999991</v>
      </c>
      <c r="K179">
        <f>IFERROR(VLOOKUP($C179,BN.CAB.XOKA.GD.ZS!B:E,4,FALSE),-999)</f>
        <v>0.23485346306287877</v>
      </c>
      <c r="L179">
        <f>IFERROR(VLOOKUP($C179,EN.CLC.MDAT.ZS!B:E,4,FALSE),-999)</f>
        <v>8.9832101651884155E-2</v>
      </c>
      <c r="M179">
        <f>IFERROR(VLOOKUP($C179,SH.XPD.GHED.GD.ZS!B:E,4,FALSE),-999)</f>
        <v>0.90776340281932</v>
      </c>
      <c r="N179">
        <f>IFERROR(VLOOKUP($C179,SE.ADT.LITR.ZS!B:E,4,FALSE),-999)</f>
        <v>1.8174499999999871E-2</v>
      </c>
      <c r="O179">
        <f>IFERROR(VLOOKUP($C179,SE.ADT.1524.LT.ZS!B:E,4,FALSE),-999)</f>
        <v>1.9082259999999907E-2</v>
      </c>
      <c r="P179">
        <f>IFERROR(VLOOKUP($C179,LP.LPI.LOGS.XQ!B:E,4,FALSE),-999)</f>
        <v>0.43114897000000002</v>
      </c>
      <c r="Q179">
        <f t="shared" si="11"/>
        <v>0</v>
      </c>
    </row>
    <row r="180" spans="1:17" x14ac:dyDescent="0.35">
      <c r="A180">
        <v>1159321171</v>
      </c>
      <c r="B180" s="1" t="s">
        <v>529</v>
      </c>
      <c r="C180" s="1" t="s">
        <v>528</v>
      </c>
      <c r="D180" s="1">
        <f>IF(Q180=0,RiskScoring!P180,-999)</f>
        <v>-999</v>
      </c>
      <c r="E180" s="1">
        <f t="shared" si="8"/>
        <v>34</v>
      </c>
      <c r="F180" s="18">
        <f t="shared" si="9"/>
        <v>2</v>
      </c>
      <c r="G180" s="18">
        <f t="shared" si="10"/>
        <v>-33292</v>
      </c>
      <c r="H180" s="16">
        <f>IFERROR(VLOOKUP($C180,SH.MED.CMHW.P3_clean!B:H,7,FALSE),-999)</f>
        <v>1.0000000000000009E-2</v>
      </c>
      <c r="I180">
        <f>IFERROR(VLOOKUP($C180,Birth_registration_clean!B:C,2,FALSE),-999)</f>
        <v>0.17199999999999999</v>
      </c>
      <c r="J180">
        <f>IFERROR(VLOOKUP($C180,'CPI 2015'!B:C,2,FALSE),-999)</f>
        <v>-999</v>
      </c>
      <c r="K180">
        <f>IFERROR(VLOOKUP($C180,BN.CAB.XOKA.GD.ZS!B:E,4,FALSE),-999)</f>
        <v>0.31514347639940332</v>
      </c>
      <c r="L180">
        <f>IFERROR(VLOOKUP($C180,EN.CLC.MDAT.ZS!B:E,4,FALSE),-999)</f>
        <v>0.01</v>
      </c>
      <c r="M180">
        <f>IFERROR(VLOOKUP($C180,SH.XPD.GHED.GD.ZS!B:E,4,FALSE),-999)</f>
        <v>0.53432957632618994</v>
      </c>
      <c r="N180">
        <f>IFERROR(VLOOKUP($C180,SE.ADT.LITR.ZS!B:E,4,FALSE),-999)</f>
        <v>3.4062600000000054E-2</v>
      </c>
      <c r="O180">
        <f>IFERROR(VLOOKUP($C180,SE.ADT.1524.LT.ZS!B:E,4,FALSE),-999)</f>
        <v>2.3222043999999942E-2</v>
      </c>
      <c r="P180">
        <f>IFERROR(VLOOKUP($C180,LP.LPI.LOGS.XQ!B:E,4,FALSE),-999)</f>
        <v>0.25750000000000001</v>
      </c>
      <c r="Q180">
        <f t="shared" si="11"/>
        <v>3</v>
      </c>
    </row>
    <row r="181" spans="1:17" x14ac:dyDescent="0.35">
      <c r="A181">
        <v>1159321173</v>
      </c>
      <c r="B181" s="1" t="s">
        <v>533</v>
      </c>
      <c r="C181" s="1" t="s">
        <v>531</v>
      </c>
      <c r="D181" s="1">
        <f>IF(Q181=0,RiskScoring!P181,-999)</f>
        <v>51.997590703892712</v>
      </c>
      <c r="E181" s="1">
        <f t="shared" si="8"/>
        <v>39</v>
      </c>
      <c r="F181" s="18">
        <f t="shared" si="9"/>
        <v>26</v>
      </c>
      <c r="G181" s="18">
        <f t="shared" si="10"/>
        <v>67</v>
      </c>
      <c r="H181" s="16">
        <f>IFERROR(VLOOKUP($C181,SH.MED.CMHW.P3_clean!B:H,7,FALSE),-999)</f>
        <v>0.85298499999999999</v>
      </c>
      <c r="I181">
        <f>IFERROR(VLOOKUP($C181,Birth_registration_clean!B:C,2,FALSE),-999)</f>
        <v>0.17199999999999999</v>
      </c>
      <c r="J181">
        <f>IFERROR(VLOOKUP($C181,'CPI 2015'!B:C,2,FALSE),-999)</f>
        <v>0.81549999999999989</v>
      </c>
      <c r="K181">
        <f>IFERROR(VLOOKUP($C181,BN.CAB.XOKA.GD.ZS!B:E,4,FALSE),-999)</f>
        <v>9.3807921048643578E-2</v>
      </c>
      <c r="L181">
        <f>IFERROR(VLOOKUP($C181,EN.CLC.MDAT.ZS!B:E,4,FALSE),-999)</f>
        <v>8.2348991950481579E-2</v>
      </c>
      <c r="M181">
        <f>IFERROR(VLOOKUP($C181,SH.XPD.GHED.GD.ZS!B:E,4,FALSE),-999)</f>
        <v>0.90779665898560002</v>
      </c>
      <c r="N181">
        <f>IFERROR(VLOOKUP($C181,SE.ADT.LITR.ZS!B:E,4,FALSE),-999)</f>
        <v>0.38400000000000001</v>
      </c>
      <c r="O181">
        <f>IFERROR(VLOOKUP($C181,SE.ADT.1524.LT.ZS!B:E,4,FALSE),-999)</f>
        <v>0.32778999999999991</v>
      </c>
      <c r="P181">
        <f>IFERROR(VLOOKUP($C181,LP.LPI.LOGS.XQ!B:E,4,FALSE),-999)</f>
        <v>0.34528577500000007</v>
      </c>
      <c r="Q181">
        <f t="shared" si="11"/>
        <v>0</v>
      </c>
    </row>
    <row r="182" spans="1:17" x14ac:dyDescent="0.35">
      <c r="A182">
        <v>1159321179</v>
      </c>
      <c r="B182" s="1" t="s">
        <v>535</v>
      </c>
      <c r="C182" s="1" t="s">
        <v>534</v>
      </c>
      <c r="D182" s="1">
        <f>IF(Q182=0,RiskScoring!P182,-999)</f>
        <v>18.115996703435229</v>
      </c>
      <c r="E182" s="1">
        <f t="shared" si="8"/>
        <v>31</v>
      </c>
      <c r="F182" s="18">
        <f t="shared" si="9"/>
        <v>1</v>
      </c>
      <c r="G182" s="18">
        <f t="shared" si="10"/>
        <v>33</v>
      </c>
      <c r="H182" s="16">
        <f>IFERROR(VLOOKUP($C182,SH.MED.CMHW.P3_clean!B:H,7,FALSE),-999)</f>
        <v>1.0000000000000009E-2</v>
      </c>
      <c r="I182">
        <f>IFERROR(VLOOKUP($C182,Birth_registration_clean!B:C,2,FALSE),-999)</f>
        <v>0.01</v>
      </c>
      <c r="J182">
        <f>IFERROR(VLOOKUP($C182,'CPI 2015'!B:C,2,FALSE),-999)</f>
        <v>0.4050999999999999</v>
      </c>
      <c r="K182">
        <f>IFERROR(VLOOKUP($C182,BN.CAB.XOKA.GD.ZS!B:E,4,FALSE),-999)</f>
        <v>0.22541514016199107</v>
      </c>
      <c r="L182">
        <f>IFERROR(VLOOKUP($C182,EN.CLC.MDAT.ZS!B:E,4,FALSE),-999)</f>
        <v>1.3169693113617983E-2</v>
      </c>
      <c r="M182">
        <f>IFERROR(VLOOKUP($C182,SH.XPD.GHED.GD.ZS!B:E,4,FALSE),-999)</f>
        <v>0.69719426197888001</v>
      </c>
      <c r="N182">
        <f>IFERROR(VLOOKUP($C182,SE.ADT.LITR.ZS!B:E,4,FALSE),-999)</f>
        <v>1.2572600000000045E-2</v>
      </c>
      <c r="O182">
        <f>IFERROR(VLOOKUP($C182,SE.ADT.1524.LT.ZS!B:E,4,FALSE),-999)</f>
        <v>1.2011382999999931E-2</v>
      </c>
      <c r="P182">
        <f>IFERROR(VLOOKUP($C182,LP.LPI.LOGS.XQ!B:E,4,FALSE),-999)</f>
        <v>0.60101861500000009</v>
      </c>
      <c r="Q182">
        <f t="shared" si="11"/>
        <v>0</v>
      </c>
    </row>
    <row r="183" spans="1:17" x14ac:dyDescent="0.35">
      <c r="A183">
        <v>1159321181</v>
      </c>
      <c r="B183" s="1" t="s">
        <v>545</v>
      </c>
      <c r="C183" s="1" t="s">
        <v>540</v>
      </c>
      <c r="D183" s="1">
        <f>IF(Q183=0,RiskScoring!P183,-999)</f>
        <v>47.668566215745606</v>
      </c>
      <c r="E183" s="1">
        <f t="shared" si="8"/>
        <v>66</v>
      </c>
      <c r="F183" s="18">
        <f t="shared" si="9"/>
        <v>8</v>
      </c>
      <c r="G183" s="18">
        <f t="shared" si="10"/>
        <v>42</v>
      </c>
      <c r="H183" s="16">
        <f>IFERROR(VLOOKUP($C183,SH.MED.CMHW.P3_clean!B:H,7,FALSE),-999)</f>
        <v>1.0000000000000009E-2</v>
      </c>
      <c r="I183">
        <f>IFERROR(VLOOKUP($C183,Birth_registration_clean!B:C,2,FALSE),-999)</f>
        <v>0.01</v>
      </c>
      <c r="J183">
        <f>IFERROR(VLOOKUP($C183,'CPI 2015'!B:C,2,FALSE),-999)</f>
        <v>0.99909999999999988</v>
      </c>
      <c r="K183">
        <f>IFERROR(VLOOKUP($C183,BN.CAB.XOKA.GD.ZS!B:E,4,FALSE),-999)</f>
        <v>0.99996299999999994</v>
      </c>
      <c r="L183">
        <f>IFERROR(VLOOKUP($C183,EN.CLC.MDAT.ZS!B:E,4,FALSE),-999)</f>
        <v>0.25719122906527853</v>
      </c>
      <c r="M183">
        <f>IFERROR(VLOOKUP($C183,SH.XPD.GHED.GD.ZS!B:E,4,FALSE),-999)</f>
        <v>1</v>
      </c>
      <c r="N183">
        <f>IFERROR(VLOOKUP($C183,SE.ADT.LITR.ZS!B:E,4,FALSE),-999)</f>
        <v>1.8100000000020877E-5</v>
      </c>
      <c r="O183">
        <f>IFERROR(VLOOKUP($C183,SE.ADT.1524.LT.ZS!B:E,4,FALSE),-999)</f>
        <v>1.0003563999999909E-2</v>
      </c>
      <c r="P183">
        <f>IFERROR(VLOOKUP($C183,LP.LPI.LOGS.XQ!B:E,4,FALSE),-999)</f>
        <v>0.25750000000000001</v>
      </c>
      <c r="Q183">
        <f t="shared" si="11"/>
        <v>0</v>
      </c>
    </row>
    <row r="184" spans="1:17" x14ac:dyDescent="0.35">
      <c r="A184">
        <v>1159321187</v>
      </c>
      <c r="B184" s="1" t="s">
        <v>547</v>
      </c>
      <c r="C184" s="1" t="s">
        <v>546</v>
      </c>
      <c r="D184" s="1">
        <f>IF(Q184=0,RiskScoring!P184,-999)</f>
        <v>12.416673650699877</v>
      </c>
      <c r="E184" s="1">
        <f t="shared" si="8"/>
        <v>27</v>
      </c>
      <c r="F184" s="18">
        <f t="shared" si="9"/>
        <v>2</v>
      </c>
      <c r="G184" s="18">
        <f t="shared" si="10"/>
        <v>31</v>
      </c>
      <c r="H184" s="16">
        <f>IFERROR(VLOOKUP($C184,SH.MED.CMHW.P3_clean!B:H,7,FALSE),-999)</f>
        <v>1.0000000000000009E-2</v>
      </c>
      <c r="I184">
        <f>IFERROR(VLOOKUP($C184,Birth_registration_clean!B:C,2,FALSE),-999)</f>
        <v>0.01</v>
      </c>
      <c r="J184">
        <f>IFERROR(VLOOKUP($C184,'CPI 2015'!B:C,2,FALSE),-999)</f>
        <v>0.39429999999999987</v>
      </c>
      <c r="K184">
        <f>IFERROR(VLOOKUP($C184,BN.CAB.XOKA.GD.ZS!B:E,4,FALSE),-999)</f>
        <v>0.22579788347856813</v>
      </c>
      <c r="L184">
        <f>IFERROR(VLOOKUP($C184,EN.CLC.MDAT.ZS!B:E,4,FALSE),-999)</f>
        <v>1.0178431194979369E-2</v>
      </c>
      <c r="M184">
        <f>IFERROR(VLOOKUP($C184,SH.XPD.GHED.GD.ZS!B:E,4,FALSE),-999)</f>
        <v>0.59849554248774994</v>
      </c>
      <c r="N184">
        <f>IFERROR(VLOOKUP($C184,SE.ADT.LITR.ZS!B:E,4,FALSE),-999)</f>
        <v>3.8624099999999939E-2</v>
      </c>
      <c r="O184">
        <f>IFERROR(VLOOKUP($C184,SE.ADT.1524.LT.ZS!B:E,4,FALSE),-999)</f>
        <v>1.3327191999999877E-2</v>
      </c>
      <c r="P184">
        <f>IFERROR(VLOOKUP($C184,LP.LPI.LOGS.XQ!B:E,4,FALSE),-999)</f>
        <v>0.54307614250000014</v>
      </c>
      <c r="Q184">
        <f t="shared" si="11"/>
        <v>0</v>
      </c>
    </row>
    <row r="185" spans="1:17" x14ac:dyDescent="0.35">
      <c r="A185">
        <v>1159321195</v>
      </c>
      <c r="B185" s="1" t="s">
        <v>550</v>
      </c>
      <c r="C185" s="1" t="s">
        <v>549</v>
      </c>
      <c r="D185" s="1">
        <f>IF(Q185=0,RiskScoring!P185,-999)</f>
        <v>33.579305604186303</v>
      </c>
      <c r="E185" s="1">
        <f t="shared" si="8"/>
        <v>42</v>
      </c>
      <c r="F185" s="18">
        <f t="shared" si="9"/>
        <v>5</v>
      </c>
      <c r="G185" s="18">
        <f t="shared" si="10"/>
        <v>41</v>
      </c>
      <c r="H185" s="16">
        <f>IFERROR(VLOOKUP($C185,SH.MED.CMHW.P3_clean!B:H,7,FALSE),-999)</f>
        <v>1.0000000000000009E-2</v>
      </c>
      <c r="I185">
        <f>IFERROR(VLOOKUP($C185,Birth_registration_clean!B:C,2,FALSE),-999)</f>
        <v>0.31900000000000001</v>
      </c>
      <c r="J185">
        <f>IFERROR(VLOOKUP($C185,'CPI 2015'!B:C,2,FALSE),-999)</f>
        <v>0.79389999999999983</v>
      </c>
      <c r="K185">
        <f>IFERROR(VLOOKUP($C185,BN.CAB.XOKA.GD.ZS!B:E,4,FALSE),-999)</f>
        <v>0.219723231444856</v>
      </c>
      <c r="L185">
        <f>IFERROR(VLOOKUP($C185,EN.CLC.MDAT.ZS!B:E,4,FALSE),-999)</f>
        <v>8.0762572030767754E-2</v>
      </c>
      <c r="M185">
        <f>IFERROR(VLOOKUP($C185,SH.XPD.GHED.GD.ZS!B:E,4,FALSE),-999)</f>
        <v>0.72381983710608999</v>
      </c>
      <c r="N185">
        <f>IFERROR(VLOOKUP($C185,SE.ADT.LITR.ZS!B:E,4,FALSE),-999)</f>
        <v>5.9792000000000067E-2</v>
      </c>
      <c r="O185">
        <f>IFERROR(VLOOKUP($C185,SE.ADT.1524.LT.ZS!B:E,4,FALSE),-999)</f>
        <v>2.7012951999999868E-2</v>
      </c>
      <c r="P185">
        <f>IFERROR(VLOOKUP($C185,LP.LPI.LOGS.XQ!B:E,4,FALSE),-999)</f>
        <v>0.42778569249999993</v>
      </c>
      <c r="Q185">
        <f t="shared" si="11"/>
        <v>0</v>
      </c>
    </row>
    <row r="186" spans="1:17" x14ac:dyDescent="0.35">
      <c r="A186">
        <v>1159321197</v>
      </c>
      <c r="B186" s="1" t="s">
        <v>560</v>
      </c>
      <c r="C186" s="1" t="s">
        <v>559</v>
      </c>
      <c r="D186" s="1">
        <f>IF(Q186=0,RiskScoring!P186,-999)</f>
        <v>19.439253560402321</v>
      </c>
      <c r="E186" s="1">
        <f t="shared" si="8"/>
        <v>33</v>
      </c>
      <c r="F186" s="18">
        <f t="shared" si="9"/>
        <v>4</v>
      </c>
      <c r="G186" s="18">
        <f t="shared" si="10"/>
        <v>32</v>
      </c>
      <c r="H186" s="16">
        <f>IFERROR(VLOOKUP($C186,SH.MED.CMHW.P3_clean!B:H,7,FALSE),-999)</f>
        <v>1.0000000000000009E-2</v>
      </c>
      <c r="I186">
        <f>IFERROR(VLOOKUP($C186,Birth_registration_clean!B:C,2,FALSE),-999)</f>
        <v>0.01</v>
      </c>
      <c r="J186">
        <f>IFERROR(VLOOKUP($C186,'CPI 2015'!B:C,2,FALSE),-999)</f>
        <v>0.31869999999999987</v>
      </c>
      <c r="K186">
        <f>IFERROR(VLOOKUP($C186,BN.CAB.XOKA.GD.ZS!B:E,4,FALSE),-999)</f>
        <v>0.17756292574193674</v>
      </c>
      <c r="L186">
        <f>IFERROR(VLOOKUP($C186,EN.CLC.MDAT.ZS!B:E,4,FALSE),-999)</f>
        <v>0.01</v>
      </c>
      <c r="M186">
        <f>IFERROR(VLOOKUP($C186,SH.XPD.GHED.GD.ZS!B:E,4,FALSE),-999)</f>
        <v>0.83242015610497</v>
      </c>
      <c r="N186">
        <f>IFERROR(VLOOKUP($C186,SE.ADT.LITR.ZS!B:E,4,FALSE),-999)</f>
        <v>6.5360299999999927E-2</v>
      </c>
      <c r="O186">
        <f>IFERROR(VLOOKUP($C186,SE.ADT.1524.LT.ZS!B:E,4,FALSE),-999)</f>
        <v>6.3023310999999915E-2</v>
      </c>
      <c r="P186">
        <f>IFERROR(VLOOKUP($C186,LP.LPI.LOGS.XQ!B:E,4,FALSE),-999)</f>
        <v>0.63955881999999997</v>
      </c>
      <c r="Q186">
        <f t="shared" si="11"/>
        <v>0</v>
      </c>
    </row>
    <row r="187" spans="1:17" x14ac:dyDescent="0.35">
      <c r="A187">
        <v>1159321199</v>
      </c>
      <c r="B187" s="1" t="s">
        <v>563</v>
      </c>
      <c r="C187" s="1" t="s">
        <v>562</v>
      </c>
      <c r="D187" s="1">
        <f>IF(Q187=0,RiskScoring!P187,-999)</f>
        <v>25.70789391417506</v>
      </c>
      <c r="E187" s="1">
        <f t="shared" si="8"/>
        <v>38</v>
      </c>
      <c r="F187" s="18">
        <f t="shared" si="9"/>
        <v>1</v>
      </c>
      <c r="G187" s="18">
        <f t="shared" si="10"/>
        <v>35</v>
      </c>
      <c r="H187" s="16">
        <f>IFERROR(VLOOKUP($C187,SH.MED.CMHW.P3_clean!B:H,7,FALSE),-999)</f>
        <v>1.0000000000000009E-2</v>
      </c>
      <c r="I187">
        <f>IFERROR(VLOOKUP($C187,Birth_registration_clean!B:C,2,FALSE),-999)</f>
        <v>0.17199999999999999</v>
      </c>
      <c r="J187">
        <f>IFERROR(VLOOKUP($C187,'CPI 2015'!B:C,2,FALSE),-999)</f>
        <v>0.58869999999999989</v>
      </c>
      <c r="K187">
        <f>IFERROR(VLOOKUP($C187,BN.CAB.XOKA.GD.ZS!B:E,4,FALSE),-999)</f>
        <v>0.2457863031920702</v>
      </c>
      <c r="L187">
        <f>IFERROR(VLOOKUP($C187,EN.CLC.MDAT.ZS!B:E,4,FALSE),-999)</f>
        <v>1.8412127802051599E-2</v>
      </c>
      <c r="M187">
        <f>IFERROR(VLOOKUP($C187,SH.XPD.GHED.GD.ZS!B:E,4,FALSE),-999)</f>
        <v>0.74039393064281001</v>
      </c>
      <c r="N187">
        <f>IFERROR(VLOOKUP($C187,SE.ADT.LITR.ZS!B:E,4,FALSE),-999)</f>
        <v>1.1554999999999982E-2</v>
      </c>
      <c r="O187">
        <f>IFERROR(VLOOKUP($C187,SE.ADT.1524.LT.ZS!B:E,4,FALSE),-999)</f>
        <v>1.5651018999999877E-2</v>
      </c>
      <c r="P187">
        <f>IFERROR(VLOOKUP($C187,LP.LPI.LOGS.XQ!B:E,4,FALSE),-999)</f>
        <v>0.46058216499999999</v>
      </c>
      <c r="Q187">
        <f t="shared" si="11"/>
        <v>0</v>
      </c>
    </row>
    <row r="188" spans="1:17" x14ac:dyDescent="0.35">
      <c r="A188">
        <v>1159321201</v>
      </c>
      <c r="B188" s="1" t="s">
        <v>565</v>
      </c>
      <c r="C188" s="1" t="s">
        <v>564</v>
      </c>
      <c r="D188" s="1">
        <f>IF(Q188=0,RiskScoring!P188,-999)</f>
        <v>25.489877543013421</v>
      </c>
      <c r="E188" s="1">
        <f t="shared" si="8"/>
        <v>33</v>
      </c>
      <c r="F188" s="18">
        <f t="shared" si="9"/>
        <v>1</v>
      </c>
      <c r="G188" s="18">
        <f t="shared" si="10"/>
        <v>40</v>
      </c>
      <c r="H188" s="16">
        <f>IFERROR(VLOOKUP($C188,SH.MED.CMHW.P3_clean!B:H,7,FALSE),-999)</f>
        <v>1.0000000000000009E-2</v>
      </c>
      <c r="I188">
        <f>IFERROR(VLOOKUP($C188,Birth_registration_clean!B:C,2,FALSE),-999)</f>
        <v>0.01</v>
      </c>
      <c r="J188">
        <f>IFERROR(VLOOKUP($C188,'CPI 2015'!B:C,2,FALSE),-999)</f>
        <v>0.77229999999999988</v>
      </c>
      <c r="K188">
        <f>IFERROR(VLOOKUP($C188,BN.CAB.XOKA.GD.ZS!B:E,4,FALSE),-999)</f>
        <v>0.18703681126931343</v>
      </c>
      <c r="L188">
        <f>IFERROR(VLOOKUP($C188,EN.CLC.MDAT.ZS!B:E,4,FALSE),-999)</f>
        <v>2.3137349238756821E-2</v>
      </c>
      <c r="M188">
        <f>IFERROR(VLOOKUP($C188,SH.XPD.GHED.GD.ZS!B:E,4,FALSE),-999)</f>
        <v>0.79987169269680003</v>
      </c>
      <c r="N188">
        <f>IFERROR(VLOOKUP($C188,SE.ADT.LITR.ZS!B:E,4,FALSE),-999)</f>
        <v>2.6994000000000185E-3</v>
      </c>
      <c r="O188">
        <f>IFERROR(VLOOKUP($C188,SE.ADT.1524.LT.ZS!B:E,4,FALSE),-999)</f>
        <v>1.2985344999999926E-2</v>
      </c>
      <c r="P188">
        <f>IFERROR(VLOOKUP($C188,LP.LPI.LOGS.XQ!B:E,4,FALSE),-999)</f>
        <v>0.44573884749999998</v>
      </c>
      <c r="Q188">
        <f t="shared" si="11"/>
        <v>0</v>
      </c>
    </row>
    <row r="189" spans="1:17" x14ac:dyDescent="0.35">
      <c r="A189">
        <v>1159321219</v>
      </c>
      <c r="B189" s="1" t="s">
        <v>569</v>
      </c>
      <c r="C189" s="1" t="s">
        <v>567</v>
      </c>
      <c r="D189" s="1">
        <f>IF(Q189=0,RiskScoring!P189,-999)</f>
        <v>50.330252580419035</v>
      </c>
      <c r="E189" s="1">
        <f t="shared" si="8"/>
        <v>52</v>
      </c>
      <c r="F189" s="18">
        <f t="shared" si="9"/>
        <v>18</v>
      </c>
      <c r="G189" s="18">
        <f t="shared" si="10"/>
        <v>54</v>
      </c>
      <c r="H189" s="16">
        <f>IFERROR(VLOOKUP($C189,SH.MED.CMHW.P3_clean!B:H,7,FALSE),-999)</f>
        <v>0.66364749999999995</v>
      </c>
      <c r="I189">
        <f>IFERROR(VLOOKUP($C189,Birth_registration_clean!B:C,2,FALSE),-999)</f>
        <v>0.45</v>
      </c>
      <c r="J189">
        <f>IFERROR(VLOOKUP($C189,'CPI 2015'!B:C,2,FALSE),-999)</f>
        <v>0.50229999999999986</v>
      </c>
      <c r="K189">
        <f>IFERROR(VLOOKUP($C189,BN.CAB.XOKA.GD.ZS!B:E,4,FALSE),-999)</f>
        <v>0.26322307209082474</v>
      </c>
      <c r="L189">
        <f>IFERROR(VLOOKUP($C189,EN.CLC.MDAT.ZS!B:E,4,FALSE),-999)</f>
        <v>0.1383013433999549</v>
      </c>
      <c r="M189">
        <f>IFERROR(VLOOKUP($C189,SH.XPD.GHED.GD.ZS!B:E,4,FALSE),-999)</f>
        <v>0.84729100312549999</v>
      </c>
      <c r="N189">
        <f>IFERROR(VLOOKUP($C189,SE.ADT.LITR.ZS!B:E,4,FALSE),-999)</f>
        <v>0.26784409999999992</v>
      </c>
      <c r="O189">
        <f>IFERROR(VLOOKUP($C189,SE.ADT.1524.LT.ZS!B:E,4,FALSE),-999)</f>
        <v>0.14372157699999999</v>
      </c>
      <c r="P189">
        <f>IFERROR(VLOOKUP($C189,LP.LPI.LOGS.XQ!B:E,4,FALSE),-999)</f>
        <v>0.47233841500000001</v>
      </c>
      <c r="Q189">
        <f t="shared" si="11"/>
        <v>0</v>
      </c>
    </row>
    <row r="190" spans="1:17" x14ac:dyDescent="0.35">
      <c r="A190">
        <v>1159321223</v>
      </c>
      <c r="B190" s="1" t="s">
        <v>573</v>
      </c>
      <c r="C190" s="1" t="s">
        <v>570</v>
      </c>
      <c r="D190" s="1">
        <f>IF(Q190=0,RiskScoring!P190,-999)</f>
        <v>-999</v>
      </c>
      <c r="E190" s="1">
        <f t="shared" si="8"/>
        <v>-99900</v>
      </c>
      <c r="F190" s="18">
        <f t="shared" si="9"/>
        <v>-99900</v>
      </c>
      <c r="G190" s="18">
        <f t="shared" si="10"/>
        <v>-99900</v>
      </c>
      <c r="H190" s="16">
        <f>IFERROR(VLOOKUP($C190,SH.MED.CMHW.P3_clean!B:H,7,FALSE),-999)</f>
        <v>-999</v>
      </c>
      <c r="I190">
        <f>IFERROR(VLOOKUP($C190,Birth_registration_clean!B:C,2,FALSE),-999)</f>
        <v>-999</v>
      </c>
      <c r="J190">
        <f>IFERROR(VLOOKUP($C190,'CPI 2015'!B:C,2,FALSE),-999)</f>
        <v>-999</v>
      </c>
      <c r="K190">
        <f>IFERROR(VLOOKUP($C190,BN.CAB.XOKA.GD.ZS!B:E,4,FALSE),-999)</f>
        <v>-999</v>
      </c>
      <c r="L190">
        <f>IFERROR(VLOOKUP($C190,EN.CLC.MDAT.ZS!B:E,4,FALSE),-999)</f>
        <v>-999</v>
      </c>
      <c r="M190">
        <f>IFERROR(VLOOKUP($C190,SH.XPD.GHED.GD.ZS!B:E,4,FALSE),-999)</f>
        <v>-999</v>
      </c>
      <c r="N190">
        <f>IFERROR(VLOOKUP($C190,SE.ADT.LITR.ZS!B:E,4,FALSE),-999)</f>
        <v>-999</v>
      </c>
      <c r="O190">
        <f>IFERROR(VLOOKUP($C190,SE.ADT.1524.LT.ZS!B:E,4,FALSE),-999)</f>
        <v>-999</v>
      </c>
      <c r="P190">
        <f>IFERROR(VLOOKUP($C190,LP.LPI.LOGS.XQ!B:E,4,FALSE),-999)</f>
        <v>-999</v>
      </c>
      <c r="Q190">
        <f t="shared" si="11"/>
        <v>1</v>
      </c>
    </row>
    <row r="191" spans="1:17" x14ac:dyDescent="0.35">
      <c r="A191">
        <v>1159321225</v>
      </c>
      <c r="B191" s="1" t="s">
        <v>576</v>
      </c>
      <c r="C191" s="1" t="s">
        <v>574</v>
      </c>
      <c r="D191" s="1">
        <f>IF(Q191=0,RiskScoring!P191,-999)</f>
        <v>23.375849296928237</v>
      </c>
      <c r="E191" s="1">
        <f t="shared" si="8"/>
        <v>36</v>
      </c>
      <c r="F191" s="18">
        <f t="shared" si="9"/>
        <v>2</v>
      </c>
      <c r="G191" s="18">
        <f t="shared" si="10"/>
        <v>34</v>
      </c>
      <c r="H191" s="16">
        <f>IFERROR(VLOOKUP($C191,SH.MED.CMHW.P3_clean!B:H,7,FALSE),-999)</f>
        <v>1.0000000000000009E-2</v>
      </c>
      <c r="I191">
        <f>IFERROR(VLOOKUP($C191,Birth_registration_clean!B:C,2,FALSE),-999)</f>
        <v>0.17199999999999999</v>
      </c>
      <c r="J191">
        <f>IFERROR(VLOOKUP($C191,'CPI 2015'!B:C,2,FALSE),-999)</f>
        <v>0.52389999999999992</v>
      </c>
      <c r="K191">
        <f>IFERROR(VLOOKUP($C191,BN.CAB.XOKA.GD.ZS!B:E,4,FALSE),-999)</f>
        <v>0.17574484349739963</v>
      </c>
      <c r="L191">
        <f>IFERROR(VLOOKUP($C191,EN.CLC.MDAT.ZS!B:E,4,FALSE),-999)</f>
        <v>1.0560388622921956E-2</v>
      </c>
      <c r="M191">
        <f>IFERROR(VLOOKUP($C191,SH.XPD.GHED.GD.ZS!B:E,4,FALSE),-999)</f>
        <v>0.74046352365743995</v>
      </c>
      <c r="N191">
        <f>IFERROR(VLOOKUP($C191,SE.ADT.LITR.ZS!B:E,4,FALSE),-999)</f>
        <v>4.6713699999999969E-2</v>
      </c>
      <c r="O191">
        <f>IFERROR(VLOOKUP($C191,SE.ADT.1524.LT.ZS!B:E,4,FALSE),-999)</f>
        <v>1.6911387999999916E-2</v>
      </c>
      <c r="P191">
        <f>IFERROR(VLOOKUP($C191,LP.LPI.LOGS.XQ!B:E,4,FALSE),-999)</f>
        <v>0.50561305749999996</v>
      </c>
      <c r="Q191">
        <f t="shared" si="11"/>
        <v>0</v>
      </c>
    </row>
    <row r="192" spans="1:17" x14ac:dyDescent="0.35">
      <c r="A192">
        <v>1159321229</v>
      </c>
      <c r="B192" s="1" t="s">
        <v>579</v>
      </c>
      <c r="C192" s="1" t="s">
        <v>577</v>
      </c>
      <c r="D192" s="1">
        <f>IF(Q192=0,RiskScoring!P192,-999)</f>
        <v>62.525064566838168</v>
      </c>
      <c r="E192" s="1">
        <f t="shared" si="8"/>
        <v>51</v>
      </c>
      <c r="F192" s="18">
        <f t="shared" si="9"/>
        <v>31</v>
      </c>
      <c r="G192" s="18">
        <f t="shared" si="10"/>
        <v>75</v>
      </c>
      <c r="H192" s="16">
        <f>IFERROR(VLOOKUP($C192,SH.MED.CMHW.P3_clean!B:H,7,FALSE),-999)</f>
        <v>0.96262749999999997</v>
      </c>
      <c r="I192">
        <f>IFERROR(VLOOKUP($C192,Birth_registration_clean!B:C,2,FALSE),-999)</f>
        <v>0.33700000000000002</v>
      </c>
      <c r="J192">
        <f>IFERROR(VLOOKUP($C192,'CPI 2015'!B:C,2,FALSE),-999)</f>
        <v>0.95589999999999997</v>
      </c>
      <c r="K192">
        <f>IFERROR(VLOOKUP($C192,BN.CAB.XOKA.GD.ZS!B:E,4,FALSE),-999)</f>
        <v>0.28187105013005004</v>
      </c>
      <c r="L192">
        <f>IFERROR(VLOOKUP($C192,EN.CLC.MDAT.ZS!B:E,4,FALSE),-999)</f>
        <v>0.28377614261003148</v>
      </c>
      <c r="M192">
        <f>IFERROR(VLOOKUP($C192,SH.XPD.GHED.GD.ZS!B:E,4,FALSE),-999)</f>
        <v>0.92641121405790994</v>
      </c>
      <c r="N192">
        <f>IFERROR(VLOOKUP($C192,SE.ADT.LITR.ZS!B:E,4,FALSE),-999)</f>
        <v>0.39302819999999994</v>
      </c>
      <c r="O192">
        <f>IFERROR(VLOOKUP($C192,SE.ADT.1524.LT.ZS!B:E,4,FALSE),-999)</f>
        <v>0.27729999999999999</v>
      </c>
      <c r="P192">
        <f>IFERROR(VLOOKUP($C192,LP.LPI.LOGS.XQ!B:E,4,FALSE),-999)</f>
        <v>0.34683883750000005</v>
      </c>
      <c r="Q192">
        <f t="shared" si="11"/>
        <v>0</v>
      </c>
    </row>
    <row r="193" spans="1:17" x14ac:dyDescent="0.35">
      <c r="A193">
        <v>1159321235</v>
      </c>
      <c r="B193" s="1" t="s">
        <v>583</v>
      </c>
      <c r="C193" s="1" t="s">
        <v>580</v>
      </c>
      <c r="D193" s="1">
        <f>IF(Q193=0,RiskScoring!P193,-999)</f>
        <v>56.028439493692673</v>
      </c>
      <c r="E193" s="1">
        <f t="shared" si="8"/>
        <v>63</v>
      </c>
      <c r="F193" s="18">
        <f t="shared" si="9"/>
        <v>39</v>
      </c>
      <c r="G193" s="18">
        <f t="shared" si="10"/>
        <v>39</v>
      </c>
      <c r="H193" s="16">
        <f>IFERROR(VLOOKUP($C193,SH.MED.CMHW.P3_clean!B:H,7,FALSE),-999)</f>
        <v>1.0000000000000009E-2</v>
      </c>
      <c r="I193">
        <f>IFERROR(VLOOKUP($C193,Birth_registration_clean!B:C,2,FALSE),-999)</f>
        <v>0.65600000000000003</v>
      </c>
      <c r="J193">
        <f>IFERROR(VLOOKUP($C193,'CPI 2015'!B:C,2,FALSE),-999)</f>
        <v>0.92349999999999988</v>
      </c>
      <c r="K193">
        <f>IFERROR(VLOOKUP($C193,BN.CAB.XOKA.GD.ZS!B:E,4,FALSE),-999)</f>
        <v>0.25891271033674362</v>
      </c>
      <c r="L193">
        <f>IFERROR(VLOOKUP($C193,EN.CLC.MDAT.ZS!B:E,4,FALSE),-999)</f>
        <v>0.01</v>
      </c>
      <c r="M193">
        <f>IFERROR(VLOOKUP($C193,SH.XPD.GHED.GD.ZS!B:E,4,FALSE),-999)</f>
        <v>1</v>
      </c>
      <c r="N193">
        <f>IFERROR(VLOOKUP($C193,SE.ADT.LITR.ZS!B:E,4,FALSE),-999)</f>
        <v>0.65477240000000003</v>
      </c>
      <c r="O193">
        <f>IFERROR(VLOOKUP($C193,SE.ADT.1524.LT.ZS!B:E,4,FALSE),-999)</f>
        <v>0.52578049599999999</v>
      </c>
      <c r="P193">
        <f>IFERROR(VLOOKUP($C193,LP.LPI.LOGS.XQ!B:E,4,FALSE),-999)</f>
        <v>0.25750000000000001</v>
      </c>
      <c r="Q193">
        <f t="shared" si="11"/>
        <v>0</v>
      </c>
    </row>
    <row r="194" spans="1:17" x14ac:dyDescent="0.35">
      <c r="A194">
        <v>1159321243</v>
      </c>
      <c r="B194" s="1" t="s">
        <v>586</v>
      </c>
      <c r="C194" s="1" t="s">
        <v>584</v>
      </c>
      <c r="D194" s="1">
        <f>IF(Q194=0,RiskScoring!P194,-999)</f>
        <v>55.059420679753238</v>
      </c>
      <c r="E194" s="1">
        <f t="shared" si="8"/>
        <v>45</v>
      </c>
      <c r="F194" s="18">
        <f t="shared" si="9"/>
        <v>28</v>
      </c>
      <c r="G194" s="18">
        <f t="shared" si="10"/>
        <v>65</v>
      </c>
      <c r="H194" s="16">
        <f>IFERROR(VLOOKUP($C194,SH.MED.CMHW.P3_clean!B:H,7,FALSE),-999)</f>
        <v>1</v>
      </c>
      <c r="I194">
        <f>IFERROR(VLOOKUP($C194,Birth_registration_clean!B:C,2,FALSE),-999)</f>
        <v>0.23599999999999999</v>
      </c>
      <c r="J194">
        <f>IFERROR(VLOOKUP($C194,'CPI 2015'!B:C,2,FALSE),-999)</f>
        <v>0.61029999999999984</v>
      </c>
      <c r="K194">
        <f>IFERROR(VLOOKUP($C194,BN.CAB.XOKA.GD.ZS!B:E,4,FALSE),-999)</f>
        <v>0.25994417299499872</v>
      </c>
      <c r="L194">
        <f>IFERROR(VLOOKUP($C194,EN.CLC.MDAT.ZS!B:E,4,FALSE),-999)</f>
        <v>6.9169341386175032E-2</v>
      </c>
      <c r="M194">
        <f>IFERROR(VLOOKUP($C194,SH.XPD.GHED.GD.ZS!B:E,4,FALSE),-999)</f>
        <v>0.87297049285563999</v>
      </c>
      <c r="N194">
        <f>IFERROR(VLOOKUP($C194,SE.ADT.LITR.ZS!B:E,4,FALSE),-999)</f>
        <v>0.48099579999999997</v>
      </c>
      <c r="O194">
        <f>IFERROR(VLOOKUP($C194,SE.ADT.1524.LT.ZS!B:E,4,FALSE),-999)</f>
        <v>0.31216374099999999</v>
      </c>
      <c r="P194">
        <f>IFERROR(VLOOKUP($C194,LP.LPI.LOGS.XQ!B:E,4,FALSE),-999)</f>
        <v>0.35499272499999995</v>
      </c>
      <c r="Q194">
        <f t="shared" si="11"/>
        <v>0</v>
      </c>
    </row>
    <row r="195" spans="1:17" x14ac:dyDescent="0.35">
      <c r="A195">
        <v>1159321247</v>
      </c>
      <c r="B195" s="1" t="s">
        <v>589</v>
      </c>
      <c r="C195" s="1" t="s">
        <v>587</v>
      </c>
      <c r="D195" s="1">
        <f>IF(Q195=0,RiskScoring!P195,-999)</f>
        <v>40.534078192978924</v>
      </c>
      <c r="E195" s="1">
        <f t="shared" ref="E195:E242" si="12">INT(((I195+K195+M195)/3)*100)</f>
        <v>37</v>
      </c>
      <c r="F195" s="18">
        <f t="shared" ref="F195:F242" si="13">INT(((L195+N195+O195)/3)*100)</f>
        <v>1</v>
      </c>
      <c r="G195" s="18">
        <f t="shared" ref="G195:G242" si="14">INT(((H195+J195+P195)/3)*100)</f>
        <v>60</v>
      </c>
      <c r="H195" s="16">
        <f>IFERROR(VLOOKUP($C195,SH.MED.CMHW.P3_clean!B:H,7,FALSE),-999)</f>
        <v>0.87550749999999999</v>
      </c>
      <c r="I195">
        <f>IFERROR(VLOOKUP($C195,Birth_registration_clean!B:C,2,FALSE),-999)</f>
        <v>0.17199999999999999</v>
      </c>
      <c r="J195">
        <f>IFERROR(VLOOKUP($C195,'CPI 2015'!B:C,2,FALSE),-999)</f>
        <v>0.16749999999999987</v>
      </c>
      <c r="K195">
        <f>IFERROR(VLOOKUP($C195,BN.CAB.XOKA.GD.ZS!B:E,4,FALSE),-999)</f>
        <v>0.12989658299722323</v>
      </c>
      <c r="L195">
        <f>IFERROR(VLOOKUP($C195,EN.CLC.MDAT.ZS!B:E,4,FALSE),-999)</f>
        <v>0.01</v>
      </c>
      <c r="M195">
        <f>IFERROR(VLOOKUP($C195,SH.XPD.GHED.GD.ZS!B:E,4,FALSE),-999)</f>
        <v>0.83752931898398997</v>
      </c>
      <c r="N195">
        <f>IFERROR(VLOOKUP($C195,SE.ADT.LITR.ZS!B:E,4,FALSE),-999)</f>
        <v>2.6551400000000003E-2</v>
      </c>
      <c r="O195">
        <f>IFERROR(VLOOKUP($C195,SE.ADT.1524.LT.ZS!B:E,4,FALSE),-999)</f>
        <v>1.069666299999994E-2</v>
      </c>
      <c r="P195">
        <f>IFERROR(VLOOKUP($C195,LP.LPI.LOGS.XQ!B:E,4,FALSE),-999)</f>
        <v>0.77564867500000001</v>
      </c>
      <c r="Q195">
        <f t="shared" ref="Q195:Q242" si="15">IFERROR(MATCH(-999,H195:P195,0),0)</f>
        <v>0</v>
      </c>
    </row>
    <row r="196" spans="1:17" x14ac:dyDescent="0.35">
      <c r="A196">
        <v>1159321249</v>
      </c>
      <c r="B196" s="1" t="s">
        <v>600</v>
      </c>
      <c r="C196" s="1" t="s">
        <v>598</v>
      </c>
      <c r="D196" s="1">
        <f>IF(Q196=0,RiskScoring!P196,-999)</f>
        <v>-999</v>
      </c>
      <c r="E196" s="1">
        <f t="shared" si="12"/>
        <v>37</v>
      </c>
      <c r="F196" s="18">
        <f t="shared" si="13"/>
        <v>8</v>
      </c>
      <c r="G196" s="18">
        <f t="shared" si="14"/>
        <v>-33288</v>
      </c>
      <c r="H196" s="16">
        <f>IFERROR(VLOOKUP($C196,SH.MED.CMHW.P3_clean!B:H,7,FALSE),-999)</f>
        <v>1.0000000000000009E-2</v>
      </c>
      <c r="I196">
        <f>IFERROR(VLOOKUP($C196,Birth_registration_clean!B:C,2,FALSE),-999)</f>
        <v>0.13</v>
      </c>
      <c r="J196">
        <f>IFERROR(VLOOKUP($C196,'CPI 2015'!B:C,2,FALSE),-999)</f>
        <v>-999</v>
      </c>
      <c r="K196">
        <f>IFERROR(VLOOKUP($C196,BN.CAB.XOKA.GD.ZS!B:E,4,FALSE),-999)</f>
        <v>0.24107717036930668</v>
      </c>
      <c r="L196">
        <f>IFERROR(VLOOKUP($C196,EN.CLC.MDAT.ZS!B:E,4,FALSE),-999)</f>
        <v>1.8944061604363547E-2</v>
      </c>
      <c r="M196">
        <f>IFERROR(VLOOKUP($C196,SH.XPD.GHED.GD.ZS!B:E,4,FALSE),-999)</f>
        <v>0.76135146409662002</v>
      </c>
      <c r="N196">
        <f>IFERROR(VLOOKUP($C196,SE.ADT.LITR.ZS!B:E,4,FALSE),-999)</f>
        <v>0.23399999999999999</v>
      </c>
      <c r="O196">
        <f>IFERROR(VLOOKUP($C196,SE.ADT.1524.LT.ZS!B:E,4,FALSE),-999)</f>
        <v>9.9999999999998979E-3</v>
      </c>
      <c r="P196">
        <f>IFERROR(VLOOKUP($C196,LP.LPI.LOGS.XQ!B:E,4,FALSE),-999)</f>
        <v>0.36428461750000002</v>
      </c>
      <c r="Q196">
        <f t="shared" si="15"/>
        <v>3</v>
      </c>
    </row>
    <row r="197" spans="1:17" x14ac:dyDescent="0.35">
      <c r="A197">
        <v>1159321251</v>
      </c>
      <c r="B197" s="1" t="s">
        <v>603</v>
      </c>
      <c r="C197" s="1" t="s">
        <v>601</v>
      </c>
      <c r="D197" s="1">
        <f>IF(Q197=0,RiskScoring!P197,-999)</f>
        <v>56.586942313437206</v>
      </c>
      <c r="E197" s="1">
        <f t="shared" si="12"/>
        <v>45</v>
      </c>
      <c r="F197" s="18">
        <f t="shared" si="13"/>
        <v>31</v>
      </c>
      <c r="G197" s="18">
        <f t="shared" si="14"/>
        <v>66</v>
      </c>
      <c r="H197" s="16">
        <f>IFERROR(VLOOKUP($C197,SH.MED.CMHW.P3_clean!B:H,7,FALSE),-999)</f>
        <v>0.99430750000000001</v>
      </c>
      <c r="I197">
        <f>IFERROR(VLOOKUP($C197,Birth_registration_clean!B:C,2,FALSE),-999)</f>
        <v>0.19900000000000001</v>
      </c>
      <c r="J197">
        <f>IFERROR(VLOOKUP($C197,'CPI 2015'!B:C,2,FALSE),-999)</f>
        <v>0.77229999999999988</v>
      </c>
      <c r="K197">
        <f>IFERROR(VLOOKUP($C197,BN.CAB.XOKA.GD.ZS!B:E,4,FALSE),-999)</f>
        <v>0.29668954516321405</v>
      </c>
      <c r="L197">
        <f>IFERROR(VLOOKUP($C197,EN.CLC.MDAT.ZS!B:E,4,FALSE),-999)</f>
        <v>3.4454612090924493E-2</v>
      </c>
      <c r="M197">
        <f>IFERROR(VLOOKUP($C197,SH.XPD.GHED.GD.ZS!B:E,4,FALSE),-999)</f>
        <v>0.87686382832221998</v>
      </c>
      <c r="N197">
        <f>IFERROR(VLOOKUP($C197,SE.ADT.LITR.ZS!B:E,4,FALSE),-999)</f>
        <v>0.56793669999999996</v>
      </c>
      <c r="O197">
        <f>IFERROR(VLOOKUP($C197,SE.ADT.1524.LT.ZS!B:E,4,FALSE),-999)</f>
        <v>0.34017885999999997</v>
      </c>
      <c r="P197">
        <f>IFERROR(VLOOKUP($C197,LP.LPI.LOGS.XQ!B:E,4,FALSE),-999)</f>
        <v>0.21969313750000002</v>
      </c>
      <c r="Q197">
        <f t="shared" si="15"/>
        <v>0</v>
      </c>
    </row>
    <row r="198" spans="1:17" x14ac:dyDescent="0.35">
      <c r="A198">
        <v>1159321253</v>
      </c>
      <c r="B198" s="1" t="s">
        <v>605</v>
      </c>
      <c r="C198" s="1" t="s">
        <v>604</v>
      </c>
      <c r="D198" s="1">
        <f>IF(Q198=0,RiskScoring!P198,-999)</f>
        <v>22.409667128189753</v>
      </c>
      <c r="E198" s="1">
        <f t="shared" si="12"/>
        <v>32</v>
      </c>
      <c r="F198" s="18">
        <f t="shared" si="13"/>
        <v>6</v>
      </c>
      <c r="G198" s="18">
        <f t="shared" si="14"/>
        <v>36</v>
      </c>
      <c r="H198" s="16">
        <f>IFERROR(VLOOKUP($C198,SH.MED.CMHW.P3_clean!B:H,7,FALSE),-999)</f>
        <v>1.0000000000000009E-2</v>
      </c>
      <c r="I198">
        <f>IFERROR(VLOOKUP($C198,Birth_registration_clean!B:C,2,FALSE),-999)</f>
        <v>2.5000000000000001E-2</v>
      </c>
      <c r="J198">
        <f>IFERROR(VLOOKUP($C198,'CPI 2015'!B:C,2,FALSE),-999)</f>
        <v>0.66429999999999989</v>
      </c>
      <c r="K198">
        <f>IFERROR(VLOOKUP($C198,BN.CAB.XOKA.GD.ZS!B:E,4,FALSE),-999)</f>
        <v>0.24721280029307161</v>
      </c>
      <c r="L198">
        <f>IFERROR(VLOOKUP($C198,EN.CLC.MDAT.ZS!B:E,4,FALSE),-999)</f>
        <v>4.570306341186E-2</v>
      </c>
      <c r="M198">
        <f>IFERROR(VLOOKUP($C198,SH.XPD.GHED.GD.ZS!B:E,4,FALSE),-999)</f>
        <v>0.70097121419688002</v>
      </c>
      <c r="N198">
        <f>IFERROR(VLOOKUP($C198,SE.ADT.LITR.ZS!B:E,4,FALSE),-999)</f>
        <v>0.11517290000000002</v>
      </c>
      <c r="O198">
        <f>IFERROR(VLOOKUP($C198,SE.ADT.1524.LT.ZS!B:E,4,FALSE),-999)</f>
        <v>2.9993544999999844E-2</v>
      </c>
      <c r="P198">
        <f>IFERROR(VLOOKUP($C198,LP.LPI.LOGS.XQ!B:E,4,FALSE),-999)</f>
        <v>0.42087400749999998</v>
      </c>
      <c r="Q198">
        <f t="shared" si="15"/>
        <v>0</v>
      </c>
    </row>
    <row r="199" spans="1:17" x14ac:dyDescent="0.35">
      <c r="A199">
        <v>1159321255</v>
      </c>
      <c r="B199" s="1" t="s">
        <v>609</v>
      </c>
      <c r="C199" s="1" t="s">
        <v>607</v>
      </c>
      <c r="D199" s="1">
        <f>IF(Q199=0,RiskScoring!P199,-999)</f>
        <v>-999</v>
      </c>
      <c r="E199" s="1">
        <f t="shared" si="12"/>
        <v>55</v>
      </c>
      <c r="F199" s="18">
        <f t="shared" si="13"/>
        <v>0</v>
      </c>
      <c r="G199" s="18">
        <f t="shared" si="14"/>
        <v>-33292</v>
      </c>
      <c r="H199" s="16">
        <f>IFERROR(VLOOKUP($C199,SH.MED.CMHW.P3_clean!B:H,7,FALSE),-999)</f>
        <v>1.0000000000000009E-2</v>
      </c>
      <c r="I199">
        <f>IFERROR(VLOOKUP($C199,Birth_registration_clean!B:C,2,FALSE),-999)</f>
        <v>0.01</v>
      </c>
      <c r="J199">
        <f>IFERROR(VLOOKUP($C199,'CPI 2015'!B:C,2,FALSE),-999)</f>
        <v>-999</v>
      </c>
      <c r="K199">
        <f>IFERROR(VLOOKUP($C199,BN.CAB.XOKA.GD.ZS!B:E,4,FALSE),-999)</f>
        <v>0.99996299999999994</v>
      </c>
      <c r="L199">
        <f>IFERROR(VLOOKUP($C199,EN.CLC.MDAT.ZS!B:E,4,FALSE),-999)</f>
        <v>0.01</v>
      </c>
      <c r="M199">
        <f>IFERROR(VLOOKUP($C199,SH.XPD.GHED.GD.ZS!B:E,4,FALSE),-999)</f>
        <v>0.65723543818576002</v>
      </c>
      <c r="N199">
        <f>IFERROR(VLOOKUP($C199,SE.ADT.LITR.ZS!B:E,4,FALSE),-999)</f>
        <v>8.3569999999988376E-4</v>
      </c>
      <c r="O199">
        <f>IFERROR(VLOOKUP($C199,SE.ADT.1524.LT.ZS!B:E,4,FALSE),-999)</f>
        <v>9.9999999999998979E-3</v>
      </c>
      <c r="P199">
        <f>IFERROR(VLOOKUP($C199,LP.LPI.LOGS.XQ!B:E,4,FALSE),-999)</f>
        <v>0.25750000000000001</v>
      </c>
      <c r="Q199">
        <f t="shared" si="15"/>
        <v>3</v>
      </c>
    </row>
    <row r="200" spans="1:17" x14ac:dyDescent="0.35">
      <c r="A200">
        <v>1159321259</v>
      </c>
      <c r="B200" s="1" t="s">
        <v>614</v>
      </c>
      <c r="C200" s="1" t="s">
        <v>610</v>
      </c>
      <c r="D200" s="1">
        <f>IF(Q200=0,RiskScoring!P200,-999)</f>
        <v>81.140543372059</v>
      </c>
      <c r="E200" s="1">
        <f t="shared" si="12"/>
        <v>99</v>
      </c>
      <c r="F200" s="18">
        <f t="shared" si="13"/>
        <v>76</v>
      </c>
      <c r="G200" s="18">
        <f t="shared" si="14"/>
        <v>40</v>
      </c>
      <c r="H200" s="16">
        <f>IFERROR(VLOOKUP($C200,SH.MED.CMHW.P3_clean!B:H,7,FALSE),-999)</f>
        <v>1.0000000000000009E-2</v>
      </c>
      <c r="I200">
        <f>IFERROR(VLOOKUP($C200,Birth_registration_clean!B:C,2,FALSE),-999)</f>
        <v>0.98</v>
      </c>
      <c r="J200">
        <f>IFERROR(VLOOKUP($C200,'CPI 2015'!B:C,2,FALSE),-999)</f>
        <v>0.99909999999999988</v>
      </c>
      <c r="K200">
        <f>IFERROR(VLOOKUP($C200,BN.CAB.XOKA.GD.ZS!B:E,4,FALSE),-999)</f>
        <v>0.99996299999999994</v>
      </c>
      <c r="L200">
        <f>IFERROR(VLOOKUP($C200,EN.CLC.MDAT.ZS!B:E,4,FALSE),-999)</f>
        <v>0.46576524471230268</v>
      </c>
      <c r="M200">
        <f>IFERROR(VLOOKUP($C200,SH.XPD.GHED.GD.ZS!B:E,4,FALSE),-999)</f>
        <v>1</v>
      </c>
      <c r="N200">
        <f>IFERROR(VLOOKUP($C200,SE.ADT.LITR.ZS!B:E,4,FALSE),-999)</f>
        <v>0.94595349788665772</v>
      </c>
      <c r="O200">
        <f>IFERROR(VLOOKUP($C200,SE.ADT.1524.LT.ZS!B:E,4,FALSE),-999)</f>
        <v>0.86991399660110424</v>
      </c>
      <c r="P200">
        <f>IFERROR(VLOOKUP($C200,LP.LPI.LOGS.XQ!B:E,4,FALSE),-999)</f>
        <v>0.21961740250000006</v>
      </c>
      <c r="Q200">
        <f t="shared" si="15"/>
        <v>0</v>
      </c>
    </row>
    <row r="201" spans="1:17" x14ac:dyDescent="0.35">
      <c r="A201">
        <v>1159321261</v>
      </c>
      <c r="B201" s="1" t="s">
        <v>613</v>
      </c>
      <c r="C201" s="1" t="s">
        <v>610</v>
      </c>
      <c r="D201" s="1">
        <f>IF(Q201=0,RiskScoring!P201,-999)</f>
        <v>81.140543372059</v>
      </c>
      <c r="E201" s="1">
        <f t="shared" si="12"/>
        <v>99</v>
      </c>
      <c r="F201" s="18">
        <f t="shared" si="13"/>
        <v>76</v>
      </c>
      <c r="G201" s="18">
        <f t="shared" si="14"/>
        <v>40</v>
      </c>
      <c r="H201" s="16">
        <f>IFERROR(VLOOKUP($C201,SH.MED.CMHW.P3_clean!B:H,7,FALSE),-999)</f>
        <v>1.0000000000000009E-2</v>
      </c>
      <c r="I201">
        <f>IFERROR(VLOOKUP($C201,Birth_registration_clean!B:C,2,FALSE),-999)</f>
        <v>0.98</v>
      </c>
      <c r="J201">
        <f>IFERROR(VLOOKUP($C201,'CPI 2015'!B:C,2,FALSE),-999)</f>
        <v>0.99909999999999988</v>
      </c>
      <c r="K201">
        <f>IFERROR(VLOOKUP($C201,BN.CAB.XOKA.GD.ZS!B:E,4,FALSE),-999)</f>
        <v>0.99996299999999994</v>
      </c>
      <c r="L201">
        <f>IFERROR(VLOOKUP($C201,EN.CLC.MDAT.ZS!B:E,4,FALSE),-999)</f>
        <v>0.46576524471230268</v>
      </c>
      <c r="M201">
        <f>IFERROR(VLOOKUP($C201,SH.XPD.GHED.GD.ZS!B:E,4,FALSE),-999)</f>
        <v>1</v>
      </c>
      <c r="N201">
        <f>IFERROR(VLOOKUP($C201,SE.ADT.LITR.ZS!B:E,4,FALSE),-999)</f>
        <v>0.94595349788665772</v>
      </c>
      <c r="O201">
        <f>IFERROR(VLOOKUP($C201,SE.ADT.1524.LT.ZS!B:E,4,FALSE),-999)</f>
        <v>0.86991399660110424</v>
      </c>
      <c r="P201">
        <f>IFERROR(VLOOKUP($C201,LP.LPI.LOGS.XQ!B:E,4,FALSE),-999)</f>
        <v>0.21961740250000006</v>
      </c>
      <c r="Q201">
        <f t="shared" si="15"/>
        <v>0</v>
      </c>
    </row>
    <row r="202" spans="1:17" x14ac:dyDescent="0.35">
      <c r="A202">
        <v>1159321267</v>
      </c>
      <c r="B202" s="1" t="s">
        <v>619</v>
      </c>
      <c r="C202" s="1" t="s">
        <v>618</v>
      </c>
      <c r="D202" s="1">
        <f>IF(Q202=0,RiskScoring!P202,-999)</f>
        <v>20.477458386619944</v>
      </c>
      <c r="E202" s="1">
        <f t="shared" si="12"/>
        <v>30</v>
      </c>
      <c r="F202" s="18">
        <f t="shared" si="13"/>
        <v>1</v>
      </c>
      <c r="G202" s="18">
        <f t="shared" si="14"/>
        <v>37</v>
      </c>
      <c r="H202" s="16">
        <f>IFERROR(VLOOKUP($C202,SH.MED.CMHW.P3_clean!B:H,7,FALSE),-999)</f>
        <v>1.0000000000000009E-2</v>
      </c>
      <c r="I202">
        <f>IFERROR(VLOOKUP($C202,Birth_registration_clean!B:C,2,FALSE),-999)</f>
        <v>1.4999999999999999E-2</v>
      </c>
      <c r="J202">
        <f>IFERROR(VLOOKUP($C202,'CPI 2015'!B:C,2,FALSE),-999)</f>
        <v>0.65349999999999986</v>
      </c>
      <c r="K202">
        <f>IFERROR(VLOOKUP($C202,BN.CAB.XOKA.GD.ZS!B:E,4,FALSE),-999)</f>
        <v>0.24950557029387962</v>
      </c>
      <c r="L202">
        <f>IFERROR(VLOOKUP($C202,EN.CLC.MDAT.ZS!B:E,4,FALSE),-999)</f>
        <v>1.1055396859626756E-2</v>
      </c>
      <c r="M202">
        <f>IFERROR(VLOOKUP($C202,SH.XPD.GHED.GD.ZS!B:E,4,FALSE),-999)</f>
        <v>0.64674798708210002</v>
      </c>
      <c r="N202">
        <f>IFERROR(VLOOKUP($C202,SE.ADT.LITR.ZS!B:E,4,FALSE),-999)</f>
        <v>1.7108000000000012E-2</v>
      </c>
      <c r="O202">
        <f>IFERROR(VLOOKUP($C202,SE.ADT.1524.LT.ZS!B:E,4,FALSE),-999)</f>
        <v>2.6829999999999909E-2</v>
      </c>
      <c r="P202">
        <f>IFERROR(VLOOKUP($C202,LP.LPI.LOGS.XQ!B:E,4,FALSE),-999)</f>
        <v>0.45329007250000003</v>
      </c>
      <c r="Q202">
        <f t="shared" si="15"/>
        <v>0</v>
      </c>
    </row>
    <row r="203" spans="1:17" x14ac:dyDescent="0.35">
      <c r="A203">
        <v>1159321273</v>
      </c>
      <c r="B203" s="1" t="s">
        <v>818</v>
      </c>
      <c r="C203" s="1" t="s">
        <v>621</v>
      </c>
      <c r="D203" s="1">
        <f>IF(Q203=0,RiskScoring!P203,-999)</f>
        <v>41.185990024832805</v>
      </c>
      <c r="E203" s="1">
        <f t="shared" si="12"/>
        <v>39</v>
      </c>
      <c r="F203" s="18">
        <f t="shared" si="13"/>
        <v>3</v>
      </c>
      <c r="G203" s="18">
        <f t="shared" si="14"/>
        <v>58</v>
      </c>
      <c r="H203" s="16">
        <f>IFERROR(VLOOKUP($C203,SH.MED.CMHW.P3_clean!B:H,7,FALSE),-999)</f>
        <v>0.75200500000000003</v>
      </c>
      <c r="I203">
        <f>IFERROR(VLOOKUP($C203,Birth_registration_clean!B:C,2,FALSE),-999)</f>
        <v>5.8000000000000003E-2</v>
      </c>
      <c r="J203">
        <f>IFERROR(VLOOKUP($C203,'CPI 2015'!B:C,2,FALSE),-999)</f>
        <v>0.63189999999999991</v>
      </c>
      <c r="K203">
        <f>IFERROR(VLOOKUP($C203,BN.CAB.XOKA.GD.ZS!B:E,4,FALSE),-999)</f>
        <v>0.29887424219813508</v>
      </c>
      <c r="L203">
        <f>IFERROR(VLOOKUP($C203,EN.CLC.MDAT.ZS!B:E,4,FALSE),-999)</f>
        <v>0.01</v>
      </c>
      <c r="M203">
        <f>IFERROR(VLOOKUP($C203,SH.XPD.GHED.GD.ZS!B:E,4,FALSE),-999)</f>
        <v>0.84063044715622004</v>
      </c>
      <c r="N203">
        <f>IFERROR(VLOOKUP($C203,SE.ADT.LITR.ZS!B:E,4,FALSE),-999)</f>
        <v>7.1833599999999942E-2</v>
      </c>
      <c r="O203">
        <f>IFERROR(VLOOKUP($C203,SE.ADT.1524.LT.ZS!B:E,4,FALSE),-999)</f>
        <v>3.1952754999999944E-2</v>
      </c>
      <c r="P203">
        <f>IFERROR(VLOOKUP($C203,LP.LPI.LOGS.XQ!B:E,4,FALSE),-999)</f>
        <v>0.36048945250000003</v>
      </c>
      <c r="Q203">
        <f t="shared" si="15"/>
        <v>0</v>
      </c>
    </row>
    <row r="204" spans="1:17" x14ac:dyDescent="0.35">
      <c r="A204">
        <v>1159321281</v>
      </c>
      <c r="B204" s="1" t="s">
        <v>626</v>
      </c>
      <c r="C204" s="1" t="s">
        <v>624</v>
      </c>
      <c r="D204" s="1">
        <f>IF(Q204=0,RiskScoring!P204,-999)</f>
        <v>19.439253560402321</v>
      </c>
      <c r="E204" s="1">
        <f t="shared" si="12"/>
        <v>33</v>
      </c>
      <c r="F204" s="18">
        <f t="shared" si="13"/>
        <v>4</v>
      </c>
      <c r="G204" s="18">
        <f t="shared" si="14"/>
        <v>32</v>
      </c>
      <c r="H204" s="16">
        <f>IFERROR(VLOOKUP($C204,SH.MED.CMHW.P3_clean!B:H,7,FALSE),-999)</f>
        <v>1.0000000000000009E-2</v>
      </c>
      <c r="I204">
        <f>IFERROR(VLOOKUP($C204,Birth_registration_clean!B:C,2,FALSE),-999)</f>
        <v>0.02</v>
      </c>
      <c r="J204">
        <f>IFERROR(VLOOKUP($C204,'CPI 2015'!B:C,2,FALSE),-999)</f>
        <v>0.69669999999999987</v>
      </c>
      <c r="K204">
        <f>IFERROR(VLOOKUP($C204,BN.CAB.XOKA.GD.ZS!B:E,4,FALSE),-999)</f>
        <v>0.25109899997619423</v>
      </c>
      <c r="L204">
        <f>IFERROR(VLOOKUP($C204,EN.CLC.MDAT.ZS!B:E,4,FALSE),-999)</f>
        <v>4.3643707308497641E-2</v>
      </c>
      <c r="M204">
        <f>IFERROR(VLOOKUP($C204,SH.XPD.GHED.GD.ZS!B:E,4,FALSE),-999)</f>
        <v>0.7195545884466199</v>
      </c>
      <c r="N204">
        <f>IFERROR(VLOOKUP($C204,SE.ADT.LITR.ZS!B:E,4,FALSE),-999)</f>
        <v>5.6167300000000031E-2</v>
      </c>
      <c r="O204">
        <f>IFERROR(VLOOKUP($C204,SE.ADT.1524.LT.ZS!B:E,4,FALSE),-999)</f>
        <v>2.3408955999999925E-2</v>
      </c>
      <c r="P204">
        <f>IFERROR(VLOOKUP($C204,LP.LPI.LOGS.XQ!B:E,4,FALSE),-999)</f>
        <v>0.25750000000000001</v>
      </c>
      <c r="Q204">
        <f t="shared" si="15"/>
        <v>0</v>
      </c>
    </row>
    <row r="205" spans="1:17" x14ac:dyDescent="0.35">
      <c r="A205">
        <v>1159321283</v>
      </c>
      <c r="B205" s="1" t="s">
        <v>629</v>
      </c>
      <c r="C205" s="1" t="s">
        <v>627</v>
      </c>
      <c r="D205" s="1">
        <f>IF(Q205=0,RiskScoring!P205,-999)</f>
        <v>50.583260635347649</v>
      </c>
      <c r="E205" s="1">
        <f t="shared" si="12"/>
        <v>28</v>
      </c>
      <c r="F205" s="18">
        <f t="shared" si="13"/>
        <v>34</v>
      </c>
      <c r="G205" s="18">
        <f t="shared" si="14"/>
        <v>68</v>
      </c>
      <c r="H205" s="16">
        <f>IFERROR(VLOOKUP($C205,SH.MED.CMHW.P3_clean!B:H,7,FALSE),-999)</f>
        <v>0.99554500000000001</v>
      </c>
      <c r="I205">
        <f>IFERROR(VLOOKUP($C205,Birth_registration_clean!B:C,2,FALSE),-999)</f>
        <v>0.01</v>
      </c>
      <c r="J205">
        <f>IFERROR(VLOOKUP($C205,'CPI 2015'!B:C,2,FALSE),-999)</f>
        <v>0.53469999999999984</v>
      </c>
      <c r="K205">
        <f>IFERROR(VLOOKUP($C205,BN.CAB.XOKA.GD.ZS!B:E,4,FALSE),-999)</f>
        <v>0.23523662895099637</v>
      </c>
      <c r="L205">
        <f>IFERROR(VLOOKUP($C205,EN.CLC.MDAT.ZS!B:E,4,FALSE),-999)</f>
        <v>1.4447786414121415E-2</v>
      </c>
      <c r="M205">
        <f>IFERROR(VLOOKUP($C205,SH.XPD.GHED.GD.ZS!B:E,4,FALSE),-999)</f>
        <v>0.62075397977937996</v>
      </c>
      <c r="N205">
        <f>IFERROR(VLOOKUP($C205,SE.ADT.LITR.ZS!B:E,4,FALSE),-999)</f>
        <v>1</v>
      </c>
      <c r="O205">
        <f>IFERROR(VLOOKUP($C205,SE.ADT.1524.LT.ZS!B:E,4,FALSE),-999)</f>
        <v>9.9999999999998979E-3</v>
      </c>
      <c r="P205">
        <f>IFERROR(VLOOKUP($C205,LP.LPI.LOGS.XQ!B:E,4,FALSE),-999)</f>
        <v>0.53510515750000009</v>
      </c>
      <c r="Q205">
        <f t="shared" si="15"/>
        <v>0</v>
      </c>
    </row>
    <row r="206" spans="1:17" x14ac:dyDescent="0.35">
      <c r="A206">
        <v>1159321285</v>
      </c>
      <c r="B206" s="1" t="s">
        <v>632</v>
      </c>
      <c r="C206" s="1" t="s">
        <v>630</v>
      </c>
      <c r="D206" s="1">
        <f>IF(Q206=0,RiskScoring!P206,-999)</f>
        <v>12.995110699909731</v>
      </c>
      <c r="E206" s="1">
        <f t="shared" si="12"/>
        <v>26</v>
      </c>
      <c r="F206" s="18">
        <f t="shared" si="13"/>
        <v>0</v>
      </c>
      <c r="G206" s="18">
        <f t="shared" si="14"/>
        <v>33</v>
      </c>
      <c r="H206" s="16">
        <f>IFERROR(VLOOKUP($C206,SH.MED.CMHW.P3_clean!B:H,7,FALSE),-999)</f>
        <v>1.0000000000000009E-2</v>
      </c>
      <c r="I206">
        <f>IFERROR(VLOOKUP($C206,Birth_registration_clean!B:C,2,FALSE),-999)</f>
        <v>0.01</v>
      </c>
      <c r="J206">
        <f>IFERROR(VLOOKUP($C206,'CPI 2015'!B:C,2,FALSE),-999)</f>
        <v>0.43749999999999989</v>
      </c>
      <c r="K206">
        <f>IFERROR(VLOOKUP($C206,BN.CAB.XOKA.GD.ZS!B:E,4,FALSE),-999)</f>
        <v>0.19314363011131561</v>
      </c>
      <c r="L206">
        <f>IFERROR(VLOOKUP($C206,EN.CLC.MDAT.ZS!B:E,4,FALSE),-999)</f>
        <v>0.01</v>
      </c>
      <c r="M206">
        <f>IFERROR(VLOOKUP($C206,SH.XPD.GHED.GD.ZS!B:E,4,FALSE),-999)</f>
        <v>0.59189531882012991</v>
      </c>
      <c r="N206">
        <f>IFERROR(VLOOKUP($C206,SE.ADT.LITR.ZS!B:E,4,FALSE),-999)</f>
        <v>3.0000000000000027E-3</v>
      </c>
      <c r="O206">
        <f>IFERROR(VLOOKUP($C206,SE.ADT.1524.LT.ZS!B:E,4,FALSE),-999)</f>
        <v>1.1979999999999991E-2</v>
      </c>
      <c r="P206">
        <f>IFERROR(VLOOKUP($C206,LP.LPI.LOGS.XQ!B:E,4,FALSE),-999)</f>
        <v>0.55411934499999993</v>
      </c>
      <c r="Q206">
        <f t="shared" si="15"/>
        <v>0</v>
      </c>
    </row>
    <row r="207" spans="1:17" x14ac:dyDescent="0.35">
      <c r="A207">
        <v>1159321287</v>
      </c>
      <c r="B207" s="1" t="s">
        <v>635</v>
      </c>
      <c r="C207" s="1" t="s">
        <v>633</v>
      </c>
      <c r="D207" s="1">
        <f>IF(Q207=0,RiskScoring!P207,-999)</f>
        <v>27.154281184420753</v>
      </c>
      <c r="E207" s="1">
        <f t="shared" si="12"/>
        <v>20</v>
      </c>
      <c r="F207" s="18">
        <f t="shared" si="13"/>
        <v>34</v>
      </c>
      <c r="G207" s="18">
        <f t="shared" si="14"/>
        <v>31</v>
      </c>
      <c r="H207" s="16">
        <f>IFERROR(VLOOKUP($C207,SH.MED.CMHW.P3_clean!B:H,7,FALSE),-999)</f>
        <v>1.0000000000000009E-2</v>
      </c>
      <c r="I207">
        <f>IFERROR(VLOOKUP($C207,Birth_registration_clean!B:C,2,FALSE),-999)</f>
        <v>0.01</v>
      </c>
      <c r="J207">
        <f>IFERROR(VLOOKUP($C207,'CPI 2015'!B:C,2,FALSE),-999)</f>
        <v>0.12429999999999986</v>
      </c>
      <c r="K207">
        <f>IFERROR(VLOOKUP($C207,BN.CAB.XOKA.GD.ZS!B:E,4,FALSE),-999)</f>
        <v>0.21361650697388518</v>
      </c>
      <c r="L207">
        <f>IFERROR(VLOOKUP($C207,EN.CLC.MDAT.ZS!B:E,4,FALSE),-999)</f>
        <v>0.01</v>
      </c>
      <c r="M207">
        <f>IFERROR(VLOOKUP($C207,SH.XPD.GHED.GD.ZS!B:E,4,FALSE),-999)</f>
        <v>0.39125374095058996</v>
      </c>
      <c r="N207">
        <f>IFERROR(VLOOKUP($C207,SE.ADT.LITR.ZS!B:E,4,FALSE),-999)</f>
        <v>1</v>
      </c>
      <c r="O207">
        <f>IFERROR(VLOOKUP($C207,SE.ADT.1524.LT.ZS!B:E,4,FALSE),-999)</f>
        <v>9.9999999999998979E-3</v>
      </c>
      <c r="P207">
        <f>IFERROR(VLOOKUP($C207,LP.LPI.LOGS.XQ!B:E,4,FALSE),-999)</f>
        <v>0.8135372125</v>
      </c>
      <c r="Q207">
        <f t="shared" si="15"/>
        <v>0</v>
      </c>
    </row>
    <row r="208" spans="1:17" x14ac:dyDescent="0.35">
      <c r="A208">
        <v>1159321289</v>
      </c>
      <c r="B208" s="1" t="s">
        <v>637</v>
      </c>
      <c r="C208" s="1" t="s">
        <v>636</v>
      </c>
      <c r="D208" s="1">
        <f>IF(Q208=0,RiskScoring!P208,-999)</f>
        <v>-999</v>
      </c>
      <c r="E208" s="1">
        <f t="shared" si="12"/>
        <v>42</v>
      </c>
      <c r="F208" s="18">
        <f t="shared" si="13"/>
        <v>36</v>
      </c>
      <c r="G208" s="18">
        <f t="shared" si="14"/>
        <v>-33289</v>
      </c>
      <c r="H208" s="16">
        <f>IFERROR(VLOOKUP($C208,SH.MED.CMHW.P3_clean!B:H,7,FALSE),-999)</f>
        <v>9.5635000000000026E-2</v>
      </c>
      <c r="I208">
        <f>IFERROR(VLOOKUP($C208,Birth_registration_clean!B:C,2,FALSE),-999)</f>
        <v>0.47499999999999998</v>
      </c>
      <c r="J208">
        <f>IFERROR(VLOOKUP($C208,'CPI 2015'!B:C,2,FALSE),-999)</f>
        <v>-999</v>
      </c>
      <c r="K208">
        <f>IFERROR(VLOOKUP($C208,BN.CAB.XOKA.GD.ZS!B:E,4,FALSE),-999)</f>
        <v>0.15779129140800202</v>
      </c>
      <c r="L208">
        <f>IFERROR(VLOOKUP($C208,EN.CLC.MDAT.ZS!B:E,4,FALSE),-999)</f>
        <v>0.92343204448411276</v>
      </c>
      <c r="M208">
        <f>IFERROR(VLOOKUP($C208,SH.XPD.GHED.GD.ZS!B:E,4,FALSE),-999)</f>
        <v>0.64437543588607005</v>
      </c>
      <c r="N208">
        <f>IFERROR(VLOOKUP($C208,SE.ADT.LITR.ZS!B:E,4,FALSE),-999)</f>
        <v>0.11580619999999997</v>
      </c>
      <c r="O208">
        <f>IFERROR(VLOOKUP($C208,SE.ADT.1524.LT.ZS!B:E,4,FALSE),-999)</f>
        <v>5.4853236999999999E-2</v>
      </c>
      <c r="P208">
        <f>IFERROR(VLOOKUP($C208,LP.LPI.LOGS.XQ!B:E,4,FALSE),-999)</f>
        <v>0.25750000000000001</v>
      </c>
      <c r="Q208">
        <f t="shared" si="15"/>
        <v>3</v>
      </c>
    </row>
    <row r="209" spans="1:17" x14ac:dyDescent="0.35">
      <c r="A209">
        <v>1159321291</v>
      </c>
      <c r="B209" s="1" t="s">
        <v>645</v>
      </c>
      <c r="C209" s="1" t="s">
        <v>643</v>
      </c>
      <c r="D209" s="1">
        <f>IF(Q209=0,RiskScoring!P209,-999)</f>
        <v>18.270757989281265</v>
      </c>
      <c r="E209" s="1">
        <f t="shared" si="12"/>
        <v>41</v>
      </c>
      <c r="F209" s="18">
        <f t="shared" si="13"/>
        <v>2</v>
      </c>
      <c r="G209" s="18">
        <f t="shared" si="14"/>
        <v>25</v>
      </c>
      <c r="H209" s="16">
        <f>IFERROR(VLOOKUP($C209,SH.MED.CMHW.P3_clean!B:H,7,FALSE),-999)</f>
        <v>1.0000000000000009E-2</v>
      </c>
      <c r="I209">
        <f>IFERROR(VLOOKUP($C209,Birth_registration_clean!B:C,2,FALSE),-999)</f>
        <v>0.17199999999999999</v>
      </c>
      <c r="J209">
        <f>IFERROR(VLOOKUP($C209,'CPI 2015'!B:C,2,FALSE),-999)</f>
        <v>0.49149999999999983</v>
      </c>
      <c r="K209">
        <f>IFERROR(VLOOKUP($C209,BN.CAB.XOKA.GD.ZS!B:E,4,FALSE),-999)</f>
        <v>0.31033219883716845</v>
      </c>
      <c r="L209">
        <f>IFERROR(VLOOKUP($C209,EN.CLC.MDAT.ZS!B:E,4,FALSE),-999)</f>
        <v>1.7724111071462482E-2</v>
      </c>
      <c r="M209">
        <f>IFERROR(VLOOKUP($C209,SH.XPD.GHED.GD.ZS!B:E,4,FALSE),-999)</f>
        <v>0.74815916413544992</v>
      </c>
      <c r="N209">
        <f>IFERROR(VLOOKUP($C209,SE.ADT.LITR.ZS!B:E,4,FALSE),-999)</f>
        <v>4.132289999999994E-2</v>
      </c>
      <c r="O209">
        <f>IFERROR(VLOOKUP($C209,SE.ADT.1524.LT.ZS!B:E,4,FALSE),-999)</f>
        <v>1.9206999999999974E-2</v>
      </c>
      <c r="P209">
        <f>IFERROR(VLOOKUP($C209,LP.LPI.LOGS.XQ!B:E,4,FALSE),-999)</f>
        <v>0.25750000000000001</v>
      </c>
      <c r="Q209">
        <f t="shared" si="15"/>
        <v>0</v>
      </c>
    </row>
    <row r="210" spans="1:17" x14ac:dyDescent="0.35">
      <c r="A210">
        <v>1159321295</v>
      </c>
      <c r="B210" s="1" t="s">
        <v>647</v>
      </c>
      <c r="C210" s="1" t="s">
        <v>646</v>
      </c>
      <c r="D210" s="1">
        <f>IF(Q210=0,RiskScoring!P210,-999)</f>
        <v>26.560253518939419</v>
      </c>
      <c r="E210" s="1">
        <f t="shared" si="12"/>
        <v>38</v>
      </c>
      <c r="F210" s="18">
        <f t="shared" si="13"/>
        <v>11</v>
      </c>
      <c r="G210" s="18">
        <f t="shared" si="14"/>
        <v>33</v>
      </c>
      <c r="H210" s="16">
        <f>IFERROR(VLOOKUP($C210,SH.MED.CMHW.P3_clean!B:H,7,FALSE),-999)</f>
        <v>1.0000000000000009E-2</v>
      </c>
      <c r="I210">
        <f>IFERROR(VLOOKUP($C210,Birth_registration_clean!B:C,2,FALSE),-999)</f>
        <v>0.05</v>
      </c>
      <c r="J210">
        <f>IFERROR(VLOOKUP($C210,'CPI 2015'!B:C,2,FALSE),-999)</f>
        <v>0.89109999999999989</v>
      </c>
      <c r="K210">
        <f>IFERROR(VLOOKUP($C210,BN.CAB.XOKA.GD.ZS!B:E,4,FALSE),-999)</f>
        <v>0.21661773500178833</v>
      </c>
      <c r="L210">
        <f>IFERROR(VLOOKUP($C210,EN.CLC.MDAT.ZS!B:E,4,FALSE),-999)</f>
        <v>6.0269451208619207E-2</v>
      </c>
      <c r="M210">
        <f>IFERROR(VLOOKUP($C210,SH.XPD.GHED.GD.ZS!B:E,4,FALSE),-999)</f>
        <v>0.89236476315984004</v>
      </c>
      <c r="N210">
        <f>IFERROR(VLOOKUP($C210,SE.ADT.LITR.ZS!B:E,4,FALSE),-999)</f>
        <v>0.19155479999999991</v>
      </c>
      <c r="O210">
        <f>IFERROR(VLOOKUP($C210,SE.ADT.1524.LT.ZS!B:E,4,FALSE),-999)</f>
        <v>8.4707280999999912E-2</v>
      </c>
      <c r="P210">
        <f>IFERROR(VLOOKUP($C210,LP.LPI.LOGS.XQ!B:E,4,FALSE),-999)</f>
        <v>0.1075776175</v>
      </c>
      <c r="Q210">
        <f t="shared" si="15"/>
        <v>0</v>
      </c>
    </row>
    <row r="211" spans="1:17" x14ac:dyDescent="0.35">
      <c r="A211">
        <v>1159321301</v>
      </c>
      <c r="B211" s="1" t="s">
        <v>653</v>
      </c>
      <c r="C211" s="1" t="s">
        <v>652</v>
      </c>
      <c r="D211" s="1">
        <f>IF(Q211=0,RiskScoring!P211,-999)</f>
        <v>75.657824526208316</v>
      </c>
      <c r="E211" s="1">
        <f t="shared" si="12"/>
        <v>69</v>
      </c>
      <c r="F211" s="18">
        <f t="shared" si="13"/>
        <v>58</v>
      </c>
      <c r="G211" s="18">
        <f t="shared" si="14"/>
        <v>70</v>
      </c>
      <c r="H211" s="16">
        <f>IFERROR(VLOOKUP($C211,SH.MED.CMHW.P3_clean!B:H,7,FALSE),-999)</f>
        <v>0.99604000000000004</v>
      </c>
      <c r="I211">
        <f>IFERROR(VLOOKUP($C211,Birth_registration_clean!B:C,2,FALSE),-999)</f>
        <v>0.89</v>
      </c>
      <c r="J211">
        <f>IFERROR(VLOOKUP($C211,'CPI 2015'!B:C,2,FALSE),-999)</f>
        <v>0.84789999999999988</v>
      </c>
      <c r="K211">
        <f>IFERROR(VLOOKUP($C211,BN.CAB.XOKA.GD.ZS!B:E,4,FALSE),-999)</f>
        <v>0.23909412926485021</v>
      </c>
      <c r="L211">
        <f>IFERROR(VLOOKUP($C211,EN.CLC.MDAT.ZS!B:E,4,FALSE),-999)</f>
        <v>0.27874946147545343</v>
      </c>
      <c r="M211">
        <f>IFERROR(VLOOKUP($C211,SH.XPD.GHED.GD.ZS!B:E,4,FALSE),-999)</f>
        <v>0.94291340990180994</v>
      </c>
      <c r="N211">
        <f>IFERROR(VLOOKUP($C211,SE.ADT.LITR.ZS!B:E,4,FALSE),-999)</f>
        <v>0.77688449999999998</v>
      </c>
      <c r="O211">
        <f>IFERROR(VLOOKUP($C211,SE.ADT.1524.LT.ZS!B:E,4,FALSE),-999)</f>
        <v>0.69516306099999992</v>
      </c>
      <c r="P211">
        <f>IFERROR(VLOOKUP($C211,LP.LPI.LOGS.XQ!B:E,4,FALSE),-999)</f>
        <v>0.2720121625000001</v>
      </c>
      <c r="Q211">
        <f t="shared" si="15"/>
        <v>0</v>
      </c>
    </row>
    <row r="212" spans="1:17" x14ac:dyDescent="0.35">
      <c r="A212">
        <v>1159321303</v>
      </c>
      <c r="B212" s="1" t="s">
        <v>656</v>
      </c>
      <c r="C212" s="1" t="s">
        <v>655</v>
      </c>
      <c r="D212" s="1">
        <f>IF(Q212=0,RiskScoring!P212,-999)</f>
        <v>37.488758779581012</v>
      </c>
      <c r="E212" s="1">
        <f t="shared" si="12"/>
        <v>45</v>
      </c>
      <c r="F212" s="18">
        <f t="shared" si="13"/>
        <v>19</v>
      </c>
      <c r="G212" s="18">
        <f t="shared" si="14"/>
        <v>37</v>
      </c>
      <c r="H212" s="16">
        <f>IFERROR(VLOOKUP($C212,SH.MED.CMHW.P3_clean!B:H,7,FALSE),-999)</f>
        <v>1.0000000000000009E-2</v>
      </c>
      <c r="I212">
        <f>IFERROR(VLOOKUP($C212,Birth_registration_clean!B:C,2,FALSE),-999)</f>
        <v>0.22900000000000001</v>
      </c>
      <c r="J212">
        <f>IFERROR(VLOOKUP($C212,'CPI 2015'!B:C,2,FALSE),-999)</f>
        <v>0.73989999999999989</v>
      </c>
      <c r="K212">
        <f>IFERROR(VLOOKUP($C212,BN.CAB.XOKA.GD.ZS!B:E,4,FALSE),-999)</f>
        <v>0.23299724034519692</v>
      </c>
      <c r="L212">
        <f>IFERROR(VLOOKUP($C212,EN.CLC.MDAT.ZS!B:E,4,FALSE),-999)</f>
        <v>6.033931061329928E-2</v>
      </c>
      <c r="M212">
        <f>IFERROR(VLOOKUP($C212,SH.XPD.GHED.GD.ZS!B:E,4,FALSE),-999)</f>
        <v>0.91157700188722002</v>
      </c>
      <c r="N212">
        <f>IFERROR(VLOOKUP($C212,SE.ADT.LITR.ZS!B:E,4,FALSE),-999)</f>
        <v>0.36254379999999997</v>
      </c>
      <c r="O212">
        <f>IFERROR(VLOOKUP($C212,SE.ADT.1524.LT.ZS!B:E,4,FALSE),-999)</f>
        <v>0.16552791099999997</v>
      </c>
      <c r="P212">
        <f>IFERROR(VLOOKUP($C212,LP.LPI.LOGS.XQ!B:E,4,FALSE),-999)</f>
        <v>0.37184896000000006</v>
      </c>
      <c r="Q212">
        <f t="shared" si="15"/>
        <v>0</v>
      </c>
    </row>
    <row r="213" spans="1:17" x14ac:dyDescent="0.35">
      <c r="A213">
        <v>1159321305</v>
      </c>
      <c r="B213" s="1" t="s">
        <v>660</v>
      </c>
      <c r="C213" s="1" t="s">
        <v>658</v>
      </c>
      <c r="D213" s="1">
        <f>IF(Q213=0,RiskScoring!P213,-999)</f>
        <v>46.493954434204738</v>
      </c>
      <c r="E213" s="1">
        <f t="shared" si="12"/>
        <v>33</v>
      </c>
      <c r="F213" s="18">
        <f t="shared" si="13"/>
        <v>16</v>
      </c>
      <c r="G213" s="18">
        <f t="shared" si="14"/>
        <v>73</v>
      </c>
      <c r="H213" s="16">
        <f>IFERROR(VLOOKUP($C213,SH.MED.CMHW.P3_clean!B:H,7,FALSE),-999)</f>
        <v>0.98539750000000004</v>
      </c>
      <c r="I213">
        <f>IFERROR(VLOOKUP($C213,Birth_registration_clean!B:C,2,FALSE),-999)</f>
        <v>1.4999999999999999E-2</v>
      </c>
      <c r="J213">
        <f>IFERROR(VLOOKUP($C213,'CPI 2015'!B:C,2,FALSE),-999)</f>
        <v>0.67509999999999981</v>
      </c>
      <c r="K213">
        <f>IFERROR(VLOOKUP($C213,BN.CAB.XOKA.GD.ZS!B:E,4,FALSE),-999)</f>
        <v>0.18642767885134173</v>
      </c>
      <c r="L213">
        <f>IFERROR(VLOOKUP($C213,EN.CLC.MDAT.ZS!B:E,4,FALSE),-999)</f>
        <v>0.38135879653856797</v>
      </c>
      <c r="M213">
        <f>IFERROR(VLOOKUP($C213,SH.XPD.GHED.GD.ZS!B:E,4,FALSE),-999)</f>
        <v>0.80666979068711997</v>
      </c>
      <c r="N213">
        <f>IFERROR(VLOOKUP($C213,SE.ADT.LITR.ZS!B:E,4,FALSE),-999)</f>
        <v>7.1316900000000016E-2</v>
      </c>
      <c r="O213">
        <f>IFERROR(VLOOKUP($C213,SE.ADT.1524.LT.ZS!B:E,4,FALSE),-999)</f>
        <v>2.8348362999999877E-2</v>
      </c>
      <c r="P213">
        <f>IFERROR(VLOOKUP($C213,LP.LPI.LOGS.XQ!B:E,4,FALSE),-999)</f>
        <v>0.5385228849999999</v>
      </c>
      <c r="Q213">
        <f t="shared" si="15"/>
        <v>0</v>
      </c>
    </row>
    <row r="214" spans="1:17" x14ac:dyDescent="0.35">
      <c r="A214">
        <v>1159321307</v>
      </c>
      <c r="B214" s="1" t="s">
        <v>663</v>
      </c>
      <c r="C214" s="1" t="s">
        <v>661</v>
      </c>
      <c r="D214" s="1">
        <f>IF(Q214=0,RiskScoring!P214,-999)</f>
        <v>32.121980275616068</v>
      </c>
      <c r="E214" s="1">
        <f t="shared" si="12"/>
        <v>38</v>
      </c>
      <c r="F214" s="18">
        <f t="shared" si="13"/>
        <v>18</v>
      </c>
      <c r="G214" s="18">
        <f t="shared" si="14"/>
        <v>36</v>
      </c>
      <c r="H214" s="16">
        <f>IFERROR(VLOOKUP($C214,SH.MED.CMHW.P3_clean!B:H,7,FALSE),-999)</f>
        <v>1.0000000000000009E-2</v>
      </c>
      <c r="I214">
        <f>IFERROR(VLOOKUP($C214,Birth_registration_clean!B:C,2,FALSE),-999)</f>
        <v>5.1999999999999998E-2</v>
      </c>
      <c r="J214">
        <f>IFERROR(VLOOKUP($C214,'CPI 2015'!B:C,2,FALSE),-999)</f>
        <v>0.80469999999999997</v>
      </c>
      <c r="K214">
        <f>IFERROR(VLOOKUP($C214,BN.CAB.XOKA.GD.ZS!B:E,4,FALSE),-999)</f>
        <v>0.24859144208740447</v>
      </c>
      <c r="L214">
        <f>IFERROR(VLOOKUP($C214,EN.CLC.MDAT.ZS!B:E,4,FALSE),-999)</f>
        <v>0.54243050110490254</v>
      </c>
      <c r="M214">
        <f>IFERROR(VLOOKUP($C214,SH.XPD.GHED.GD.ZS!B:E,4,FALSE),-999)</f>
        <v>0.86656564016487003</v>
      </c>
      <c r="N214">
        <f>IFERROR(VLOOKUP($C214,SE.ADT.LITR.ZS!B:E,4,FALSE),-999)</f>
        <v>2.0000000000000018E-3</v>
      </c>
      <c r="O214">
        <f>IFERROR(VLOOKUP($C214,SE.ADT.1524.LT.ZS!B:E,4,FALSE),-999)</f>
        <v>1.0989999999999833E-2</v>
      </c>
      <c r="P214">
        <f>IFERROR(VLOOKUP($C214,LP.LPI.LOGS.XQ!B:E,4,FALSE),-999)</f>
        <v>0.28622682999999999</v>
      </c>
      <c r="Q214">
        <f t="shared" si="15"/>
        <v>0</v>
      </c>
    </row>
    <row r="215" spans="1:17" x14ac:dyDescent="0.35">
      <c r="A215">
        <v>1159321309</v>
      </c>
      <c r="B215" s="1" t="s">
        <v>665</v>
      </c>
      <c r="C215" s="1" t="s">
        <v>664</v>
      </c>
      <c r="D215" s="1">
        <f>IF(Q215=0,RiskScoring!P215,-999)</f>
        <v>43.912263577123639</v>
      </c>
      <c r="E215" s="1">
        <f t="shared" si="12"/>
        <v>64</v>
      </c>
      <c r="F215" s="18">
        <f t="shared" si="13"/>
        <v>0</v>
      </c>
      <c r="G215" s="18">
        <f t="shared" si="14"/>
        <v>39</v>
      </c>
      <c r="H215" s="16">
        <f>IFERROR(VLOOKUP($C215,SH.MED.CMHW.P3_clean!B:H,7,FALSE),-999)</f>
        <v>1.0000000000000009E-2</v>
      </c>
      <c r="I215">
        <f>IFERROR(VLOOKUP($C215,Birth_registration_clean!B:C,2,FALSE),-999)</f>
        <v>1.4E-2</v>
      </c>
      <c r="J215">
        <f>IFERROR(VLOOKUP($C215,'CPI 2015'!B:C,2,FALSE),-999)</f>
        <v>0.89109999999999989</v>
      </c>
      <c r="K215">
        <f>IFERROR(VLOOKUP($C215,BN.CAB.XOKA.GD.ZS!B:E,4,FALSE),-999)</f>
        <v>0.99996299999999994</v>
      </c>
      <c r="L215">
        <f>IFERROR(VLOOKUP($C215,EN.CLC.MDAT.ZS!B:E,4,FALSE),-999)</f>
        <v>1.0047062449720258E-2</v>
      </c>
      <c r="M215">
        <f>IFERROR(VLOOKUP($C215,SH.XPD.GHED.GD.ZS!B:E,4,FALSE),-999)</f>
        <v>0.91820038100394996</v>
      </c>
      <c r="N215">
        <f>IFERROR(VLOOKUP($C215,SE.ADT.LITR.ZS!B:E,4,FALSE),-999)</f>
        <v>3.0000000000000027E-3</v>
      </c>
      <c r="O215">
        <f>IFERROR(VLOOKUP($C215,SE.ADT.1524.LT.ZS!B:E,4,FALSE),-999)</f>
        <v>1.1979999999999991E-2</v>
      </c>
      <c r="P215">
        <f>IFERROR(VLOOKUP($C215,LP.LPI.LOGS.XQ!B:E,4,FALSE),-999)</f>
        <v>0.27937503999999996</v>
      </c>
      <c r="Q215">
        <f t="shared" si="15"/>
        <v>0</v>
      </c>
    </row>
    <row r="216" spans="1:17" x14ac:dyDescent="0.35">
      <c r="A216">
        <v>1159321313</v>
      </c>
      <c r="B216" s="1" t="s">
        <v>670</v>
      </c>
      <c r="C216" s="1" t="s">
        <v>666</v>
      </c>
      <c r="D216" s="1">
        <f>IF(Q216=0,RiskScoring!P216,-999)</f>
        <v>53.839423882685978</v>
      </c>
      <c r="E216" s="1">
        <f t="shared" si="12"/>
        <v>51</v>
      </c>
      <c r="F216" s="18">
        <f t="shared" si="13"/>
        <v>16</v>
      </c>
      <c r="G216" s="18">
        <f t="shared" si="14"/>
        <v>64</v>
      </c>
      <c r="H216" s="16">
        <f>IFERROR(VLOOKUP($C216,SH.MED.CMHW.P3_clean!B:H,7,FALSE),-999)</f>
        <v>0.997525</v>
      </c>
      <c r="I216">
        <f>IFERROR(VLOOKUP($C216,Birth_registration_clean!B:C,2,FALSE),-999)</f>
        <v>0.40600000000000003</v>
      </c>
      <c r="J216">
        <f>IFERROR(VLOOKUP($C216,'CPI 2015'!B:C,2,FALSE),-999)</f>
        <v>0.78309999999999991</v>
      </c>
      <c r="K216">
        <f>IFERROR(VLOOKUP($C216,BN.CAB.XOKA.GD.ZS!B:E,4,FALSE),-999)</f>
        <v>0.29317092129702504</v>
      </c>
      <c r="L216">
        <f>IFERROR(VLOOKUP($C216,EN.CLC.MDAT.ZS!B:E,4,FALSE),-999)</f>
        <v>1.2486917745946235E-2</v>
      </c>
      <c r="M216">
        <f>IFERROR(VLOOKUP($C216,SH.XPD.GHED.GD.ZS!B:E,4,FALSE),-999)</f>
        <v>0.85053475467750994</v>
      </c>
      <c r="N216">
        <f>IFERROR(VLOOKUP($C216,SE.ADT.LITR.ZS!B:E,4,FALSE),-999)</f>
        <v>0.3193317</v>
      </c>
      <c r="O216">
        <f>IFERROR(VLOOKUP($C216,SE.ADT.1524.LT.ZS!B:E,4,FALSE),-999)</f>
        <v>0.17296360299999991</v>
      </c>
      <c r="P216">
        <f>IFERROR(VLOOKUP($C216,LP.LPI.LOGS.XQ!B:E,4,FALSE),-999)</f>
        <v>0.15850000000000003</v>
      </c>
      <c r="Q216">
        <f t="shared" si="15"/>
        <v>0</v>
      </c>
    </row>
    <row r="217" spans="1:17" x14ac:dyDescent="0.35">
      <c r="A217">
        <v>1159321319</v>
      </c>
      <c r="B217" s="1" t="s">
        <v>673</v>
      </c>
      <c r="C217" s="1" t="s">
        <v>671</v>
      </c>
      <c r="D217" s="1">
        <f>IF(Q217=0,RiskScoring!P217,-999)</f>
        <v>-999</v>
      </c>
      <c r="E217" s="1">
        <f t="shared" si="12"/>
        <v>36</v>
      </c>
      <c r="F217" s="18">
        <f t="shared" si="13"/>
        <v>1</v>
      </c>
      <c r="G217" s="18">
        <f t="shared" si="14"/>
        <v>-33292</v>
      </c>
      <c r="H217" s="16">
        <f>IFERROR(VLOOKUP($C217,SH.MED.CMHW.P3_clean!B:H,7,FALSE),-999)</f>
        <v>1.0000000000000009E-2</v>
      </c>
      <c r="I217">
        <f>IFERROR(VLOOKUP($C217,Birth_registration_clean!B:C,2,FALSE),-999)</f>
        <v>7.4999999999999997E-2</v>
      </c>
      <c r="J217">
        <f>IFERROR(VLOOKUP($C217,'CPI 2015'!B:C,2,FALSE),-999)</f>
        <v>-999</v>
      </c>
      <c r="K217">
        <f>IFERROR(VLOOKUP($C217,BN.CAB.XOKA.GD.ZS!B:E,4,FALSE),-999)</f>
        <v>0.25546458731306798</v>
      </c>
      <c r="L217">
        <f>IFERROR(VLOOKUP($C217,EN.CLC.MDAT.ZS!B:E,4,FALSE),-999)</f>
        <v>0.01</v>
      </c>
      <c r="M217">
        <f>IFERROR(VLOOKUP($C217,SH.XPD.GHED.GD.ZS!B:E,4,FALSE),-999)</f>
        <v>0.76875122376189997</v>
      </c>
      <c r="N217">
        <f>IFERROR(VLOOKUP($C217,SE.ADT.LITR.ZS!B:E,4,FALSE),-999)</f>
        <v>5.8562999999999255E-3</v>
      </c>
      <c r="O217">
        <f>IFERROR(VLOOKUP($C217,SE.ADT.1524.LT.ZS!B:E,4,FALSE),-999)</f>
        <v>1.5532911999999954E-2</v>
      </c>
      <c r="P217">
        <f>IFERROR(VLOOKUP($C217,LP.LPI.LOGS.XQ!B:E,4,FALSE),-999)</f>
        <v>0.25750000000000001</v>
      </c>
      <c r="Q217">
        <f t="shared" si="15"/>
        <v>3</v>
      </c>
    </row>
    <row r="218" spans="1:17" x14ac:dyDescent="0.35">
      <c r="A218">
        <v>1159321321</v>
      </c>
      <c r="B218" s="1" t="s">
        <v>676</v>
      </c>
      <c r="C218" s="1" t="s">
        <v>674</v>
      </c>
      <c r="D218" s="1">
        <f>IF(Q218=0,RiskScoring!P218,-999)</f>
        <v>19.924379188081375</v>
      </c>
      <c r="E218" s="1">
        <f t="shared" si="12"/>
        <v>33</v>
      </c>
      <c r="F218" s="18">
        <f t="shared" si="13"/>
        <v>1</v>
      </c>
      <c r="G218" s="18">
        <f t="shared" si="14"/>
        <v>33</v>
      </c>
      <c r="H218" s="16">
        <f>IFERROR(VLOOKUP($C218,SH.MED.CMHW.P3_clean!B:H,7,FALSE),-999)</f>
        <v>1.0000000000000009E-2</v>
      </c>
      <c r="I218">
        <f>IFERROR(VLOOKUP($C218,Birth_registration_clean!B:C,2,FALSE),-999)</f>
        <v>4.4999999999999998E-2</v>
      </c>
      <c r="J218">
        <f>IFERROR(VLOOKUP($C218,'CPI 2015'!B:C,2,FALSE),-999)</f>
        <v>0.66429999999999989</v>
      </c>
      <c r="K218">
        <f>IFERROR(VLOOKUP($C218,BN.CAB.XOKA.GD.ZS!B:E,4,FALSE),-999)</f>
        <v>0.18692259844358783</v>
      </c>
      <c r="L218">
        <f>IFERROR(VLOOKUP($C218,EN.CLC.MDAT.ZS!B:E,4,FALSE),-999)</f>
        <v>1.0080957190468516E-2</v>
      </c>
      <c r="M218">
        <f>IFERROR(VLOOKUP($C218,SH.XPD.GHED.GD.ZS!B:E,4,FALSE),-999)</f>
        <v>0.77086639300436</v>
      </c>
      <c r="N218">
        <f>IFERROR(VLOOKUP($C218,SE.ADT.LITR.ZS!B:E,4,FALSE),-999)</f>
        <v>1.2999999999999901E-2</v>
      </c>
      <c r="O218">
        <f>IFERROR(VLOOKUP($C218,SE.ADT.1524.LT.ZS!B:E,4,FALSE),-999)</f>
        <v>1.3959999999999972E-2</v>
      </c>
      <c r="P218">
        <f>IFERROR(VLOOKUP($C218,LP.LPI.LOGS.XQ!B:E,4,FALSE),-999)</f>
        <v>0.32775089500000004</v>
      </c>
      <c r="Q218">
        <f t="shared" si="15"/>
        <v>0</v>
      </c>
    </row>
    <row r="219" spans="1:17" x14ac:dyDescent="0.35">
      <c r="A219">
        <v>1159321327</v>
      </c>
      <c r="B219" s="1" t="s">
        <v>679</v>
      </c>
      <c r="C219" s="1" t="s">
        <v>677</v>
      </c>
      <c r="D219" s="1">
        <f>IF(Q219=0,RiskScoring!P219,-999)</f>
        <v>25.083544313508796</v>
      </c>
      <c r="E219" s="1">
        <f t="shared" si="12"/>
        <v>34</v>
      </c>
      <c r="F219" s="18">
        <f t="shared" si="13"/>
        <v>9</v>
      </c>
      <c r="G219" s="18">
        <f t="shared" si="14"/>
        <v>36</v>
      </c>
      <c r="H219" s="16">
        <f>IFERROR(VLOOKUP($C219,SH.MED.CMHW.P3_clean!B:H,7,FALSE),-999)</f>
        <v>1.0000000000000009E-2</v>
      </c>
      <c r="I219">
        <f>IFERROR(VLOOKUP($C219,Birth_registration_clean!B:C,2,FALSE),-999)</f>
        <v>1.7999999999999999E-2</v>
      </c>
      <c r="J219">
        <f>IFERROR(VLOOKUP($C219,'CPI 2015'!B:C,2,FALSE),-999)</f>
        <v>0.67509999999999981</v>
      </c>
      <c r="K219">
        <f>IFERROR(VLOOKUP($C219,BN.CAB.XOKA.GD.ZS!B:E,4,FALSE),-999)</f>
        <v>0.28009850471135767</v>
      </c>
      <c r="L219">
        <f>IFERROR(VLOOKUP($C219,EN.CLC.MDAT.ZS!B:E,4,FALSE),-999)</f>
        <v>1.974658331033604E-2</v>
      </c>
      <c r="M219">
        <f>IFERROR(VLOOKUP($C219,SH.XPD.GHED.GD.ZS!B:E,4,FALSE),-999)</f>
        <v>0.73751159689788004</v>
      </c>
      <c r="N219">
        <f>IFERROR(VLOOKUP($C219,SE.ADT.LITR.ZS!B:E,4,FALSE),-999)</f>
        <v>0.20963569999999998</v>
      </c>
      <c r="O219">
        <f>IFERROR(VLOOKUP($C219,SE.ADT.1524.LT.ZS!B:E,4,FALSE),-999)</f>
        <v>4.7529909999999842E-2</v>
      </c>
      <c r="P219">
        <f>IFERROR(VLOOKUP($C219,LP.LPI.LOGS.XQ!B:E,4,FALSE),-999)</f>
        <v>0.4032500275</v>
      </c>
      <c r="Q219">
        <f t="shared" si="15"/>
        <v>0</v>
      </c>
    </row>
    <row r="220" spans="1:17" x14ac:dyDescent="0.35">
      <c r="A220">
        <v>1159321331</v>
      </c>
      <c r="B220" s="1" t="s">
        <v>682</v>
      </c>
      <c r="C220" s="1" t="s">
        <v>680</v>
      </c>
      <c r="D220" s="1">
        <f>IF(Q220=0,RiskScoring!P220,-999)</f>
        <v>26.417912129145947</v>
      </c>
      <c r="E220" s="1">
        <f t="shared" si="12"/>
        <v>34</v>
      </c>
      <c r="F220" s="18">
        <f t="shared" si="13"/>
        <v>2</v>
      </c>
      <c r="G220" s="18">
        <f t="shared" si="14"/>
        <v>40</v>
      </c>
      <c r="H220" s="16">
        <f>IFERROR(VLOOKUP($C220,SH.MED.CMHW.P3_clean!B:H,7,FALSE),-999)</f>
        <v>1.0000000000000009E-2</v>
      </c>
      <c r="I220">
        <f>IFERROR(VLOOKUP($C220,Birth_registration_clean!B:C,2,FALSE),-999)</f>
        <v>2.1999999999999999E-2</v>
      </c>
      <c r="J220">
        <f>IFERROR(VLOOKUP($C220,'CPI 2015'!B:C,2,FALSE),-999)</f>
        <v>0.63189999999999991</v>
      </c>
      <c r="K220">
        <f>IFERROR(VLOOKUP($C220,BN.CAB.XOKA.GD.ZS!B:E,4,FALSE),-999)</f>
        <v>0.24094032435360985</v>
      </c>
      <c r="L220">
        <f>IFERROR(VLOOKUP($C220,EN.CLC.MDAT.ZS!B:E,4,FALSE),-999)</f>
        <v>2.3519743676320717E-2</v>
      </c>
      <c r="M220">
        <f>IFERROR(VLOOKUP($C220,SH.XPD.GHED.GD.ZS!B:E,4,FALSE),-999)</f>
        <v>0.77438243458447997</v>
      </c>
      <c r="N220">
        <f>IFERROR(VLOOKUP($C220,SE.ADT.LITR.ZS!B:E,4,FALSE),-999)</f>
        <v>3.8494699999999993E-2</v>
      </c>
      <c r="O220">
        <f>IFERROR(VLOOKUP($C220,SE.ADT.1524.LT.ZS!B:E,4,FALSE),-999)</f>
        <v>1.2466386999999912E-2</v>
      </c>
      <c r="P220">
        <f>IFERROR(VLOOKUP($C220,LP.LPI.LOGS.XQ!B:E,4,FALSE),-999)</f>
        <v>0.58223608750000011</v>
      </c>
      <c r="Q220">
        <f t="shared" si="15"/>
        <v>0</v>
      </c>
    </row>
    <row r="221" spans="1:17" x14ac:dyDescent="0.35">
      <c r="A221">
        <v>1159321335</v>
      </c>
      <c r="B221" s="1" t="s">
        <v>684</v>
      </c>
      <c r="C221" s="1" t="s">
        <v>683</v>
      </c>
      <c r="D221" s="1">
        <f>IF(Q221=0,RiskScoring!P221,-999)</f>
        <v>-999</v>
      </c>
      <c r="E221" s="1">
        <f t="shared" si="12"/>
        <v>-99900</v>
      </c>
      <c r="F221" s="18">
        <f t="shared" si="13"/>
        <v>-99900</v>
      </c>
      <c r="G221" s="18">
        <f t="shared" si="14"/>
        <v>-66587</v>
      </c>
      <c r="H221" s="16">
        <f>IFERROR(VLOOKUP($C221,SH.MED.CMHW.P3_clean!B:H,7,FALSE),-999)</f>
        <v>-999</v>
      </c>
      <c r="I221">
        <f>IFERROR(VLOOKUP($C221,Birth_registration_clean!B:C,2,FALSE),-999)</f>
        <v>-999</v>
      </c>
      <c r="J221">
        <f>IFERROR(VLOOKUP($C221,'CPI 2015'!B:C,2,FALSE),-999)</f>
        <v>0.41589999999999983</v>
      </c>
      <c r="K221">
        <f>IFERROR(VLOOKUP($C221,BN.CAB.XOKA.GD.ZS!B:E,4,FALSE),-999)</f>
        <v>-999</v>
      </c>
      <c r="L221">
        <f>IFERROR(VLOOKUP($C221,EN.CLC.MDAT.ZS!B:E,4,FALSE),-999)</f>
        <v>-999</v>
      </c>
      <c r="M221">
        <f>IFERROR(VLOOKUP($C221,SH.XPD.GHED.GD.ZS!B:E,4,FALSE),-999)</f>
        <v>-999</v>
      </c>
      <c r="N221">
        <f>IFERROR(VLOOKUP($C221,SE.ADT.LITR.ZS!B:E,4,FALSE),-999)</f>
        <v>-999</v>
      </c>
      <c r="O221">
        <f>IFERROR(VLOOKUP($C221,SE.ADT.1524.LT.ZS!B:E,4,FALSE),-999)</f>
        <v>-999</v>
      </c>
      <c r="P221">
        <f>IFERROR(VLOOKUP($C221,LP.LPI.LOGS.XQ!B:E,4,FALSE),-999)</f>
        <v>-999</v>
      </c>
      <c r="Q221">
        <f t="shared" si="15"/>
        <v>1</v>
      </c>
    </row>
    <row r="222" spans="1:17" x14ac:dyDescent="0.35">
      <c r="A222">
        <v>1159321337</v>
      </c>
      <c r="B222" s="1" t="s">
        <v>687</v>
      </c>
      <c r="C222" s="1" t="s">
        <v>685</v>
      </c>
      <c r="D222" s="1">
        <f>IF(Q222=0,RiskScoring!P222,-999)</f>
        <v>47.637745423999824</v>
      </c>
      <c r="E222" s="1">
        <f t="shared" si="12"/>
        <v>62</v>
      </c>
      <c r="F222" s="18">
        <f t="shared" si="13"/>
        <v>17</v>
      </c>
      <c r="G222" s="18">
        <f t="shared" si="14"/>
        <v>41</v>
      </c>
      <c r="H222" s="16">
        <f>IFERROR(VLOOKUP($C222,SH.MED.CMHW.P3_clean!B:H,7,FALSE),-999)</f>
        <v>1.0000000000000009E-2</v>
      </c>
      <c r="I222">
        <f>IFERROR(VLOOKUP($C222,Birth_registration_clean!B:C,2,FALSE),-999)</f>
        <v>0.746</v>
      </c>
      <c r="J222">
        <f>IFERROR(VLOOKUP($C222,'CPI 2015'!B:C,2,FALSE),-999)</f>
        <v>0.76149999999999984</v>
      </c>
      <c r="K222">
        <f>IFERROR(VLOOKUP($C222,BN.CAB.XOKA.GD.ZS!B:E,4,FALSE),-999)</f>
        <v>0.23839357072757084</v>
      </c>
      <c r="L222">
        <f>IFERROR(VLOOKUP($C222,EN.CLC.MDAT.ZS!B:E,4,FALSE),-999)</f>
        <v>0.15809049383118465</v>
      </c>
      <c r="M222">
        <f>IFERROR(VLOOKUP($C222,SH.XPD.GHED.GD.ZS!B:E,4,FALSE),-999)</f>
        <v>0.88787909673162002</v>
      </c>
      <c r="N222">
        <f>IFERROR(VLOOKUP($C222,SE.ADT.LITR.ZS!B:E,4,FALSE),-999)</f>
        <v>0.22112769999999993</v>
      </c>
      <c r="O222">
        <f>IFERROR(VLOOKUP($C222,SE.ADT.1524.LT.ZS!B:E,4,FALSE),-999)</f>
        <v>0.15102411399999993</v>
      </c>
      <c r="P222">
        <f>IFERROR(VLOOKUP($C222,LP.LPI.LOGS.XQ!B:E,4,FALSE),-999)</f>
        <v>0.48439983250000002</v>
      </c>
      <c r="Q222">
        <f t="shared" si="15"/>
        <v>0</v>
      </c>
    </row>
    <row r="223" spans="1:17" x14ac:dyDescent="0.35">
      <c r="A223">
        <v>1159321343</v>
      </c>
      <c r="B223" s="1" t="s">
        <v>690</v>
      </c>
      <c r="C223" s="1" t="s">
        <v>688</v>
      </c>
      <c r="D223" s="1">
        <f>IF(Q223=0,RiskScoring!P223,-999)</f>
        <v>63.560088445947365</v>
      </c>
      <c r="E223" s="1">
        <f t="shared" si="12"/>
        <v>63</v>
      </c>
      <c r="F223" s="18">
        <f t="shared" si="13"/>
        <v>14</v>
      </c>
      <c r="G223" s="18">
        <f t="shared" si="14"/>
        <v>75</v>
      </c>
      <c r="H223" s="16">
        <f>IFERROR(VLOOKUP($C223,SH.MED.CMHW.P3_clean!B:H,7,FALSE),-999)</f>
        <v>0.95198499999999997</v>
      </c>
      <c r="I223">
        <f>IFERROR(VLOOKUP($C223,Birth_registration_clean!B:C,2,FALSE),-999)</f>
        <v>0.68799999999999994</v>
      </c>
      <c r="J223">
        <f>IFERROR(VLOOKUP($C223,'CPI 2015'!B:C,2,FALSE),-999)</f>
        <v>0.81549999999999989</v>
      </c>
      <c r="K223">
        <f>IFERROR(VLOOKUP($C223,BN.CAB.XOKA.GD.ZS!B:E,4,FALSE),-999)</f>
        <v>0.27089114059699437</v>
      </c>
      <c r="L223">
        <f>IFERROR(VLOOKUP($C223,EN.CLC.MDAT.ZS!B:E,4,FALSE),-999)</f>
        <v>9.4269143521477E-2</v>
      </c>
      <c r="M223">
        <f>IFERROR(VLOOKUP($C223,SH.XPD.GHED.GD.ZS!B:E,4,FALSE),-999)</f>
        <v>0.93194434972344997</v>
      </c>
      <c r="N223">
        <f>IFERROR(VLOOKUP($C223,SE.ADT.LITR.ZS!B:E,4,FALSE),-999)</f>
        <v>0.23472499999999996</v>
      </c>
      <c r="O223">
        <f>IFERROR(VLOOKUP($C223,SE.ADT.1524.LT.ZS!B:E,4,FALSE),-999)</f>
        <v>0.11497653099999994</v>
      </c>
      <c r="P223">
        <f>IFERROR(VLOOKUP($C223,LP.LPI.LOGS.XQ!B:E,4,FALSE),-999)</f>
        <v>0.48797917750000003</v>
      </c>
      <c r="Q223">
        <f t="shared" si="15"/>
        <v>0</v>
      </c>
    </row>
    <row r="224" spans="1:17" x14ac:dyDescent="0.35">
      <c r="A224">
        <v>1159321345</v>
      </c>
      <c r="B224" s="1" t="s">
        <v>692</v>
      </c>
      <c r="C224" s="1" t="s">
        <v>691</v>
      </c>
      <c r="D224" s="1">
        <f>IF(Q224=0,RiskScoring!P224,-999)</f>
        <v>26.459454505645738</v>
      </c>
      <c r="E224" s="1">
        <f t="shared" si="12"/>
        <v>35</v>
      </c>
      <c r="F224" s="18">
        <f t="shared" si="13"/>
        <v>1</v>
      </c>
      <c r="G224" s="18">
        <f t="shared" si="14"/>
        <v>39</v>
      </c>
      <c r="H224" s="16">
        <f>IFERROR(VLOOKUP($C224,SH.MED.CMHW.P3_clean!B:H,7,FALSE),-999)</f>
        <v>1.0000000000000009E-2</v>
      </c>
      <c r="I224">
        <f>IFERROR(VLOOKUP($C224,Birth_registration_clean!B:C,2,FALSE),-999)</f>
        <v>1.2E-2</v>
      </c>
      <c r="J224">
        <f>IFERROR(VLOOKUP($C224,'CPI 2015'!B:C,2,FALSE),-999)</f>
        <v>0.79389999999999983</v>
      </c>
      <c r="K224">
        <f>IFERROR(VLOOKUP($C224,BN.CAB.XOKA.GD.ZS!B:E,4,FALSE),-999)</f>
        <v>0.23949619785226708</v>
      </c>
      <c r="L224">
        <f>IFERROR(VLOOKUP($C224,EN.CLC.MDAT.ZS!B:E,4,FALSE),-999)</f>
        <v>3.6654696038519757E-2</v>
      </c>
      <c r="M224">
        <f>IFERROR(VLOOKUP($C224,SH.XPD.GHED.GD.ZS!B:E,4,FALSE),-999)</f>
        <v>0.80979630965297</v>
      </c>
      <c r="N224">
        <f>IFERROR(VLOOKUP($C224,SE.ADT.LITR.ZS!B:E,4,FALSE),-999)</f>
        <v>2.5649999999999284E-4</v>
      </c>
      <c r="O224">
        <f>IFERROR(VLOOKUP($C224,SE.ADT.1524.LT.ZS!B:E,4,FALSE),-999)</f>
        <v>1.0299375999999971E-2</v>
      </c>
      <c r="P224">
        <f>IFERROR(VLOOKUP($C224,LP.LPI.LOGS.XQ!B:E,4,FALSE),-999)</f>
        <v>0.39337329250000003</v>
      </c>
      <c r="Q224">
        <f t="shared" si="15"/>
        <v>0</v>
      </c>
    </row>
    <row r="225" spans="1:17" x14ac:dyDescent="0.35">
      <c r="A225">
        <v>1159321353</v>
      </c>
      <c r="B225" s="1" t="s">
        <v>695</v>
      </c>
      <c r="C225" s="1" t="s">
        <v>693</v>
      </c>
      <c r="D225" s="1">
        <f>IF(Q225=0,RiskScoring!P225,-999)</f>
        <v>6.2627180987715292</v>
      </c>
      <c r="E225" s="1">
        <f t="shared" si="12"/>
        <v>26</v>
      </c>
      <c r="F225" s="18">
        <f t="shared" si="13"/>
        <v>2</v>
      </c>
      <c r="G225" s="18">
        <f t="shared" si="14"/>
        <v>26</v>
      </c>
      <c r="H225" s="16">
        <f>IFERROR(VLOOKUP($C225,SH.MED.CMHW.P3_clean!B:H,7,FALSE),-999)</f>
        <v>1.0000000000000009E-2</v>
      </c>
      <c r="I225">
        <f>IFERROR(VLOOKUP($C225,Birth_registration_clean!B:C,2,FALSE),-999)</f>
        <v>1.2E-2</v>
      </c>
      <c r="J225">
        <f>IFERROR(VLOOKUP($C225,'CPI 2015'!B:C,2,FALSE),-999)</f>
        <v>0.28629999999999989</v>
      </c>
      <c r="K225">
        <f>IFERROR(VLOOKUP($C225,BN.CAB.XOKA.GD.ZS!B:E,4,FALSE),-999)</f>
        <v>0.22553518318703364</v>
      </c>
      <c r="L225">
        <f>IFERROR(VLOOKUP($C225,EN.CLC.MDAT.ZS!B:E,4,FALSE),-999)</f>
        <v>3.6209553715373648E-2</v>
      </c>
      <c r="M225">
        <f>IFERROR(VLOOKUP($C225,SH.XPD.GHED.GD.ZS!B:E,4,FALSE),-999)</f>
        <v>0.56693213933818998</v>
      </c>
      <c r="N225">
        <f>IFERROR(VLOOKUP($C225,SE.ADT.LITR.ZS!B:E,4,FALSE),-999)</f>
        <v>1.2961399999999901E-2</v>
      </c>
      <c r="O225">
        <f>IFERROR(VLOOKUP($C225,SE.ADT.1524.LT.ZS!B:E,4,FALSE),-999)</f>
        <v>2.1085326999999987E-2</v>
      </c>
      <c r="P225">
        <f>IFERROR(VLOOKUP($C225,LP.LPI.LOGS.XQ!B:E,4,FALSE),-999)</f>
        <v>0.50730051249999986</v>
      </c>
      <c r="Q225">
        <f t="shared" si="15"/>
        <v>0</v>
      </c>
    </row>
    <row r="226" spans="1:17" x14ac:dyDescent="0.35">
      <c r="A226">
        <v>1159321361</v>
      </c>
      <c r="B226" s="1" t="s">
        <v>698</v>
      </c>
      <c r="C226" s="1" t="s">
        <v>459</v>
      </c>
      <c r="D226" s="1">
        <f>IF(Q226=0,RiskScoring!P226,-999)</f>
        <v>-999</v>
      </c>
      <c r="E226" s="1">
        <f t="shared" si="12"/>
        <v>-33234</v>
      </c>
      <c r="F226" s="18">
        <f t="shared" si="13"/>
        <v>34</v>
      </c>
      <c r="G226" s="18">
        <f t="shared" si="14"/>
        <v>-33292</v>
      </c>
      <c r="H226" s="16">
        <f>IFERROR(VLOOKUP($C226,SH.MED.CMHW.P3_clean!B:H,7,FALSE),-999)</f>
        <v>1.0000000000000009E-2</v>
      </c>
      <c r="I226">
        <f>IFERROR(VLOOKUP($C226,Birth_registration_clean!B:C,2,FALSE),-999)</f>
        <v>-999</v>
      </c>
      <c r="J226">
        <f>IFERROR(VLOOKUP($C226,'CPI 2015'!B:C,2,FALSE),-999)</f>
        <v>-999</v>
      </c>
      <c r="K226">
        <f>IFERROR(VLOOKUP($C226,BN.CAB.XOKA.GD.ZS!B:E,4,FALSE),-999)</f>
        <v>0.99996299999999994</v>
      </c>
      <c r="L226">
        <f>IFERROR(VLOOKUP($C226,EN.CLC.MDAT.ZS!B:E,4,FALSE),-999)</f>
        <v>0.01</v>
      </c>
      <c r="M226">
        <f>IFERROR(VLOOKUP($C226,SH.XPD.GHED.GD.ZS!B:E,4,FALSE),-999)</f>
        <v>1</v>
      </c>
      <c r="N226">
        <f>IFERROR(VLOOKUP($C226,SE.ADT.LITR.ZS!B:E,4,FALSE),-999)</f>
        <v>1</v>
      </c>
      <c r="O226">
        <f>IFERROR(VLOOKUP($C226,SE.ADT.1524.LT.ZS!B:E,4,FALSE),-999)</f>
        <v>9.9999999999998979E-3</v>
      </c>
      <c r="P226">
        <f>IFERROR(VLOOKUP($C226,LP.LPI.LOGS.XQ!B:E,4,FALSE),-999)</f>
        <v>0.25750000000000001</v>
      </c>
      <c r="Q226">
        <f t="shared" si="15"/>
        <v>2</v>
      </c>
    </row>
    <row r="227" spans="1:17" x14ac:dyDescent="0.35">
      <c r="A227">
        <v>1159321371</v>
      </c>
      <c r="B227" s="1" t="s">
        <v>698</v>
      </c>
      <c r="C227" s="1" t="s">
        <v>720</v>
      </c>
      <c r="D227" s="1">
        <f>IF(Q227=0,RiskScoring!P227,-999)</f>
        <v>-999</v>
      </c>
      <c r="E227" s="1">
        <f t="shared" si="12"/>
        <v>-33234</v>
      </c>
      <c r="F227" s="18">
        <f t="shared" si="13"/>
        <v>34</v>
      </c>
      <c r="G227" s="18">
        <f t="shared" si="14"/>
        <v>-33292</v>
      </c>
      <c r="H227" s="16">
        <f>IFERROR(VLOOKUP($C227,SH.MED.CMHW.P3_clean!B:H,7,FALSE),-999)</f>
        <v>1.0000000000000009E-2</v>
      </c>
      <c r="I227">
        <f>IFERROR(VLOOKUP($C227,Birth_registration_clean!B:C,2,FALSE),-999)</f>
        <v>-999</v>
      </c>
      <c r="J227">
        <f>IFERROR(VLOOKUP($C227,'CPI 2015'!B:C,2,FALSE),-999)</f>
        <v>-999</v>
      </c>
      <c r="K227">
        <f>IFERROR(VLOOKUP($C227,BN.CAB.XOKA.GD.ZS!B:E,4,FALSE),-999)</f>
        <v>0.99996299999999994</v>
      </c>
      <c r="L227">
        <f>IFERROR(VLOOKUP($C227,EN.CLC.MDAT.ZS!B:E,4,FALSE),-999)</f>
        <v>0.01</v>
      </c>
      <c r="M227">
        <f>IFERROR(VLOOKUP($C227,SH.XPD.GHED.GD.ZS!B:E,4,FALSE),-999)</f>
        <v>1</v>
      </c>
      <c r="N227">
        <f>IFERROR(VLOOKUP($C227,SE.ADT.LITR.ZS!B:E,4,FALSE),-999)</f>
        <v>1</v>
      </c>
      <c r="O227">
        <f>IFERROR(VLOOKUP($C227,SE.ADT.1524.LT.ZS!B:E,4,FALSE),-999)</f>
        <v>9.9999999999998979E-3</v>
      </c>
      <c r="P227">
        <f>IFERROR(VLOOKUP($C227,LP.LPI.LOGS.XQ!B:E,4,FALSE),-999)</f>
        <v>0.25750000000000001</v>
      </c>
      <c r="Q227">
        <f t="shared" si="15"/>
        <v>2</v>
      </c>
    </row>
    <row r="228" spans="1:17" x14ac:dyDescent="0.35">
      <c r="A228">
        <v>1159321359</v>
      </c>
      <c r="B228" s="1" t="s">
        <v>698</v>
      </c>
      <c r="C228" s="1" t="s">
        <v>276</v>
      </c>
      <c r="D228" s="1">
        <f>IF(Q228=0,RiskScoring!P228,-999)</f>
        <v>-999</v>
      </c>
      <c r="E228" s="1">
        <f t="shared" si="12"/>
        <v>-33234</v>
      </c>
      <c r="F228" s="18">
        <f t="shared" si="13"/>
        <v>0</v>
      </c>
      <c r="G228" s="18">
        <f t="shared" si="14"/>
        <v>-33292</v>
      </c>
      <c r="H228" s="16">
        <f>IFERROR(VLOOKUP($C228,SH.MED.CMHW.P3_clean!B:H,7,FALSE),-999)</f>
        <v>1.0000000000000009E-2</v>
      </c>
      <c r="I228">
        <f>IFERROR(VLOOKUP($C228,Birth_registration_clean!B:C,2,FALSE),-999)</f>
        <v>-999</v>
      </c>
      <c r="J228">
        <f>IFERROR(VLOOKUP($C228,'CPI 2015'!B:C,2,FALSE),-999)</f>
        <v>-999</v>
      </c>
      <c r="K228">
        <f>IFERROR(VLOOKUP($C228,BN.CAB.XOKA.GD.ZS!B:E,4,FALSE),-999)</f>
        <v>0.99996299999999994</v>
      </c>
      <c r="L228">
        <f>IFERROR(VLOOKUP($C228,EN.CLC.MDAT.ZS!B:E,4,FALSE),-999)</f>
        <v>0.01</v>
      </c>
      <c r="M228">
        <f>IFERROR(VLOOKUP($C228,SH.XPD.GHED.GD.ZS!B:E,4,FALSE),-999)</f>
        <v>1</v>
      </c>
      <c r="N228">
        <f>IFERROR(VLOOKUP($C228,SE.ADT.LITR.ZS!B:E,4,FALSE),-999)</f>
        <v>6.308517456054985E-3</v>
      </c>
      <c r="O228">
        <f>IFERROR(VLOOKUP($C228,SE.ADT.1524.LT.ZS!B:E,4,FALSE),-999)</f>
        <v>1.1188027191161742E-2</v>
      </c>
      <c r="P228">
        <f>IFERROR(VLOOKUP($C228,LP.LPI.LOGS.XQ!B:E,4,FALSE),-999)</f>
        <v>0.25750000000000001</v>
      </c>
      <c r="Q228">
        <f t="shared" si="15"/>
        <v>2</v>
      </c>
    </row>
    <row r="229" spans="1:17" x14ac:dyDescent="0.35">
      <c r="A229">
        <v>1159321357</v>
      </c>
      <c r="B229" s="1" t="s">
        <v>698</v>
      </c>
      <c r="C229" s="1" t="s">
        <v>29</v>
      </c>
      <c r="D229" s="1">
        <f>IF(Q229=0,RiskScoring!P229,-999)</f>
        <v>-999</v>
      </c>
      <c r="E229" s="1">
        <f t="shared" si="12"/>
        <v>-33234</v>
      </c>
      <c r="F229" s="18">
        <f t="shared" si="13"/>
        <v>2</v>
      </c>
      <c r="G229" s="18">
        <f t="shared" si="14"/>
        <v>-33292</v>
      </c>
      <c r="H229" s="16">
        <f>IFERROR(VLOOKUP($C229,SH.MED.CMHW.P3_clean!B:H,7,FALSE),-999)</f>
        <v>1.0000000000000009E-2</v>
      </c>
      <c r="I229">
        <f>IFERROR(VLOOKUP($C229,Birth_registration_clean!B:C,2,FALSE),-999)</f>
        <v>-999</v>
      </c>
      <c r="J229">
        <f>IFERROR(VLOOKUP($C229,'CPI 2015'!B:C,2,FALSE),-999)</f>
        <v>-999</v>
      </c>
      <c r="K229">
        <f>IFERROR(VLOOKUP($C229,BN.CAB.XOKA.GD.ZS!B:E,4,FALSE),-999)</f>
        <v>0.99996299999999994</v>
      </c>
      <c r="L229">
        <f>IFERROR(VLOOKUP($C229,EN.CLC.MDAT.ZS!B:E,4,FALSE),-999)</f>
        <v>1.0025913743008961E-2</v>
      </c>
      <c r="M229">
        <f>IFERROR(VLOOKUP($C229,SH.XPD.GHED.GD.ZS!B:E,4,FALSE),-999)</f>
        <v>1</v>
      </c>
      <c r="N229">
        <f>IFERROR(VLOOKUP($C229,SE.ADT.LITR.ZS!B:E,4,FALSE),-999)</f>
        <v>2.6558380126952996E-2</v>
      </c>
      <c r="O229">
        <f>IFERROR(VLOOKUP($C229,SE.ADT.1524.LT.ZS!B:E,4,FALSE),-999)</f>
        <v>3.3223291778563979E-2</v>
      </c>
      <c r="P229">
        <f>IFERROR(VLOOKUP($C229,LP.LPI.LOGS.XQ!B:E,4,FALSE),-999)</f>
        <v>0.25750000000000001</v>
      </c>
      <c r="Q229">
        <f t="shared" si="15"/>
        <v>2</v>
      </c>
    </row>
    <row r="230" spans="1:17" x14ac:dyDescent="0.35">
      <c r="A230">
        <v>1159321363</v>
      </c>
      <c r="B230" s="1" t="s">
        <v>698</v>
      </c>
      <c r="C230" s="1" t="s">
        <v>537</v>
      </c>
      <c r="D230" s="1">
        <f>IF(Q230=0,RiskScoring!P230,-999)</f>
        <v>-999</v>
      </c>
      <c r="E230" s="1">
        <f t="shared" si="12"/>
        <v>-33234</v>
      </c>
      <c r="F230" s="18">
        <f t="shared" si="13"/>
        <v>5</v>
      </c>
      <c r="G230" s="18">
        <f t="shared" si="14"/>
        <v>-33292</v>
      </c>
      <c r="H230" s="16">
        <f>IFERROR(VLOOKUP($C230,SH.MED.CMHW.P3_clean!B:H,7,FALSE),-999)</f>
        <v>1.0000000000000009E-2</v>
      </c>
      <c r="I230">
        <f>IFERROR(VLOOKUP($C230,Birth_registration_clean!B:C,2,FALSE),-999)</f>
        <v>-999</v>
      </c>
      <c r="J230">
        <f>IFERROR(VLOOKUP($C230,'CPI 2015'!B:C,2,FALSE),-999)</f>
        <v>-999</v>
      </c>
      <c r="K230">
        <f>IFERROR(VLOOKUP($C230,BN.CAB.XOKA.GD.ZS!B:E,4,FALSE),-999)</f>
        <v>0.99996299999999994</v>
      </c>
      <c r="L230">
        <f>IFERROR(VLOOKUP($C230,EN.CLC.MDAT.ZS!B:E,4,FALSE),-999)</f>
        <v>1.1633234804397995E-2</v>
      </c>
      <c r="M230">
        <f>IFERROR(VLOOKUP($C230,SH.XPD.GHED.GD.ZS!B:E,4,FALSE),-999)</f>
        <v>1</v>
      </c>
      <c r="N230">
        <f>IFERROR(VLOOKUP($C230,SE.ADT.LITR.ZS!B:E,4,FALSE),-999)</f>
        <v>7.6099999999999945E-2</v>
      </c>
      <c r="O230">
        <f>IFERROR(VLOOKUP($C230,SE.ADT.1524.LT.ZS!B:E,4,FALSE),-999)</f>
        <v>8.5340682999999862E-2</v>
      </c>
      <c r="P230">
        <f>IFERROR(VLOOKUP($C230,LP.LPI.LOGS.XQ!B:E,4,FALSE),-999)</f>
        <v>0.25750000000000001</v>
      </c>
      <c r="Q230">
        <f t="shared" si="15"/>
        <v>2</v>
      </c>
    </row>
    <row r="231" spans="1:17" x14ac:dyDescent="0.35">
      <c r="A231">
        <v>1159321369</v>
      </c>
      <c r="B231" s="1" t="s">
        <v>698</v>
      </c>
      <c r="C231" s="1" t="s">
        <v>696</v>
      </c>
      <c r="D231" s="1">
        <f>IF(Q231=0,RiskScoring!P231,-999)</f>
        <v>23.93654229709928</v>
      </c>
      <c r="E231" s="1">
        <f t="shared" si="12"/>
        <v>10</v>
      </c>
      <c r="F231" s="18">
        <f t="shared" si="13"/>
        <v>34</v>
      </c>
      <c r="G231" s="18">
        <f t="shared" si="14"/>
        <v>34</v>
      </c>
      <c r="H231" s="16">
        <f>IFERROR(VLOOKUP($C231,SH.MED.CMHW.P3_clean!B:H,7,FALSE),-999)</f>
        <v>1.0000000000000009E-2</v>
      </c>
      <c r="I231">
        <f>IFERROR(VLOOKUP($C231,Birth_registration_clean!B:C,2,FALSE),-999)</f>
        <v>0.01</v>
      </c>
      <c r="J231">
        <f>IFERROR(VLOOKUP($C231,'CPI 2015'!B:C,2,FALSE),-999)</f>
        <v>0.26469999999999982</v>
      </c>
      <c r="K231">
        <f>IFERROR(VLOOKUP($C231,BN.CAB.XOKA.GD.ZS!B:E,4,FALSE),-999)</f>
        <v>0.23493026327577204</v>
      </c>
      <c r="L231">
        <f>IFERROR(VLOOKUP($C231,EN.CLC.MDAT.ZS!B:E,4,FALSE),-999)</f>
        <v>3.12014165309158E-2</v>
      </c>
      <c r="M231">
        <f>IFERROR(VLOOKUP($C231,SH.XPD.GHED.GD.ZS!B:E,4,FALSE),-999)</f>
        <v>6.8408832734119907E-2</v>
      </c>
      <c r="N231">
        <f>IFERROR(VLOOKUP($C231,SE.ADT.LITR.ZS!B:E,4,FALSE),-999)</f>
        <v>1</v>
      </c>
      <c r="O231">
        <f>IFERROR(VLOOKUP($C231,SE.ADT.1524.LT.ZS!B:E,4,FALSE),-999)</f>
        <v>9.9999999999998979E-3</v>
      </c>
      <c r="P231">
        <f>IFERROR(VLOOKUP($C231,LP.LPI.LOGS.XQ!B:E,4,FALSE),-999)</f>
        <v>0.75602093500000001</v>
      </c>
      <c r="Q231">
        <f t="shared" si="15"/>
        <v>0</v>
      </c>
    </row>
    <row r="232" spans="1:17" x14ac:dyDescent="0.35">
      <c r="A232">
        <v>1159321405</v>
      </c>
      <c r="B232" s="1" t="s">
        <v>701</v>
      </c>
      <c r="C232" s="1" t="s">
        <v>699</v>
      </c>
      <c r="D232" s="1">
        <f>IF(Q232=0,RiskScoring!P232,-999)</f>
        <v>27.906499877872392</v>
      </c>
      <c r="E232" s="1">
        <f t="shared" si="12"/>
        <v>35</v>
      </c>
      <c r="F232" s="18">
        <f t="shared" si="13"/>
        <v>1</v>
      </c>
      <c r="G232" s="18">
        <f t="shared" si="14"/>
        <v>41</v>
      </c>
      <c r="H232" s="16">
        <f>IFERROR(VLOOKUP($C232,SH.MED.CMHW.P3_clean!B:H,7,FALSE),-999)</f>
        <v>1.0000000000000009E-2</v>
      </c>
      <c r="I232">
        <f>IFERROR(VLOOKUP($C232,Birth_registration_clean!B:C,2,FALSE),-999)</f>
        <v>0.01</v>
      </c>
      <c r="J232">
        <f>IFERROR(VLOOKUP($C232,'CPI 2015'!B:C,2,FALSE),-999)</f>
        <v>0.88029999999999986</v>
      </c>
      <c r="K232">
        <f>IFERROR(VLOOKUP($C232,BN.CAB.XOKA.GD.ZS!B:E,4,FALSE),-999)</f>
        <v>0.25922232963039865</v>
      </c>
      <c r="L232">
        <f>IFERROR(VLOOKUP($C232,EN.CLC.MDAT.ZS!B:E,4,FALSE),-999)</f>
        <v>2.2245706134454375E-2</v>
      </c>
      <c r="M232">
        <f>IFERROR(VLOOKUP($C232,SH.XPD.GHED.GD.ZS!B:E,4,FALSE),-999)</f>
        <v>0.80517985590414998</v>
      </c>
      <c r="N232">
        <f>IFERROR(VLOOKUP($C232,SE.ADT.LITR.ZS!B:E,4,FALSE),-999)</f>
        <v>1.3429999999992059E-4</v>
      </c>
      <c r="O232">
        <f>IFERROR(VLOOKUP($C232,SE.ADT.1524.LT.ZS!B:E,4,FALSE),-999)</f>
        <v>9.9999999999998979E-3</v>
      </c>
      <c r="P232">
        <f>IFERROR(VLOOKUP($C232,LP.LPI.LOGS.XQ!B:E,4,FALSE),-999)</f>
        <v>0.35318671750000002</v>
      </c>
      <c r="Q232">
        <f t="shared" si="15"/>
        <v>0</v>
      </c>
    </row>
    <row r="233" spans="1:17" x14ac:dyDescent="0.35">
      <c r="A233">
        <v>1159321407</v>
      </c>
      <c r="B233" s="1" t="s">
        <v>705</v>
      </c>
      <c r="C233" s="1" t="s">
        <v>702</v>
      </c>
      <c r="D233" s="1">
        <f>IF(Q233=0,RiskScoring!P233,-999)</f>
        <v>-999</v>
      </c>
      <c r="E233" s="1">
        <f t="shared" si="12"/>
        <v>-66595</v>
      </c>
      <c r="F233" s="18">
        <f t="shared" si="13"/>
        <v>-99900</v>
      </c>
      <c r="G233" s="18">
        <f t="shared" si="14"/>
        <v>-99900</v>
      </c>
      <c r="H233" s="16">
        <f>IFERROR(VLOOKUP($C233,SH.MED.CMHW.P3_clean!B:H,7,FALSE),-999)</f>
        <v>-999</v>
      </c>
      <c r="I233">
        <f>IFERROR(VLOOKUP($C233,Birth_registration_clean!B:C,2,FALSE),-999)</f>
        <v>0.17199999999999999</v>
      </c>
      <c r="J233">
        <f>IFERROR(VLOOKUP($C233,'CPI 2015'!B:C,2,FALSE),-999)</f>
        <v>-999</v>
      </c>
      <c r="K233">
        <f>IFERROR(VLOOKUP($C233,BN.CAB.XOKA.GD.ZS!B:E,4,FALSE),-999)</f>
        <v>-999</v>
      </c>
      <c r="L233">
        <f>IFERROR(VLOOKUP($C233,EN.CLC.MDAT.ZS!B:E,4,FALSE),-999)</f>
        <v>-999</v>
      </c>
      <c r="M233">
        <f>IFERROR(VLOOKUP($C233,SH.XPD.GHED.GD.ZS!B:E,4,FALSE),-999)</f>
        <v>-999</v>
      </c>
      <c r="N233">
        <f>IFERROR(VLOOKUP($C233,SE.ADT.LITR.ZS!B:E,4,FALSE),-999)</f>
        <v>-999</v>
      </c>
      <c r="O233">
        <f>IFERROR(VLOOKUP($C233,SE.ADT.1524.LT.ZS!B:E,4,FALSE),-999)</f>
        <v>-999</v>
      </c>
      <c r="P233">
        <f>IFERROR(VLOOKUP($C233,LP.LPI.LOGS.XQ!B:E,4,FALSE),-999)</f>
        <v>-999</v>
      </c>
      <c r="Q233">
        <f t="shared" si="15"/>
        <v>1</v>
      </c>
    </row>
    <row r="234" spans="1:17" x14ac:dyDescent="0.35">
      <c r="A234">
        <v>1159321409</v>
      </c>
      <c r="B234" s="1" t="s">
        <v>710</v>
      </c>
      <c r="C234" s="1" t="s">
        <v>709</v>
      </c>
      <c r="D234" s="1">
        <f>IF(Q234=0,RiskScoring!P234,-999)</f>
        <v>-999</v>
      </c>
      <c r="E234" s="1">
        <f t="shared" si="12"/>
        <v>43</v>
      </c>
      <c r="F234" s="18">
        <f t="shared" si="13"/>
        <v>2</v>
      </c>
      <c r="G234" s="18">
        <f t="shared" si="14"/>
        <v>-33262</v>
      </c>
      <c r="H234" s="16">
        <f>IFERROR(VLOOKUP($C234,SH.MED.CMHW.P3_clean!B:H,7,FALSE),-999)</f>
        <v>0.89679249999999999</v>
      </c>
      <c r="I234">
        <f>IFERROR(VLOOKUP($C234,Birth_registration_clean!B:C,2,FALSE),-999)</f>
        <v>0.17199999999999999</v>
      </c>
      <c r="J234">
        <f>IFERROR(VLOOKUP($C234,'CPI 2015'!B:C,2,FALSE),-999)</f>
        <v>-999</v>
      </c>
      <c r="K234">
        <f>IFERROR(VLOOKUP($C234,BN.CAB.XOKA.GD.ZS!B:E,4,FALSE),-999)</f>
        <v>0.31175141534496897</v>
      </c>
      <c r="L234">
        <f>IFERROR(VLOOKUP($C234,EN.CLC.MDAT.ZS!B:E,4,FALSE),-999)</f>
        <v>1.0914417453735326E-2</v>
      </c>
      <c r="M234">
        <f>IFERROR(VLOOKUP($C234,SH.XPD.GHED.GD.ZS!B:E,4,FALSE),-999)</f>
        <v>0.81767551038210995</v>
      </c>
      <c r="N234">
        <f>IFERROR(VLOOKUP($C234,SE.ADT.LITR.ZS!B:E,4,FALSE),-999)</f>
        <v>4.3678436279297017E-2</v>
      </c>
      <c r="O234">
        <f>IFERROR(VLOOKUP($C234,SE.ADT.1524.LT.ZS!B:E,4,FALSE),-999)</f>
        <v>3.0167080688476733E-2</v>
      </c>
      <c r="P234">
        <f>IFERROR(VLOOKUP($C234,LP.LPI.LOGS.XQ!B:E,4,FALSE),-999)</f>
        <v>0.25750000000000001</v>
      </c>
      <c r="Q234">
        <f t="shared" si="15"/>
        <v>3</v>
      </c>
    </row>
    <row r="235" spans="1:17" x14ac:dyDescent="0.35">
      <c r="A235">
        <v>1159321411</v>
      </c>
      <c r="B235" s="1" t="s">
        <v>715</v>
      </c>
      <c r="C235" s="1" t="s">
        <v>713</v>
      </c>
      <c r="D235" s="1">
        <f>IF(Q235=0,RiskScoring!P235,-999)</f>
        <v>35.225288835642331</v>
      </c>
      <c r="E235" s="1">
        <f t="shared" si="12"/>
        <v>45</v>
      </c>
      <c r="F235" s="18">
        <f t="shared" si="13"/>
        <v>2</v>
      </c>
      <c r="G235" s="18">
        <f t="shared" si="14"/>
        <v>41</v>
      </c>
      <c r="H235" s="16">
        <f>IFERROR(VLOOKUP($C235,SH.MED.CMHW.P3_clean!B:H,7,FALSE),-999)</f>
        <v>1.0000000000000009E-2</v>
      </c>
      <c r="I235">
        <f>IFERROR(VLOOKUP($C235,Birth_registration_clean!B:C,2,FALSE),-999)</f>
        <v>0.19700000000000001</v>
      </c>
      <c r="J235">
        <f>IFERROR(VLOOKUP($C235,'CPI 2015'!B:C,2,FALSE),-999)</f>
        <v>0.90189999999999992</v>
      </c>
      <c r="K235">
        <f>IFERROR(VLOOKUP($C235,BN.CAB.XOKA.GD.ZS!B:E,4,FALSE),-999)</f>
        <v>0.21722748440860784</v>
      </c>
      <c r="L235">
        <f>IFERROR(VLOOKUP($C235,EN.CLC.MDAT.ZS!B:E,4,FALSE),-999)</f>
        <v>2.5365216226710494E-2</v>
      </c>
      <c r="M235">
        <f>IFERROR(VLOOKUP($C235,SH.XPD.GHED.GD.ZS!B:E,4,FALSE),-999)</f>
        <v>0.94839116462378004</v>
      </c>
      <c r="N235">
        <f>IFERROR(VLOOKUP($C235,SE.ADT.LITR.ZS!B:E,4,FALSE),-999)</f>
        <v>2.8729100000000063E-2</v>
      </c>
      <c r="O235">
        <f>IFERROR(VLOOKUP($C235,SE.ADT.1524.LT.ZS!B:E,4,FALSE),-999)</f>
        <v>2.2280850999999879E-2</v>
      </c>
      <c r="P235">
        <f>IFERROR(VLOOKUP($C235,LP.LPI.LOGS.XQ!B:E,4,FALSE),-999)</f>
        <v>0.34201060750000006</v>
      </c>
      <c r="Q235">
        <f t="shared" si="15"/>
        <v>0</v>
      </c>
    </row>
    <row r="236" spans="1:17" x14ac:dyDescent="0.35">
      <c r="A236">
        <v>1159321417</v>
      </c>
      <c r="B236" s="1" t="s">
        <v>728</v>
      </c>
      <c r="C236" s="1" t="s">
        <v>726</v>
      </c>
      <c r="D236" s="1">
        <f>IF(Q236=0,RiskScoring!P236,-999)</f>
        <v>29.915429043103643</v>
      </c>
      <c r="E236" s="1">
        <f t="shared" si="12"/>
        <v>36</v>
      </c>
      <c r="F236" s="18">
        <f t="shared" si="13"/>
        <v>8</v>
      </c>
      <c r="G236" s="18">
        <f t="shared" si="14"/>
        <v>41</v>
      </c>
      <c r="H236" s="16">
        <f>IFERROR(VLOOKUP($C236,SH.MED.CMHW.P3_clean!B:H,7,FALSE),-999)</f>
        <v>1.0000000000000009E-2</v>
      </c>
      <c r="I236">
        <f>IFERROR(VLOOKUP($C236,Birth_registration_clean!B:C,2,FALSE),-999)</f>
        <v>4.9000000000000002E-2</v>
      </c>
      <c r="J236">
        <f>IFERROR(VLOOKUP($C236,'CPI 2015'!B:C,2,FALSE),-999)</f>
        <v>0.75069999999999992</v>
      </c>
      <c r="K236">
        <f>IFERROR(VLOOKUP($C236,BN.CAB.XOKA.GD.ZS!B:E,4,FALSE),-999)</f>
        <v>0.21003192458004857</v>
      </c>
      <c r="L236">
        <f>IFERROR(VLOOKUP($C236,EN.CLC.MDAT.ZS!B:E,4,FALSE),-999)</f>
        <v>0.16833680637327589</v>
      </c>
      <c r="M236">
        <f>IFERROR(VLOOKUP($C236,SH.XPD.GHED.GD.ZS!B:E,4,FALSE),-999)</f>
        <v>0.82104926525080002</v>
      </c>
      <c r="N236">
        <f>IFERROR(VLOOKUP($C236,SE.ADT.LITR.ZS!B:E,4,FALSE),-999)</f>
        <v>4.9996199999999935E-2</v>
      </c>
      <c r="O236">
        <f>IFERROR(VLOOKUP($C236,SE.ADT.1524.LT.ZS!B:E,4,FALSE),-999)</f>
        <v>2.5759809999999828E-2</v>
      </c>
      <c r="P236">
        <f>IFERROR(VLOOKUP($C236,LP.LPI.LOGS.XQ!B:E,4,FALSE),-999)</f>
        <v>0.47592295749999997</v>
      </c>
      <c r="Q236">
        <f t="shared" si="15"/>
        <v>0</v>
      </c>
    </row>
    <row r="237" spans="1:17" x14ac:dyDescent="0.35">
      <c r="A237">
        <v>1159321421</v>
      </c>
      <c r="B237" s="1" t="s">
        <v>731</v>
      </c>
      <c r="C237" s="1" t="s">
        <v>729</v>
      </c>
      <c r="D237" s="1">
        <f>IF(Q237=0,RiskScoring!P237,-999)</f>
        <v>-999</v>
      </c>
      <c r="E237" s="1">
        <f t="shared" si="12"/>
        <v>57</v>
      </c>
      <c r="F237" s="18">
        <f t="shared" si="13"/>
        <v>6</v>
      </c>
      <c r="G237" s="18">
        <f t="shared" si="14"/>
        <v>-33266</v>
      </c>
      <c r="H237" s="16">
        <f>IFERROR(VLOOKUP($C237,SH.MED.CMHW.P3_clean!B:H,7,FALSE),-999)</f>
        <v>0.76710250000000002</v>
      </c>
      <c r="I237">
        <f>IFERROR(VLOOKUP($C237,Birth_registration_clean!B:C,2,FALSE),-999)</f>
        <v>0.57599999999999996</v>
      </c>
      <c r="J237">
        <f>IFERROR(VLOOKUP($C237,'CPI 2015'!B:C,2,FALSE),-999)</f>
        <v>-999</v>
      </c>
      <c r="K237">
        <f>IFERROR(VLOOKUP($C237,BN.CAB.XOKA.GD.ZS!B:E,4,FALSE),-999)</f>
        <v>0.28014451793443385</v>
      </c>
      <c r="L237">
        <f>IFERROR(VLOOKUP($C237,EN.CLC.MDAT.ZS!B:E,4,FALSE),-999)</f>
        <v>2.0464685108887538E-2</v>
      </c>
      <c r="M237">
        <f>IFERROR(VLOOKUP($C237,SH.XPD.GHED.GD.ZS!B:E,4,FALSE),-999)</f>
        <v>0.86740772504193997</v>
      </c>
      <c r="N237">
        <f>IFERROR(VLOOKUP($C237,SE.ADT.LITR.ZS!B:E,4,FALSE),-999)</f>
        <v>0.12493690000000002</v>
      </c>
      <c r="O237">
        <f>IFERROR(VLOOKUP($C237,SE.ADT.1524.LT.ZS!B:E,4,FALSE),-999)</f>
        <v>4.6807011999999815E-2</v>
      </c>
      <c r="P237">
        <f>IFERROR(VLOOKUP($C237,LP.LPI.LOGS.XQ!B:E,4,FALSE),-999)</f>
        <v>0.25750000000000001</v>
      </c>
      <c r="Q237">
        <f t="shared" si="15"/>
        <v>3</v>
      </c>
    </row>
    <row r="238" spans="1:17" x14ac:dyDescent="0.35">
      <c r="A238">
        <v>1159321423</v>
      </c>
      <c r="B238" s="1" t="s">
        <v>738</v>
      </c>
      <c r="C238" s="1" t="s">
        <v>736</v>
      </c>
      <c r="D238" s="1">
        <f>IF(Q238=0,RiskScoring!P238,-999)</f>
        <v>-999</v>
      </c>
      <c r="E238" s="1">
        <f t="shared" si="12"/>
        <v>45</v>
      </c>
      <c r="F238" s="18">
        <f t="shared" si="13"/>
        <v>1</v>
      </c>
      <c r="G238" s="18">
        <f t="shared" si="14"/>
        <v>-33292</v>
      </c>
      <c r="H238" s="16">
        <f>IFERROR(VLOOKUP($C238,SH.MED.CMHW.P3_clean!B:H,7,FALSE),-999)</f>
        <v>1.0000000000000009E-2</v>
      </c>
      <c r="I238">
        <f>IFERROR(VLOOKUP($C238,Birth_registration_clean!B:C,2,FALSE),-999)</f>
        <v>0.42399999999999999</v>
      </c>
      <c r="J238">
        <f>IFERROR(VLOOKUP($C238,'CPI 2015'!B:C,2,FALSE),-999)</f>
        <v>-999</v>
      </c>
      <c r="K238">
        <f>IFERROR(VLOOKUP($C238,BN.CAB.XOKA.GD.ZS!B:E,4,FALSE),-999)</f>
        <v>0.22464882777289299</v>
      </c>
      <c r="L238">
        <f>IFERROR(VLOOKUP($C238,EN.CLC.MDAT.ZS!B:E,4,FALSE),-999)</f>
        <v>0.01</v>
      </c>
      <c r="M238">
        <f>IFERROR(VLOOKUP($C238,SH.XPD.GHED.GD.ZS!B:E,4,FALSE),-999)</f>
        <v>0.71830191684996003</v>
      </c>
      <c r="N238">
        <f>IFERROR(VLOOKUP($C238,SE.ADT.LITR.ZS!B:E,4,FALSE),-999)</f>
        <v>9.0422999999999476E-3</v>
      </c>
      <c r="O238">
        <f>IFERROR(VLOOKUP($C238,SE.ADT.1524.LT.ZS!B:E,4,FALSE),-999)</f>
        <v>1.8677547999999877E-2</v>
      </c>
      <c r="P238">
        <f>IFERROR(VLOOKUP($C238,LP.LPI.LOGS.XQ!B:E,4,FALSE),-999)</f>
        <v>0.25750000000000001</v>
      </c>
      <c r="Q238">
        <f t="shared" si="15"/>
        <v>3</v>
      </c>
    </row>
    <row r="239" spans="1:17" x14ac:dyDescent="0.35">
      <c r="A239">
        <v>1159321425</v>
      </c>
      <c r="B239" s="1" t="s">
        <v>741</v>
      </c>
      <c r="C239" s="1" t="s">
        <v>739</v>
      </c>
      <c r="D239" s="1">
        <f>IF(Q239=0,RiskScoring!P239,-999)</f>
        <v>65.041025935382024</v>
      </c>
      <c r="E239" s="1">
        <f t="shared" si="12"/>
        <v>64</v>
      </c>
      <c r="F239" s="18">
        <f t="shared" si="13"/>
        <v>23</v>
      </c>
      <c r="G239" s="18">
        <f t="shared" si="14"/>
        <v>73</v>
      </c>
      <c r="H239" s="16">
        <f>IFERROR(VLOOKUP($C239,SH.MED.CMHW.P3_clean!B:H,7,FALSE),-999)</f>
        <v>0.99975250000000004</v>
      </c>
      <c r="I239">
        <f>IFERROR(VLOOKUP($C239,Birth_registration_clean!B:C,2,FALSE),-999)</f>
        <v>0.70299999999999996</v>
      </c>
      <c r="J239">
        <f>IFERROR(VLOOKUP($C239,'CPI 2015'!B:C,2,FALSE),-999)</f>
        <v>0.89109999999999989</v>
      </c>
      <c r="K239">
        <f>IFERROR(VLOOKUP($C239,BN.CAB.XOKA.GD.ZS!B:E,4,FALSE),-999)</f>
        <v>0.26299793791150705</v>
      </c>
      <c r="L239">
        <f>IFERROR(VLOOKUP($C239,EN.CLC.MDAT.ZS!B:E,4,FALSE),-999)</f>
        <v>1.984165915599647E-2</v>
      </c>
      <c r="M239">
        <f>IFERROR(VLOOKUP($C239,SH.XPD.GHED.GD.ZS!B:E,4,FALSE),-999)</f>
        <v>0.96196004113448996</v>
      </c>
      <c r="N239">
        <f>IFERROR(VLOOKUP($C239,SE.ADT.LITR.ZS!B:E,4,FALSE),-999)</f>
        <v>0.45899999999999996</v>
      </c>
      <c r="O239">
        <f>IFERROR(VLOOKUP($C239,SE.ADT.1524.LT.ZS!B:E,4,FALSE),-999)</f>
        <v>0.23769999999999991</v>
      </c>
      <c r="P239">
        <f>IFERROR(VLOOKUP($C239,LP.LPI.LOGS.XQ!B:E,4,FALSE),-999)</f>
        <v>0.30883224249999991</v>
      </c>
      <c r="Q239">
        <f t="shared" si="15"/>
        <v>0</v>
      </c>
    </row>
    <row r="240" spans="1:17" x14ac:dyDescent="0.35">
      <c r="A240">
        <v>1159321431</v>
      </c>
      <c r="B240" s="1" t="s">
        <v>745</v>
      </c>
      <c r="C240" s="1" t="s">
        <v>743</v>
      </c>
      <c r="D240" s="1">
        <f>IF(Q240=0,RiskScoring!P240,-999)</f>
        <v>47.308032304062777</v>
      </c>
      <c r="E240" s="1">
        <f t="shared" si="12"/>
        <v>35</v>
      </c>
      <c r="F240" s="18">
        <f t="shared" si="13"/>
        <v>12</v>
      </c>
      <c r="G240" s="18">
        <f t="shared" si="14"/>
        <v>75</v>
      </c>
      <c r="H240" s="16">
        <f>IFERROR(VLOOKUP($C240,SH.MED.CMHW.P3_clean!B:H,7,FALSE),-999)</f>
        <v>0.95247999999999999</v>
      </c>
      <c r="I240">
        <f>IFERROR(VLOOKUP($C240,Birth_registration_clean!B:C,2,FALSE),-999)</f>
        <v>0.124</v>
      </c>
      <c r="J240">
        <f>IFERROR(VLOOKUP($C240,'CPI 2015'!B:C,2,FALSE),-999)</f>
        <v>0.61029999999999984</v>
      </c>
      <c r="K240">
        <f>IFERROR(VLOOKUP($C240,BN.CAB.XOKA.GD.ZS!B:E,4,FALSE),-999)</f>
        <v>0.2413443774616317</v>
      </c>
      <c r="L240">
        <f>IFERROR(VLOOKUP($C240,EN.CLC.MDAT.ZS!B:E,4,FALSE),-999)</f>
        <v>0.18875940563728721</v>
      </c>
      <c r="M240">
        <f>IFERROR(VLOOKUP($C240,SH.XPD.GHED.GD.ZS!B:E,4,FALSE),-999)</f>
        <v>0.70950940955430997</v>
      </c>
      <c r="N240">
        <f>IFERROR(VLOOKUP($C240,SE.ADT.LITR.ZS!B:E,4,FALSE),-999)</f>
        <v>0.12953329999999996</v>
      </c>
      <c r="O240">
        <f>IFERROR(VLOOKUP($C240,SE.ADT.1524.LT.ZS!B:E,4,FALSE),-999)</f>
        <v>5.6294181999999915E-2</v>
      </c>
      <c r="P240">
        <f>IFERROR(VLOOKUP($C240,LP.LPI.LOGS.XQ!B:E,4,FALSE),-999)</f>
        <v>0.69008594500000009</v>
      </c>
      <c r="Q240">
        <f t="shared" si="15"/>
        <v>0</v>
      </c>
    </row>
    <row r="241" spans="1:17" x14ac:dyDescent="0.35">
      <c r="A241">
        <v>1159321439</v>
      </c>
      <c r="B241" s="1" t="s">
        <v>748</v>
      </c>
      <c r="C241" s="1" t="s">
        <v>746</v>
      </c>
      <c r="D241" s="1">
        <f>IF(Q241=0,RiskScoring!P241,-999)</f>
        <v>62.699435580054192</v>
      </c>
      <c r="E241" s="1">
        <f t="shared" si="12"/>
        <v>67</v>
      </c>
      <c r="F241" s="18">
        <f t="shared" si="13"/>
        <v>21</v>
      </c>
      <c r="G241" s="18">
        <f t="shared" si="14"/>
        <v>65</v>
      </c>
      <c r="H241" s="16">
        <f>IFERROR(VLOOKUP($C241,SH.MED.CMHW.P3_clean!B:H,7,FALSE),-999)</f>
        <v>0.92896749999999995</v>
      </c>
      <c r="I241">
        <f>IFERROR(VLOOKUP($C241,Birth_registration_clean!B:C,2,FALSE),-999)</f>
        <v>0.89700000000000002</v>
      </c>
      <c r="J241">
        <f>IFERROR(VLOOKUP($C241,'CPI 2015'!B:C,2,FALSE),-999)</f>
        <v>0.67509999999999981</v>
      </c>
      <c r="K241">
        <f>IFERROR(VLOOKUP($C241,BN.CAB.XOKA.GD.ZS!B:E,4,FALSE),-999)</f>
        <v>0.2291526752456654</v>
      </c>
      <c r="L241">
        <f>IFERROR(VLOOKUP($C241,EN.CLC.MDAT.ZS!B:E,4,FALSE),-999)</f>
        <v>0.42576799767739293</v>
      </c>
      <c r="M241">
        <f>IFERROR(VLOOKUP($C241,SH.XPD.GHED.GD.ZS!B:E,4,FALSE),-999)</f>
        <v>0.88571226856420004</v>
      </c>
      <c r="N241">
        <f>IFERROR(VLOOKUP($C241,SE.ADT.LITR.ZS!B:E,4,FALSE),-999)</f>
        <v>0.13252039999999987</v>
      </c>
      <c r="O241">
        <f>IFERROR(VLOOKUP($C241,SE.ADT.1524.LT.ZS!B:E,4,FALSE),-999)</f>
        <v>8.8293456999999909E-2</v>
      </c>
      <c r="P241">
        <f>IFERROR(VLOOKUP($C241,LP.LPI.LOGS.XQ!B:E,4,FALSE),-999)</f>
        <v>0.36033451750000006</v>
      </c>
      <c r="Q241">
        <f t="shared" si="15"/>
        <v>0</v>
      </c>
    </row>
    <row r="242" spans="1:17" x14ac:dyDescent="0.35">
      <c r="A242">
        <v>1159321441</v>
      </c>
      <c r="B242" s="1" t="s">
        <v>751</v>
      </c>
      <c r="C242" s="1" t="s">
        <v>749</v>
      </c>
      <c r="D242" s="1">
        <f>IF(Q242=0,RiskScoring!P242,-999)</f>
        <v>37.883033204536716</v>
      </c>
      <c r="E242" s="1">
        <f t="shared" si="12"/>
        <v>52</v>
      </c>
      <c r="F242" s="18">
        <f t="shared" si="13"/>
        <v>7</v>
      </c>
      <c r="G242" s="18">
        <f t="shared" si="14"/>
        <v>38</v>
      </c>
      <c r="H242" s="16">
        <f>IFERROR(VLOOKUP($C242,SH.MED.CMHW.P3_clean!B:H,7,FALSE),-999)</f>
        <v>1.0000000000000009E-2</v>
      </c>
      <c r="I242">
        <f>IFERROR(VLOOKUP($C242,Birth_registration_clean!B:C,2,FALSE),-999)</f>
        <v>0.628</v>
      </c>
      <c r="J242">
        <f>IFERROR(VLOOKUP($C242,'CPI 2015'!B:C,2,FALSE),-999)</f>
        <v>0.85869999999999991</v>
      </c>
      <c r="K242">
        <f>IFERROR(VLOOKUP($C242,BN.CAB.XOKA.GD.ZS!B:E,4,FALSE),-999)</f>
        <v>0.22950630790622378</v>
      </c>
      <c r="L242">
        <f>IFERROR(VLOOKUP($C242,EN.CLC.MDAT.ZS!B:E,4,FALSE),-999)</f>
        <v>0.01</v>
      </c>
      <c r="M242">
        <f>IFERROR(VLOOKUP($C242,SH.XPD.GHED.GD.ZS!B:E,4,FALSE),-999)</f>
        <v>0.70815016009142995</v>
      </c>
      <c r="N242">
        <f>IFERROR(VLOOKUP($C242,SE.ADT.LITR.ZS!B:E,4,FALSE),-999)</f>
        <v>0.11306579999999999</v>
      </c>
      <c r="O242">
        <f>IFERROR(VLOOKUP($C242,SE.ADT.1524.LT.ZS!B:E,4,FALSE),-999)</f>
        <v>0.10476161199999989</v>
      </c>
      <c r="P242">
        <f>IFERROR(VLOOKUP($C242,LP.LPI.LOGS.XQ!B:E,4,FALSE),-999)</f>
        <v>0.28959332499999996</v>
      </c>
      <c r="Q242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FAB74-4380-4DB6-A128-098ADBA4E294}">
  <dimension ref="A1:M167"/>
  <sheetViews>
    <sheetView tabSelected="1" workbookViewId="0">
      <selection sqref="A1:G1048576"/>
    </sheetView>
  </sheetViews>
  <sheetFormatPr defaultRowHeight="14.5" x14ac:dyDescent="0.35"/>
  <cols>
    <col min="1" max="1" width="10.81640625" bestFit="1" customWidth="1"/>
    <col min="2" max="2" width="29.36328125" bestFit="1" customWidth="1"/>
    <col min="3" max="3" width="12.36328125" bestFit="1" customWidth="1"/>
    <col min="4" max="4" width="11.81640625" bestFit="1" customWidth="1"/>
    <col min="5" max="6" width="11.81640625" customWidth="1"/>
    <col min="11" max="11" width="5.36328125" bestFit="1" customWidth="1"/>
    <col min="12" max="12" width="9.90625" bestFit="1" customWidth="1"/>
    <col min="13" max="13" width="12.54296875" bestFit="1" customWidth="1"/>
  </cols>
  <sheetData>
    <row r="1" spans="1:13" ht="15" thickBot="1" x14ac:dyDescent="0.4">
      <c r="A1" t="s">
        <v>817</v>
      </c>
      <c r="B1" t="s">
        <v>816</v>
      </c>
      <c r="C1" t="s">
        <v>2</v>
      </c>
      <c r="D1" t="s">
        <v>902</v>
      </c>
      <c r="E1" t="s">
        <v>903</v>
      </c>
      <c r="F1" t="s">
        <v>904</v>
      </c>
      <c r="G1" t="s">
        <v>905</v>
      </c>
      <c r="I1" t="s">
        <v>929</v>
      </c>
    </row>
    <row r="2" spans="1:13" x14ac:dyDescent="0.35">
      <c r="A2">
        <v>1159320319</v>
      </c>
      <c r="B2" t="s">
        <v>6</v>
      </c>
      <c r="C2" t="s">
        <v>5</v>
      </c>
      <c r="D2">
        <f>VLOOKUP($A2,WorldCountryList!$A:$G,4,FALSE)</f>
        <v>54.851408564298701</v>
      </c>
      <c r="E2">
        <f>VLOOKUP($A2,WorldCountryList!$A:$G,5,FALSE)</f>
        <v>62</v>
      </c>
      <c r="F2">
        <f>VLOOKUP($A2,WorldCountryList!$A:$G,6,FALSE)</f>
        <v>34</v>
      </c>
      <c r="G2">
        <f>VLOOKUP($A2,WorldCountryList!$A:$G,7,FALSE)</f>
        <v>42</v>
      </c>
      <c r="I2">
        <v>0</v>
      </c>
      <c r="K2" s="51" t="s">
        <v>929</v>
      </c>
      <c r="L2" s="51" t="s">
        <v>931</v>
      </c>
      <c r="M2" s="51" t="s">
        <v>932</v>
      </c>
    </row>
    <row r="3" spans="1:13" x14ac:dyDescent="0.35">
      <c r="A3">
        <v>1159320323</v>
      </c>
      <c r="B3" t="s">
        <v>9</v>
      </c>
      <c r="C3" t="s">
        <v>8</v>
      </c>
      <c r="D3">
        <f>VLOOKUP($A3,WorldCountryList!$A:$G,4,FALSE)</f>
        <v>50.012591313425339</v>
      </c>
      <c r="E3">
        <f>VLOOKUP($A3,WorldCountryList!$A:$G,5,FALSE)</f>
        <v>62</v>
      </c>
      <c r="F3">
        <f>VLOOKUP($A3,WorldCountryList!$A:$G,6,FALSE)</f>
        <v>22</v>
      </c>
      <c r="G3">
        <f>VLOOKUP($A3,WorldCountryList!$A:$G,7,FALSE)</f>
        <v>42</v>
      </c>
      <c r="I3">
        <v>10</v>
      </c>
      <c r="J3" t="str">
        <f>K3&amp;"-"&amp;I3</f>
        <v>0-10</v>
      </c>
      <c r="K3" s="46">
        <v>0</v>
      </c>
      <c r="L3" s="47">
        <v>0</v>
      </c>
      <c r="M3" s="48">
        <v>0</v>
      </c>
    </row>
    <row r="4" spans="1:13" x14ac:dyDescent="0.35">
      <c r="A4">
        <v>1159320325</v>
      </c>
      <c r="B4" t="s">
        <v>14</v>
      </c>
      <c r="C4" t="s">
        <v>13</v>
      </c>
      <c r="D4">
        <f>VLOOKUP($A4,WorldCountryList!$A:$G,4,FALSE)</f>
        <v>30.806000247357019</v>
      </c>
      <c r="E4">
        <f>VLOOKUP($A4,WorldCountryList!$A:$G,5,FALSE)</f>
        <v>36</v>
      </c>
      <c r="F4">
        <f>VLOOKUP($A4,WorldCountryList!$A:$G,6,FALSE)</f>
        <v>18</v>
      </c>
      <c r="G4">
        <f>VLOOKUP($A4,WorldCountryList!$A:$G,7,FALSE)</f>
        <v>36</v>
      </c>
      <c r="I4">
        <v>20</v>
      </c>
      <c r="J4" t="str">
        <f t="shared" ref="J4:J12" si="0">K4&amp;"-"&amp;I4</f>
        <v>10-20</v>
      </c>
      <c r="K4" s="46">
        <v>10</v>
      </c>
      <c r="L4" s="47">
        <v>1</v>
      </c>
      <c r="M4" s="48">
        <v>6.024096385542169E-3</v>
      </c>
    </row>
    <row r="5" spans="1:13" x14ac:dyDescent="0.35">
      <c r="A5">
        <v>1159320329</v>
      </c>
      <c r="B5" t="s">
        <v>22</v>
      </c>
      <c r="C5" t="s">
        <v>21</v>
      </c>
      <c r="D5">
        <f>VLOOKUP($A5,WorldCountryList!$A:$G,4,FALSE)</f>
        <v>38.95450190263422</v>
      </c>
      <c r="E5">
        <f>VLOOKUP($A5,WorldCountryList!$A:$G,5,FALSE)</f>
        <v>61</v>
      </c>
      <c r="F5">
        <f>VLOOKUP($A5,WorldCountryList!$A:$G,6,FALSE)</f>
        <v>5</v>
      </c>
      <c r="G5">
        <f>VLOOKUP($A5,WorldCountryList!$A:$G,7,FALSE)</f>
        <v>34</v>
      </c>
      <c r="I5">
        <v>30</v>
      </c>
      <c r="J5" t="str">
        <f t="shared" si="0"/>
        <v>20-30</v>
      </c>
      <c r="K5" s="46">
        <v>20</v>
      </c>
      <c r="L5" s="47">
        <v>20</v>
      </c>
      <c r="M5" s="48">
        <v>0.12650602409638553</v>
      </c>
    </row>
    <row r="6" spans="1:13" x14ac:dyDescent="0.35">
      <c r="A6">
        <v>1159320331</v>
      </c>
      <c r="B6" t="s">
        <v>24</v>
      </c>
      <c r="C6" t="s">
        <v>23</v>
      </c>
      <c r="D6">
        <f>VLOOKUP($A6,WorldCountryList!$A:$G,4,FALSE)</f>
        <v>21.752728218328869</v>
      </c>
      <c r="E6">
        <f>VLOOKUP($A6,WorldCountryList!$A:$G,5,FALSE)</f>
        <v>29</v>
      </c>
      <c r="F6">
        <f>VLOOKUP($A6,WorldCountryList!$A:$G,6,FALSE)</f>
        <v>1</v>
      </c>
      <c r="G6">
        <f>VLOOKUP($A6,WorldCountryList!$A:$G,7,FALSE)</f>
        <v>40</v>
      </c>
      <c r="I6">
        <v>40</v>
      </c>
      <c r="J6" t="str">
        <f t="shared" si="0"/>
        <v>30-40</v>
      </c>
      <c r="K6" s="46">
        <v>30</v>
      </c>
      <c r="L6" s="47">
        <v>50</v>
      </c>
      <c r="M6" s="48">
        <v>0.42771084337349397</v>
      </c>
    </row>
    <row r="7" spans="1:13" x14ac:dyDescent="0.35">
      <c r="A7">
        <v>1159320333</v>
      </c>
      <c r="B7" t="s">
        <v>27</v>
      </c>
      <c r="C7" t="s">
        <v>26</v>
      </c>
      <c r="D7">
        <f>VLOOKUP($A7,WorldCountryList!$A:$G,4,FALSE)</f>
        <v>25.686755004797661</v>
      </c>
      <c r="E7">
        <f>VLOOKUP($A7,WorldCountryList!$A:$G,5,FALSE)</f>
        <v>39</v>
      </c>
      <c r="F7">
        <f>VLOOKUP($A7,WorldCountryList!$A:$G,6,FALSE)</f>
        <v>2</v>
      </c>
      <c r="G7">
        <f>VLOOKUP($A7,WorldCountryList!$A:$G,7,FALSE)</f>
        <v>34</v>
      </c>
      <c r="I7">
        <v>50</v>
      </c>
      <c r="J7" t="str">
        <f t="shared" si="0"/>
        <v>40-50</v>
      </c>
      <c r="K7" s="46">
        <v>40</v>
      </c>
      <c r="L7" s="47">
        <v>26</v>
      </c>
      <c r="M7" s="48">
        <v>0.58433734939759041</v>
      </c>
    </row>
    <row r="8" spans="1:13" x14ac:dyDescent="0.35">
      <c r="A8">
        <v>1159320355</v>
      </c>
      <c r="B8" t="s">
        <v>766</v>
      </c>
      <c r="C8" t="s">
        <v>45</v>
      </c>
      <c r="D8">
        <f>VLOOKUP($A8,WorldCountryList!$A:$G,4,FALSE)</f>
        <v>53.791420791896712</v>
      </c>
      <c r="E8">
        <f>VLOOKUP($A8,WorldCountryList!$A:$G,5,FALSE)</f>
        <v>27</v>
      </c>
      <c r="F8">
        <f>VLOOKUP($A8,WorldCountryList!$A:$G,6,FALSE)</f>
        <v>44</v>
      </c>
      <c r="G8">
        <f>VLOOKUP($A8,WorldCountryList!$A:$G,7,FALSE)</f>
        <v>64</v>
      </c>
      <c r="I8">
        <v>60</v>
      </c>
      <c r="J8" t="str">
        <f t="shared" si="0"/>
        <v>50-60</v>
      </c>
      <c r="K8" s="46">
        <v>50</v>
      </c>
      <c r="L8" s="47">
        <v>23</v>
      </c>
      <c r="M8" s="48">
        <v>0.72289156626506024</v>
      </c>
    </row>
    <row r="9" spans="1:13" x14ac:dyDescent="0.35">
      <c r="A9">
        <v>1159320363</v>
      </c>
      <c r="B9" t="s">
        <v>766</v>
      </c>
      <c r="C9" t="s">
        <v>45</v>
      </c>
      <c r="D9">
        <f>VLOOKUP($A9,WorldCountryList!$A:$G,4,FALSE)</f>
        <v>53.791420791896712</v>
      </c>
      <c r="E9">
        <f>VLOOKUP($A9,WorldCountryList!$A:$G,5,FALSE)</f>
        <v>27</v>
      </c>
      <c r="F9">
        <f>VLOOKUP($A9,WorldCountryList!$A:$G,6,FALSE)</f>
        <v>44</v>
      </c>
      <c r="G9">
        <f>VLOOKUP($A9,WorldCountryList!$A:$G,7,FALSE)</f>
        <v>64</v>
      </c>
      <c r="I9">
        <v>70</v>
      </c>
      <c r="J9" t="str">
        <f t="shared" si="0"/>
        <v>60-70</v>
      </c>
      <c r="K9" s="46">
        <v>60</v>
      </c>
      <c r="L9" s="47">
        <v>25</v>
      </c>
      <c r="M9" s="48">
        <v>0.87349397590361444</v>
      </c>
    </row>
    <row r="10" spans="1:13" x14ac:dyDescent="0.35">
      <c r="A10">
        <v>1159320379</v>
      </c>
      <c r="B10" t="s">
        <v>49</v>
      </c>
      <c r="C10" t="s">
        <v>48</v>
      </c>
      <c r="D10">
        <f>VLOOKUP($A10,WorldCountryList!$A:$G,4,FALSE)</f>
        <v>31.676929534009204</v>
      </c>
      <c r="E10">
        <f>VLOOKUP($A10,WorldCountryList!$A:$G,5,FALSE)</f>
        <v>23</v>
      </c>
      <c r="F10">
        <f>VLOOKUP($A10,WorldCountryList!$A:$G,6,FALSE)</f>
        <v>34</v>
      </c>
      <c r="G10">
        <f>VLOOKUP($A10,WorldCountryList!$A:$G,7,FALSE)</f>
        <v>35</v>
      </c>
      <c r="I10">
        <v>80</v>
      </c>
      <c r="J10" t="str">
        <f t="shared" si="0"/>
        <v>70-80</v>
      </c>
      <c r="K10" s="46">
        <v>70</v>
      </c>
      <c r="L10" s="47">
        <v>17</v>
      </c>
      <c r="M10" s="48">
        <v>0.97590361445783136</v>
      </c>
    </row>
    <row r="11" spans="1:13" x14ac:dyDescent="0.35">
      <c r="A11">
        <v>1159320381</v>
      </c>
      <c r="B11" t="s">
        <v>52</v>
      </c>
      <c r="C11" t="s">
        <v>51</v>
      </c>
      <c r="D11">
        <f>VLOOKUP($A11,WorldCountryList!$A:$G,4,FALSE)</f>
        <v>25.267853683562933</v>
      </c>
      <c r="E11">
        <f>VLOOKUP($A11,WorldCountryList!$A:$G,5,FALSE)</f>
        <v>37</v>
      </c>
      <c r="F11">
        <f>VLOOKUP($A11,WorldCountryList!$A:$G,6,FALSE)</f>
        <v>4</v>
      </c>
      <c r="G11">
        <f>VLOOKUP($A11,WorldCountryList!$A:$G,7,FALSE)</f>
        <v>35</v>
      </c>
      <c r="I11">
        <v>90</v>
      </c>
      <c r="J11" t="str">
        <f t="shared" si="0"/>
        <v>80-90</v>
      </c>
      <c r="K11" s="46">
        <v>80</v>
      </c>
      <c r="L11" s="47">
        <v>2</v>
      </c>
      <c r="M11" s="48">
        <v>0.98795180722891562</v>
      </c>
    </row>
    <row r="12" spans="1:13" x14ac:dyDescent="0.35">
      <c r="A12">
        <v>1159320387</v>
      </c>
      <c r="B12" t="s">
        <v>58</v>
      </c>
      <c r="C12" t="s">
        <v>57</v>
      </c>
      <c r="D12">
        <f>VLOOKUP($A12,WorldCountryList!$A:$G,4,FALSE)</f>
        <v>55.460050895733637</v>
      </c>
      <c r="E12">
        <f>VLOOKUP($A12,WorldCountryList!$A:$G,5,FALSE)</f>
        <v>44</v>
      </c>
      <c r="F12">
        <f>VLOOKUP($A12,WorldCountryList!$A:$G,6,FALSE)</f>
        <v>22</v>
      </c>
      <c r="G12">
        <f>VLOOKUP($A12,WorldCountryList!$A:$G,7,FALSE)</f>
        <v>73</v>
      </c>
      <c r="I12">
        <v>100</v>
      </c>
      <c r="J12" t="str">
        <f t="shared" si="0"/>
        <v>90-100</v>
      </c>
      <c r="K12" s="46">
        <v>90</v>
      </c>
      <c r="L12" s="47">
        <v>2</v>
      </c>
      <c r="M12" s="48">
        <v>1</v>
      </c>
    </row>
    <row r="13" spans="1:13" x14ac:dyDescent="0.35">
      <c r="A13">
        <v>1159320389</v>
      </c>
      <c r="B13" t="s">
        <v>61</v>
      </c>
      <c r="C13" t="s">
        <v>60</v>
      </c>
      <c r="D13">
        <f>VLOOKUP($A13,WorldCountryList!$A:$G,4,FALSE)</f>
        <v>30.433036392996868</v>
      </c>
      <c r="E13">
        <f>VLOOKUP($A13,WorldCountryList!$A:$G,5,FALSE)</f>
        <v>22</v>
      </c>
      <c r="F13">
        <f>VLOOKUP($A13,WorldCountryList!$A:$G,6,FALSE)</f>
        <v>34</v>
      </c>
      <c r="G13">
        <f>VLOOKUP($A13,WorldCountryList!$A:$G,7,FALSE)</f>
        <v>34</v>
      </c>
      <c r="K13" s="46">
        <v>100</v>
      </c>
      <c r="L13" s="47">
        <v>0</v>
      </c>
      <c r="M13" s="48">
        <v>1</v>
      </c>
    </row>
    <row r="14" spans="1:13" ht="15" thickBot="1" x14ac:dyDescent="0.4">
      <c r="A14">
        <v>1159320399</v>
      </c>
      <c r="B14" t="s">
        <v>64</v>
      </c>
      <c r="C14" t="s">
        <v>63</v>
      </c>
      <c r="D14">
        <f>VLOOKUP($A14,WorldCountryList!$A:$G,4,FALSE)</f>
        <v>44.932292925880148</v>
      </c>
      <c r="E14">
        <f>VLOOKUP($A14,WorldCountryList!$A:$G,5,FALSE)</f>
        <v>46</v>
      </c>
      <c r="F14">
        <f>VLOOKUP($A14,WorldCountryList!$A:$G,6,FALSE)</f>
        <v>35</v>
      </c>
      <c r="G14">
        <f>VLOOKUP($A14,WorldCountryList!$A:$G,7,FALSE)</f>
        <v>35</v>
      </c>
      <c r="K14" s="49" t="s">
        <v>930</v>
      </c>
      <c r="L14" s="49">
        <v>0</v>
      </c>
      <c r="M14" s="50">
        <v>1</v>
      </c>
    </row>
    <row r="15" spans="1:13" x14ac:dyDescent="0.35">
      <c r="A15">
        <v>1159320405</v>
      </c>
      <c r="B15" t="s">
        <v>67</v>
      </c>
      <c r="C15" t="s">
        <v>66</v>
      </c>
      <c r="D15">
        <f>VLOOKUP($A15,WorldCountryList!$A:$G,4,FALSE)</f>
        <v>59.96864309814633</v>
      </c>
      <c r="E15">
        <f>VLOOKUP($A15,WorldCountryList!$A:$G,5,FALSE)</f>
        <v>44</v>
      </c>
      <c r="F15">
        <f>VLOOKUP($A15,WorldCountryList!$A:$G,6,FALSE)</f>
        <v>38</v>
      </c>
      <c r="G15">
        <f>VLOOKUP($A15,WorldCountryList!$A:$G,7,FALSE)</f>
        <v>69</v>
      </c>
    </row>
    <row r="16" spans="1:13" x14ac:dyDescent="0.35">
      <c r="A16">
        <v>1159320407</v>
      </c>
      <c r="B16" t="s">
        <v>69</v>
      </c>
      <c r="C16" t="s">
        <v>68</v>
      </c>
      <c r="D16">
        <f>VLOOKUP($A16,WorldCountryList!$A:$G,4,FALSE)</f>
        <v>65.844184757652982</v>
      </c>
      <c r="E16">
        <f>VLOOKUP($A16,WorldCountryList!$A:$G,5,FALSE)</f>
        <v>67</v>
      </c>
      <c r="F16">
        <f>VLOOKUP($A16,WorldCountryList!$A:$G,6,FALSE)</f>
        <v>26</v>
      </c>
      <c r="G16">
        <f>VLOOKUP($A16,WorldCountryList!$A:$G,7,FALSE)</f>
        <v>70</v>
      </c>
    </row>
    <row r="17" spans="1:7" x14ac:dyDescent="0.35">
      <c r="A17">
        <v>1159320409</v>
      </c>
      <c r="B17" t="s">
        <v>72</v>
      </c>
      <c r="C17" t="s">
        <v>71</v>
      </c>
      <c r="D17">
        <f>VLOOKUP($A17,WorldCountryList!$A:$G,4,FALSE)</f>
        <v>22.94893910513008</v>
      </c>
      <c r="E17">
        <f>VLOOKUP($A17,WorldCountryList!$A:$G,5,FALSE)</f>
        <v>31</v>
      </c>
      <c r="F17">
        <f>VLOOKUP($A17,WorldCountryList!$A:$G,6,FALSE)</f>
        <v>1</v>
      </c>
      <c r="G17">
        <f>VLOOKUP($A17,WorldCountryList!$A:$G,7,FALSE)</f>
        <v>39</v>
      </c>
    </row>
    <row r="18" spans="1:7" x14ac:dyDescent="0.35">
      <c r="A18">
        <v>1159320413</v>
      </c>
      <c r="B18" t="s">
        <v>75</v>
      </c>
      <c r="C18" t="s">
        <v>74</v>
      </c>
      <c r="D18">
        <f>VLOOKUP($A18,WorldCountryList!$A:$G,4,FALSE)</f>
        <v>29.57125788605596</v>
      </c>
      <c r="E18">
        <f>VLOOKUP($A18,WorldCountryList!$A:$G,5,FALSE)</f>
        <v>40</v>
      </c>
      <c r="F18">
        <f>VLOOKUP($A18,WorldCountryList!$A:$G,6,FALSE)</f>
        <v>1</v>
      </c>
      <c r="G18">
        <f>VLOOKUP($A18,WorldCountryList!$A:$G,7,FALSE)</f>
        <v>38</v>
      </c>
    </row>
    <row r="19" spans="1:7" x14ac:dyDescent="0.35">
      <c r="A19">
        <v>1159320417</v>
      </c>
      <c r="B19" t="s">
        <v>84</v>
      </c>
      <c r="C19" t="s">
        <v>82</v>
      </c>
      <c r="D19">
        <f>VLOOKUP($A19,WorldCountryList!$A:$G,4,FALSE)</f>
        <v>16.07372124980408</v>
      </c>
      <c r="E19">
        <f>VLOOKUP($A19,WorldCountryList!$A:$G,5,FALSE)</f>
        <v>27</v>
      </c>
      <c r="F19">
        <f>VLOOKUP($A19,WorldCountryList!$A:$G,6,FALSE)</f>
        <v>3</v>
      </c>
      <c r="G19">
        <f>VLOOKUP($A19,WorldCountryList!$A:$G,7,FALSE)</f>
        <v>35</v>
      </c>
    </row>
    <row r="20" spans="1:7" x14ac:dyDescent="0.35">
      <c r="A20">
        <v>1159320427</v>
      </c>
      <c r="B20" t="s">
        <v>88</v>
      </c>
      <c r="C20" t="s">
        <v>87</v>
      </c>
      <c r="D20">
        <f>VLOOKUP($A20,WorldCountryList!$A:$G,4,FALSE)</f>
        <v>21.526123449078369</v>
      </c>
      <c r="E20">
        <f>VLOOKUP($A20,WorldCountryList!$A:$G,5,FALSE)</f>
        <v>32</v>
      </c>
      <c r="F20">
        <f>VLOOKUP($A20,WorldCountryList!$A:$G,6,FALSE)</f>
        <v>0</v>
      </c>
      <c r="G20">
        <f>VLOOKUP($A20,WorldCountryList!$A:$G,7,FALSE)</f>
        <v>36</v>
      </c>
    </row>
    <row r="21" spans="1:7" x14ac:dyDescent="0.35">
      <c r="A21">
        <v>1159320439</v>
      </c>
      <c r="B21" t="s">
        <v>96</v>
      </c>
      <c r="C21" t="s">
        <v>95</v>
      </c>
      <c r="D21">
        <f>VLOOKUP($A21,WorldCountryList!$A:$G,4,FALSE)</f>
        <v>40.706050281185597</v>
      </c>
      <c r="E21">
        <f>VLOOKUP($A21,WorldCountryList!$A:$G,5,FALSE)</f>
        <v>34</v>
      </c>
      <c r="F21">
        <f>VLOOKUP($A21,WorldCountryList!$A:$G,6,FALSE)</f>
        <v>7</v>
      </c>
      <c r="G21">
        <f>VLOOKUP($A21,WorldCountryList!$A:$G,7,FALSE)</f>
        <v>64</v>
      </c>
    </row>
    <row r="22" spans="1:7" x14ac:dyDescent="0.35">
      <c r="A22">
        <v>1159320441</v>
      </c>
      <c r="B22" t="s">
        <v>99</v>
      </c>
      <c r="C22" t="s">
        <v>98</v>
      </c>
      <c r="D22">
        <f>VLOOKUP($A22,WorldCountryList!$A:$G,4,FALSE)</f>
        <v>25.820670454697336</v>
      </c>
      <c r="E22">
        <f>VLOOKUP($A22,WorldCountryList!$A:$G,5,FALSE)</f>
        <v>33</v>
      </c>
      <c r="F22">
        <f>VLOOKUP($A22,WorldCountryList!$A:$G,6,FALSE)</f>
        <v>4</v>
      </c>
      <c r="G22">
        <f>VLOOKUP($A22,WorldCountryList!$A:$G,7,FALSE)</f>
        <v>40</v>
      </c>
    </row>
    <row r="23" spans="1:7" x14ac:dyDescent="0.35">
      <c r="A23">
        <v>1159320453</v>
      </c>
      <c r="B23" t="s">
        <v>108</v>
      </c>
      <c r="C23" t="s">
        <v>107</v>
      </c>
      <c r="D23">
        <f>VLOOKUP($A23,WorldCountryList!$A:$G,4,FALSE)</f>
        <v>41.912121907285993</v>
      </c>
      <c r="E23">
        <f>VLOOKUP($A23,WorldCountryList!$A:$G,5,FALSE)</f>
        <v>38</v>
      </c>
      <c r="F23">
        <f>VLOOKUP($A23,WorldCountryList!$A:$G,6,FALSE)</f>
        <v>14</v>
      </c>
      <c r="G23">
        <f>VLOOKUP($A23,WorldCountryList!$A:$G,7,FALSE)</f>
        <v>56</v>
      </c>
    </row>
    <row r="24" spans="1:7" x14ac:dyDescent="0.35">
      <c r="A24">
        <v>1159320461</v>
      </c>
      <c r="B24" t="s">
        <v>111</v>
      </c>
      <c r="C24" t="s">
        <v>110</v>
      </c>
      <c r="D24">
        <f>VLOOKUP($A24,WorldCountryList!$A:$G,4,FALSE)</f>
        <v>41.96403246040181</v>
      </c>
      <c r="E24">
        <f>VLOOKUP($A24,WorldCountryList!$A:$G,5,FALSE)</f>
        <v>38</v>
      </c>
      <c r="F24">
        <f>VLOOKUP($A24,WorldCountryList!$A:$G,6,FALSE)</f>
        <v>7</v>
      </c>
      <c r="G24">
        <f>VLOOKUP($A24,WorldCountryList!$A:$G,7,FALSE)</f>
        <v>60</v>
      </c>
    </row>
    <row r="25" spans="1:7" x14ac:dyDescent="0.35">
      <c r="A25">
        <v>1159320463</v>
      </c>
      <c r="B25" t="s">
        <v>115</v>
      </c>
      <c r="C25" t="s">
        <v>113</v>
      </c>
      <c r="D25">
        <f>VLOOKUP($A25,WorldCountryList!$A:$G,4,FALSE)</f>
        <v>64.650990073060882</v>
      </c>
      <c r="E25">
        <f>VLOOKUP($A25,WorldCountryList!$A:$G,5,FALSE)</f>
        <v>53</v>
      </c>
      <c r="F25">
        <f>VLOOKUP($A25,WorldCountryList!$A:$G,6,FALSE)</f>
        <v>42</v>
      </c>
      <c r="G25">
        <f>VLOOKUP($A25,WorldCountryList!$A:$G,7,FALSE)</f>
        <v>68</v>
      </c>
    </row>
    <row r="26" spans="1:7" x14ac:dyDescent="0.35">
      <c r="A26">
        <v>1159320467</v>
      </c>
      <c r="B26" t="s">
        <v>117</v>
      </c>
      <c r="C26" t="s">
        <v>116</v>
      </c>
      <c r="D26">
        <f>VLOOKUP($A26,WorldCountryList!$A:$G,4,FALSE)</f>
        <v>29.004720352248228</v>
      </c>
      <c r="E26">
        <f>VLOOKUP($A26,WorldCountryList!$A:$G,5,FALSE)</f>
        <v>24</v>
      </c>
      <c r="F26">
        <f>VLOOKUP($A26,WorldCountryList!$A:$G,6,FALSE)</f>
        <v>34</v>
      </c>
      <c r="G26">
        <f>VLOOKUP($A26,WorldCountryList!$A:$G,7,FALSE)</f>
        <v>30</v>
      </c>
    </row>
    <row r="27" spans="1:7" x14ac:dyDescent="0.35">
      <c r="A27">
        <v>1159320471</v>
      </c>
      <c r="B27" t="s">
        <v>125</v>
      </c>
      <c r="C27" t="s">
        <v>124</v>
      </c>
      <c r="D27">
        <f>VLOOKUP($A27,WorldCountryList!$A:$G,4,FALSE)</f>
        <v>54.349820815310061</v>
      </c>
      <c r="E27">
        <f>VLOOKUP($A27,WorldCountryList!$A:$G,5,FALSE)</f>
        <v>39</v>
      </c>
      <c r="F27">
        <f>VLOOKUP($A27,WorldCountryList!$A:$G,6,FALSE)</f>
        <v>28</v>
      </c>
      <c r="G27">
        <f>VLOOKUP($A27,WorldCountryList!$A:$G,7,FALSE)</f>
        <v>71</v>
      </c>
    </row>
    <row r="28" spans="1:7" x14ac:dyDescent="0.35">
      <c r="A28">
        <v>1159320491</v>
      </c>
      <c r="B28" t="s">
        <v>120</v>
      </c>
      <c r="C28" t="s">
        <v>118</v>
      </c>
      <c r="D28">
        <f>VLOOKUP($A28,WorldCountryList!$A:$G,4,FALSE)</f>
        <v>27.718356848385028</v>
      </c>
      <c r="E28">
        <f>VLOOKUP($A28,WorldCountryList!$A:$G,5,FALSE)</f>
        <v>22</v>
      </c>
      <c r="F28">
        <f>VLOOKUP($A28,WorldCountryList!$A:$G,6,FALSE)</f>
        <v>34</v>
      </c>
      <c r="G28">
        <f>VLOOKUP($A28,WorldCountryList!$A:$G,7,FALSE)</f>
        <v>30</v>
      </c>
    </row>
    <row r="29" spans="1:7" x14ac:dyDescent="0.35">
      <c r="A29">
        <v>1159320493</v>
      </c>
      <c r="B29" t="s">
        <v>122</v>
      </c>
      <c r="C29" t="s">
        <v>121</v>
      </c>
      <c r="D29">
        <f>VLOOKUP($A29,WorldCountryList!$A:$G,4,FALSE)</f>
        <v>34.627292912944682</v>
      </c>
      <c r="E29">
        <f>VLOOKUP($A29,WorldCountryList!$A:$G,5,FALSE)</f>
        <v>30</v>
      </c>
      <c r="F29">
        <f>VLOOKUP($A29,WorldCountryList!$A:$G,6,FALSE)</f>
        <v>3</v>
      </c>
      <c r="G29">
        <f>VLOOKUP($A29,WorldCountryList!$A:$G,7,FALSE)</f>
        <v>60</v>
      </c>
    </row>
    <row r="30" spans="1:7" x14ac:dyDescent="0.35">
      <c r="A30">
        <v>1159320507</v>
      </c>
      <c r="B30" t="s">
        <v>129</v>
      </c>
      <c r="C30" t="s">
        <v>127</v>
      </c>
      <c r="D30">
        <f>VLOOKUP($A30,WorldCountryList!$A:$G,4,FALSE)</f>
        <v>45.936352528147808</v>
      </c>
      <c r="E30">
        <f>VLOOKUP($A30,WorldCountryList!$A:$G,5,FALSE)</f>
        <v>48</v>
      </c>
      <c r="F30">
        <f>VLOOKUP($A30,WorldCountryList!$A:$G,6,FALSE)</f>
        <v>32</v>
      </c>
      <c r="G30">
        <f>VLOOKUP($A30,WorldCountryList!$A:$G,7,FALSE)</f>
        <v>38</v>
      </c>
    </row>
    <row r="31" spans="1:7" x14ac:dyDescent="0.35">
      <c r="A31">
        <v>1159320509</v>
      </c>
      <c r="B31" t="s">
        <v>132</v>
      </c>
      <c r="C31" t="s">
        <v>131</v>
      </c>
      <c r="D31">
        <f>VLOOKUP($A31,WorldCountryList!$A:$G,4,FALSE)</f>
        <v>38.313117137679257</v>
      </c>
      <c r="E31">
        <f>VLOOKUP($A31,WorldCountryList!$A:$G,5,FALSE)</f>
        <v>51</v>
      </c>
      <c r="F31">
        <f>VLOOKUP($A31,WorldCountryList!$A:$G,6,FALSE)</f>
        <v>13</v>
      </c>
      <c r="G31">
        <f>VLOOKUP($A31,WorldCountryList!$A:$G,7,FALSE)</f>
        <v>37</v>
      </c>
    </row>
    <row r="32" spans="1:7" x14ac:dyDescent="0.35">
      <c r="A32">
        <v>1159320517</v>
      </c>
      <c r="B32" t="s">
        <v>149</v>
      </c>
      <c r="C32" t="s">
        <v>148</v>
      </c>
      <c r="D32">
        <f>VLOOKUP($A32,WorldCountryList!$A:$G,4,FALSE)</f>
        <v>24.439587728912741</v>
      </c>
      <c r="E32">
        <f>VLOOKUP($A32,WorldCountryList!$A:$G,5,FALSE)</f>
        <v>34</v>
      </c>
      <c r="F32">
        <f>VLOOKUP($A32,WorldCountryList!$A:$G,6,FALSE)</f>
        <v>4</v>
      </c>
      <c r="G32">
        <f>VLOOKUP($A32,WorldCountryList!$A:$G,7,FALSE)</f>
        <v>37</v>
      </c>
    </row>
    <row r="33" spans="1:7" x14ac:dyDescent="0.35">
      <c r="A33">
        <v>1159320521</v>
      </c>
      <c r="B33" t="s">
        <v>152</v>
      </c>
      <c r="C33" t="s">
        <v>151</v>
      </c>
      <c r="D33">
        <f>VLOOKUP($A33,WorldCountryList!$A:$G,4,FALSE)</f>
        <v>39.136648784663493</v>
      </c>
      <c r="E33">
        <f>VLOOKUP($A33,WorldCountryList!$A:$G,5,FALSE)</f>
        <v>43</v>
      </c>
      <c r="F33">
        <f>VLOOKUP($A33,WorldCountryList!$A:$G,6,FALSE)</f>
        <v>21</v>
      </c>
      <c r="G33">
        <f>VLOOKUP($A33,WorldCountryList!$A:$G,7,FALSE)</f>
        <v>40</v>
      </c>
    </row>
    <row r="34" spans="1:7" x14ac:dyDescent="0.35">
      <c r="A34">
        <v>1159320523</v>
      </c>
      <c r="B34" t="s">
        <v>155</v>
      </c>
      <c r="C34" t="s">
        <v>154</v>
      </c>
      <c r="D34">
        <f>VLOOKUP($A34,WorldCountryList!$A:$G,4,FALSE)</f>
        <v>40.164092516690452</v>
      </c>
      <c r="E34">
        <f>VLOOKUP($A34,WorldCountryList!$A:$G,5,FALSE)</f>
        <v>38</v>
      </c>
      <c r="F34">
        <f>VLOOKUP($A34,WorldCountryList!$A:$G,6,FALSE)</f>
        <v>5</v>
      </c>
      <c r="G34">
        <f>VLOOKUP($A34,WorldCountryList!$A:$G,7,FALSE)</f>
        <v>57</v>
      </c>
    </row>
    <row r="35" spans="1:7" x14ac:dyDescent="0.35">
      <c r="A35">
        <v>1159320525</v>
      </c>
      <c r="B35" t="s">
        <v>159</v>
      </c>
      <c r="C35" t="s">
        <v>158</v>
      </c>
      <c r="D35">
        <f>VLOOKUP($A35,WorldCountryList!$A:$G,4,FALSE)</f>
        <v>12.722263497636575</v>
      </c>
      <c r="E35">
        <f>VLOOKUP($A35,WorldCountryList!$A:$G,5,FALSE)</f>
        <v>29</v>
      </c>
      <c r="F35">
        <f>VLOOKUP($A35,WorldCountryList!$A:$G,6,FALSE)</f>
        <v>3</v>
      </c>
      <c r="G35">
        <f>VLOOKUP($A35,WorldCountryList!$A:$G,7,FALSE)</f>
        <v>29</v>
      </c>
    </row>
    <row r="36" spans="1:7" x14ac:dyDescent="0.35">
      <c r="A36">
        <v>1159320527</v>
      </c>
      <c r="B36" t="s">
        <v>162</v>
      </c>
      <c r="C36" t="s">
        <v>161</v>
      </c>
      <c r="D36">
        <f>VLOOKUP($A36,WorldCountryList!$A:$G,4,FALSE)</f>
        <v>24.337651214595425</v>
      </c>
      <c r="E36">
        <f>VLOOKUP($A36,WorldCountryList!$A:$G,5,FALSE)</f>
        <v>42</v>
      </c>
      <c r="F36">
        <f>VLOOKUP($A36,WorldCountryList!$A:$G,6,FALSE)</f>
        <v>3</v>
      </c>
      <c r="G36">
        <f>VLOOKUP($A36,WorldCountryList!$A:$G,7,FALSE)</f>
        <v>30</v>
      </c>
    </row>
    <row r="37" spans="1:7" x14ac:dyDescent="0.35">
      <c r="A37">
        <v>1159320531</v>
      </c>
      <c r="B37" t="s">
        <v>173</v>
      </c>
      <c r="C37" t="s">
        <v>169</v>
      </c>
      <c r="D37">
        <f>VLOOKUP($A37,WorldCountryList!$A:$G,4,FALSE)</f>
        <v>17.889362875722497</v>
      </c>
      <c r="E37">
        <f>VLOOKUP($A37,WorldCountryList!$A:$G,5,FALSE)</f>
        <v>35</v>
      </c>
      <c r="F37">
        <f>VLOOKUP($A37,WorldCountryList!$A:$G,6,FALSE)</f>
        <v>1</v>
      </c>
      <c r="G37">
        <f>VLOOKUP($A37,WorldCountryList!$A:$G,7,FALSE)</f>
        <v>29</v>
      </c>
    </row>
    <row r="38" spans="1:7" x14ac:dyDescent="0.35">
      <c r="A38">
        <v>1159320533</v>
      </c>
      <c r="B38" t="s">
        <v>170</v>
      </c>
      <c r="C38" t="s">
        <v>169</v>
      </c>
      <c r="D38">
        <f>VLOOKUP($A38,WorldCountryList!$A:$G,4,FALSE)</f>
        <v>17.889362875722497</v>
      </c>
      <c r="E38">
        <f>VLOOKUP($A38,WorldCountryList!$A:$G,5,FALSE)</f>
        <v>35</v>
      </c>
      <c r="F38">
        <f>VLOOKUP($A38,WorldCountryList!$A:$G,6,FALSE)</f>
        <v>1</v>
      </c>
      <c r="G38">
        <f>VLOOKUP($A38,WorldCountryList!$A:$G,7,FALSE)</f>
        <v>29</v>
      </c>
    </row>
    <row r="39" spans="1:7" x14ac:dyDescent="0.35">
      <c r="A39">
        <v>1159320535</v>
      </c>
      <c r="B39" t="s">
        <v>178</v>
      </c>
      <c r="C39" t="s">
        <v>176</v>
      </c>
      <c r="D39">
        <f>VLOOKUP($A39,WorldCountryList!$A:$G,4,FALSE)</f>
        <v>36.399303847956048</v>
      </c>
      <c r="E39">
        <f>VLOOKUP($A39,WorldCountryList!$A:$G,5,FALSE)</f>
        <v>28</v>
      </c>
      <c r="F39">
        <f>VLOOKUP($A39,WorldCountryList!$A:$G,6,FALSE)</f>
        <v>34</v>
      </c>
      <c r="G39">
        <f>VLOOKUP($A39,WorldCountryList!$A:$G,7,FALSE)</f>
        <v>38</v>
      </c>
    </row>
    <row r="40" spans="1:7" x14ac:dyDescent="0.35">
      <c r="A40">
        <v>1159320539</v>
      </c>
      <c r="B40" t="s">
        <v>181</v>
      </c>
      <c r="C40" t="s">
        <v>179</v>
      </c>
      <c r="D40">
        <f>VLOOKUP($A40,WorldCountryList!$A:$G,4,FALSE)</f>
        <v>28.069103752897604</v>
      </c>
      <c r="E40">
        <f>VLOOKUP($A40,WorldCountryList!$A:$G,5,FALSE)</f>
        <v>18</v>
      </c>
      <c r="F40">
        <f>VLOOKUP($A40,WorldCountryList!$A:$G,6,FALSE)</f>
        <v>34</v>
      </c>
      <c r="G40">
        <f>VLOOKUP($A40,WorldCountryList!$A:$G,7,FALSE)</f>
        <v>34</v>
      </c>
    </row>
    <row r="41" spans="1:7" x14ac:dyDescent="0.35">
      <c r="A41">
        <v>1159320541</v>
      </c>
      <c r="B41" t="s">
        <v>183</v>
      </c>
      <c r="C41" t="s">
        <v>182</v>
      </c>
      <c r="D41">
        <f>VLOOKUP($A41,WorldCountryList!$A:$G,4,FALSE)</f>
        <v>52.014296664806373</v>
      </c>
      <c r="E41">
        <f>VLOOKUP($A41,WorldCountryList!$A:$G,5,FALSE)</f>
        <v>43</v>
      </c>
      <c r="F41">
        <f>VLOOKUP($A41,WorldCountryList!$A:$G,6,FALSE)</f>
        <v>56</v>
      </c>
      <c r="G41">
        <f>VLOOKUP($A41,WorldCountryList!$A:$G,7,FALSE)</f>
        <v>32</v>
      </c>
    </row>
    <row r="42" spans="1:7" x14ac:dyDescent="0.35">
      <c r="A42">
        <v>1159320547</v>
      </c>
      <c r="B42" t="s">
        <v>189</v>
      </c>
      <c r="C42" t="s">
        <v>188</v>
      </c>
      <c r="D42">
        <f>VLOOKUP($A42,WorldCountryList!$A:$G,4,FALSE)</f>
        <v>24.959440761430002</v>
      </c>
      <c r="E42">
        <f>VLOOKUP($A42,WorldCountryList!$A:$G,5,FALSE)</f>
        <v>20</v>
      </c>
      <c r="F42">
        <f>VLOOKUP($A42,WorldCountryList!$A:$G,6,FALSE)</f>
        <v>34</v>
      </c>
      <c r="G42">
        <f>VLOOKUP($A42,WorldCountryList!$A:$G,7,FALSE)</f>
        <v>28</v>
      </c>
    </row>
    <row r="43" spans="1:7" x14ac:dyDescent="0.35">
      <c r="A43">
        <v>1159320563</v>
      </c>
      <c r="B43" t="s">
        <v>193</v>
      </c>
      <c r="C43" t="s">
        <v>191</v>
      </c>
      <c r="D43">
        <f>VLOOKUP($A43,WorldCountryList!$A:$G,4,FALSE)</f>
        <v>28.993998875632442</v>
      </c>
      <c r="E43">
        <f>VLOOKUP($A43,WorldCountryList!$A:$G,5,FALSE)</f>
        <v>39</v>
      </c>
      <c r="F43">
        <f>VLOOKUP($A43,WorldCountryList!$A:$G,6,FALSE)</f>
        <v>3</v>
      </c>
      <c r="G43">
        <f>VLOOKUP($A43,WorldCountryList!$A:$G,7,FALSE)</f>
        <v>38</v>
      </c>
    </row>
    <row r="44" spans="1:7" x14ac:dyDescent="0.35">
      <c r="A44">
        <v>1159320565</v>
      </c>
      <c r="B44" t="s">
        <v>195</v>
      </c>
      <c r="C44" t="s">
        <v>194</v>
      </c>
      <c r="D44">
        <f>VLOOKUP($A44,WorldCountryList!$A:$G,4,FALSE)</f>
        <v>25.81122137869859</v>
      </c>
      <c r="E44">
        <f>VLOOKUP($A44,WorldCountryList!$A:$G,5,FALSE)</f>
        <v>33</v>
      </c>
      <c r="F44">
        <f>VLOOKUP($A44,WorldCountryList!$A:$G,6,FALSE)</f>
        <v>7</v>
      </c>
      <c r="G44">
        <f>VLOOKUP($A44,WorldCountryList!$A:$G,7,FALSE)</f>
        <v>39</v>
      </c>
    </row>
    <row r="45" spans="1:7" x14ac:dyDescent="0.35">
      <c r="A45">
        <v>1159320567</v>
      </c>
      <c r="B45" t="s">
        <v>198</v>
      </c>
      <c r="C45" t="s">
        <v>197</v>
      </c>
      <c r="D45">
        <f>VLOOKUP($A45,WorldCountryList!$A:$G,4,FALSE)</f>
        <v>28.365005179595229</v>
      </c>
      <c r="E45">
        <f>VLOOKUP($A45,WorldCountryList!$A:$G,5,FALSE)</f>
        <v>37</v>
      </c>
      <c r="F45">
        <f>VLOOKUP($A45,WorldCountryList!$A:$G,6,FALSE)</f>
        <v>4</v>
      </c>
      <c r="G45">
        <f>VLOOKUP($A45,WorldCountryList!$A:$G,7,FALSE)</f>
        <v>39</v>
      </c>
    </row>
    <row r="46" spans="1:7" x14ac:dyDescent="0.35">
      <c r="A46">
        <v>1159320575</v>
      </c>
      <c r="B46" t="s">
        <v>202</v>
      </c>
      <c r="C46" t="s">
        <v>200</v>
      </c>
      <c r="D46">
        <f>VLOOKUP($A46,WorldCountryList!$A:$G,4,FALSE)</f>
        <v>34.158568372105137</v>
      </c>
      <c r="E46">
        <f>VLOOKUP($A46,WorldCountryList!$A:$G,5,FALSE)</f>
        <v>38</v>
      </c>
      <c r="F46">
        <f>VLOOKUP($A46,WorldCountryList!$A:$G,6,FALSE)</f>
        <v>14</v>
      </c>
      <c r="G46">
        <f>VLOOKUP($A46,WorldCountryList!$A:$G,7,FALSE)</f>
        <v>42</v>
      </c>
    </row>
    <row r="47" spans="1:7" x14ac:dyDescent="0.35">
      <c r="A47">
        <v>1159320581</v>
      </c>
      <c r="B47" t="s">
        <v>205</v>
      </c>
      <c r="C47" t="s">
        <v>204</v>
      </c>
      <c r="D47">
        <f>VLOOKUP($A47,WorldCountryList!$A:$G,4,FALSE)</f>
        <v>47.418939127950281</v>
      </c>
      <c r="E47">
        <f>VLOOKUP($A47,WorldCountryList!$A:$G,5,FALSE)</f>
        <v>47</v>
      </c>
      <c r="F47">
        <f>VLOOKUP($A47,WorldCountryList!$A:$G,6,FALSE)</f>
        <v>34</v>
      </c>
      <c r="G47">
        <f>VLOOKUP($A47,WorldCountryList!$A:$G,7,FALSE)</f>
        <v>40</v>
      </c>
    </row>
    <row r="48" spans="1:7" x14ac:dyDescent="0.35">
      <c r="A48">
        <v>1159320587</v>
      </c>
      <c r="B48" t="s">
        <v>209</v>
      </c>
      <c r="C48" t="s">
        <v>207</v>
      </c>
      <c r="D48">
        <f>VLOOKUP($A48,WorldCountryList!$A:$G,4,FALSE)</f>
        <v>17.359986195298518</v>
      </c>
      <c r="E48">
        <f>VLOOKUP($A48,WorldCountryList!$A:$G,5,FALSE)</f>
        <v>26</v>
      </c>
      <c r="F48">
        <f>VLOOKUP($A48,WorldCountryList!$A:$G,6,FALSE)</f>
        <v>3</v>
      </c>
      <c r="G48">
        <f>VLOOKUP($A48,WorldCountryList!$A:$G,7,FALSE)</f>
        <v>38</v>
      </c>
    </row>
    <row r="49" spans="1:7" x14ac:dyDescent="0.35">
      <c r="A49">
        <v>1159320615</v>
      </c>
      <c r="B49" t="s">
        <v>211</v>
      </c>
      <c r="C49" t="s">
        <v>210</v>
      </c>
      <c r="D49">
        <f>VLOOKUP($A49,WorldCountryList!$A:$G,4,FALSE)</f>
        <v>34.415270669649658</v>
      </c>
      <c r="E49">
        <f>VLOOKUP($A49,WorldCountryList!$A:$G,5,FALSE)</f>
        <v>29</v>
      </c>
      <c r="F49">
        <f>VLOOKUP($A49,WorldCountryList!$A:$G,6,FALSE)</f>
        <v>0</v>
      </c>
      <c r="G49">
        <f>VLOOKUP($A49,WorldCountryList!$A:$G,7,FALSE)</f>
        <v>62</v>
      </c>
    </row>
    <row r="50" spans="1:7" x14ac:dyDescent="0.35">
      <c r="A50">
        <v>1159320617</v>
      </c>
      <c r="B50" t="s">
        <v>214</v>
      </c>
      <c r="C50" t="s">
        <v>213</v>
      </c>
      <c r="D50">
        <f>VLOOKUP($A50,WorldCountryList!$A:$G,4,FALSE)</f>
        <v>68.875602176288567</v>
      </c>
      <c r="E50">
        <f>VLOOKUP($A50,WorldCountryList!$A:$G,5,FALSE)</f>
        <v>72</v>
      </c>
      <c r="F50">
        <f>VLOOKUP($A50,WorldCountryList!$A:$G,6,FALSE)</f>
        <v>36</v>
      </c>
      <c r="G50">
        <f>VLOOKUP($A50,WorldCountryList!$A:$G,7,FALSE)</f>
        <v>66</v>
      </c>
    </row>
    <row r="51" spans="1:7" x14ac:dyDescent="0.35">
      <c r="A51">
        <v>1159320623</v>
      </c>
      <c r="B51" t="s">
        <v>217</v>
      </c>
      <c r="C51" t="s">
        <v>216</v>
      </c>
      <c r="D51">
        <f>VLOOKUP($A51,WorldCountryList!$A:$G,4,FALSE)</f>
        <v>28.298984314895591</v>
      </c>
      <c r="E51">
        <f>VLOOKUP($A51,WorldCountryList!$A:$G,5,FALSE)</f>
        <v>25</v>
      </c>
      <c r="F51">
        <f>VLOOKUP($A51,WorldCountryList!$A:$G,6,FALSE)</f>
        <v>34</v>
      </c>
      <c r="G51">
        <f>VLOOKUP($A51,WorldCountryList!$A:$G,7,FALSE)</f>
        <v>28</v>
      </c>
    </row>
    <row r="52" spans="1:7" x14ac:dyDescent="0.35">
      <c r="A52">
        <v>1159320637</v>
      </c>
      <c r="B52" t="s">
        <v>229</v>
      </c>
      <c r="C52" t="s">
        <v>227</v>
      </c>
      <c r="D52">
        <f>VLOOKUP($A52,WorldCountryList!$A:$G,4,FALSE)</f>
        <v>46.061485066019806</v>
      </c>
      <c r="E52">
        <f>VLOOKUP($A52,WorldCountryList!$A:$G,5,FALSE)</f>
        <v>19</v>
      </c>
      <c r="F52">
        <f>VLOOKUP($A52,WorldCountryList!$A:$G,6,FALSE)</f>
        <v>34</v>
      </c>
      <c r="G52">
        <f>VLOOKUP($A52,WorldCountryList!$A:$G,7,FALSE)</f>
        <v>67</v>
      </c>
    </row>
    <row r="53" spans="1:7" x14ac:dyDescent="0.35">
      <c r="A53">
        <v>1159320693</v>
      </c>
      <c r="B53" t="s">
        <v>239</v>
      </c>
      <c r="C53" t="s">
        <v>238</v>
      </c>
      <c r="D53">
        <f>VLOOKUP($A53,WorldCountryList!$A:$G,4,FALSE)</f>
        <v>26.473474449574269</v>
      </c>
      <c r="E53">
        <f>VLOOKUP($A53,WorldCountryList!$A:$G,5,FALSE)</f>
        <v>39</v>
      </c>
      <c r="F53">
        <f>VLOOKUP($A53,WorldCountryList!$A:$G,6,FALSE)</f>
        <v>9</v>
      </c>
      <c r="G53">
        <f>VLOOKUP($A53,WorldCountryList!$A:$G,7,FALSE)</f>
        <v>33</v>
      </c>
    </row>
    <row r="54" spans="1:7" x14ac:dyDescent="0.35">
      <c r="A54">
        <v>1159320713</v>
      </c>
      <c r="B54" t="s">
        <v>765</v>
      </c>
      <c r="C54" t="s">
        <v>241</v>
      </c>
      <c r="D54">
        <f>VLOOKUP($A54,WorldCountryList!$A:$G,4,FALSE)</f>
        <v>30.338867918526645</v>
      </c>
      <c r="E54">
        <f>VLOOKUP($A54,WorldCountryList!$A:$G,5,FALSE)</f>
        <v>24</v>
      </c>
      <c r="F54">
        <f>VLOOKUP($A54,WorldCountryList!$A:$G,6,FALSE)</f>
        <v>34</v>
      </c>
      <c r="G54">
        <f>VLOOKUP($A54,WorldCountryList!$A:$G,7,FALSE)</f>
        <v>32</v>
      </c>
    </row>
    <row r="55" spans="1:7" x14ac:dyDescent="0.35">
      <c r="A55">
        <v>1159320779</v>
      </c>
      <c r="B55" t="s">
        <v>244</v>
      </c>
      <c r="C55" t="s">
        <v>243</v>
      </c>
      <c r="D55">
        <f>VLOOKUP($A55,WorldCountryList!$A:$G,4,FALSE)</f>
        <v>16.07372124980408</v>
      </c>
      <c r="E55">
        <f>VLOOKUP($A55,WorldCountryList!$A:$G,5,FALSE)</f>
        <v>35</v>
      </c>
      <c r="F55">
        <f>VLOOKUP($A55,WorldCountryList!$A:$G,6,FALSE)</f>
        <v>3</v>
      </c>
      <c r="G55">
        <f>VLOOKUP($A55,WorldCountryList!$A:$G,7,FALSE)</f>
        <v>27</v>
      </c>
    </row>
    <row r="56" spans="1:7" x14ac:dyDescent="0.35">
      <c r="A56">
        <v>1159320793</v>
      </c>
      <c r="B56" t="s">
        <v>249</v>
      </c>
      <c r="C56" t="s">
        <v>248</v>
      </c>
      <c r="D56">
        <f>VLOOKUP($A56,WorldCountryList!$A:$G,4,FALSE)</f>
        <v>50.92616349165192</v>
      </c>
      <c r="E56">
        <f>VLOOKUP($A56,WorldCountryList!$A:$G,5,FALSE)</f>
        <v>47</v>
      </c>
      <c r="F56">
        <f>VLOOKUP($A56,WorldCountryList!$A:$G,6,FALSE)</f>
        <v>13</v>
      </c>
      <c r="G56">
        <f>VLOOKUP($A56,WorldCountryList!$A:$G,7,FALSE)</f>
        <v>64</v>
      </c>
    </row>
    <row r="57" spans="1:7" x14ac:dyDescent="0.35">
      <c r="A57">
        <v>1159320795</v>
      </c>
      <c r="B57" t="s">
        <v>252</v>
      </c>
      <c r="C57" t="s">
        <v>251</v>
      </c>
      <c r="D57">
        <f>VLOOKUP($A57,WorldCountryList!$A:$G,4,FALSE)</f>
        <v>62.722716163673688</v>
      </c>
      <c r="E57">
        <f>VLOOKUP($A57,WorldCountryList!$A:$G,5,FALSE)</f>
        <v>48</v>
      </c>
      <c r="F57">
        <f>VLOOKUP($A57,WorldCountryList!$A:$G,6,FALSE)</f>
        <v>41</v>
      </c>
      <c r="G57">
        <f>VLOOKUP($A57,WorldCountryList!$A:$G,7,FALSE)</f>
        <v>69</v>
      </c>
    </row>
    <row r="58" spans="1:7" x14ac:dyDescent="0.35">
      <c r="A58">
        <v>1159320797</v>
      </c>
      <c r="B58" t="s">
        <v>255</v>
      </c>
      <c r="C58" t="s">
        <v>254</v>
      </c>
      <c r="D58">
        <f>VLOOKUP($A58,WorldCountryList!$A:$G,4,FALSE)</f>
        <v>56.165149661818738</v>
      </c>
      <c r="E58">
        <f>VLOOKUP($A58,WorldCountryList!$A:$G,5,FALSE)</f>
        <v>49</v>
      </c>
      <c r="F58">
        <f>VLOOKUP($A58,WorldCountryList!$A:$G,6,FALSE)</f>
        <v>28</v>
      </c>
      <c r="G58">
        <f>VLOOKUP($A58,WorldCountryList!$A:$G,7,FALSE)</f>
        <v>63</v>
      </c>
    </row>
    <row r="59" spans="1:7" x14ac:dyDescent="0.35">
      <c r="A59">
        <v>1159320799</v>
      </c>
      <c r="B59" t="s">
        <v>260</v>
      </c>
      <c r="C59" t="s">
        <v>259</v>
      </c>
      <c r="D59">
        <f>VLOOKUP($A59,WorldCountryList!$A:$G,4,FALSE)</f>
        <v>60.971650755139166</v>
      </c>
      <c r="E59">
        <f>VLOOKUP($A59,WorldCountryList!$A:$G,5,FALSE)</f>
        <v>60</v>
      </c>
      <c r="F59">
        <f>VLOOKUP($A59,WorldCountryList!$A:$G,6,FALSE)</f>
        <v>33</v>
      </c>
      <c r="G59">
        <f>VLOOKUP($A59,WorldCountryList!$A:$G,7,FALSE)</f>
        <v>59</v>
      </c>
    </row>
    <row r="60" spans="1:7" x14ac:dyDescent="0.35">
      <c r="A60">
        <v>1159320811</v>
      </c>
      <c r="B60" t="s">
        <v>267</v>
      </c>
      <c r="C60" t="s">
        <v>266</v>
      </c>
      <c r="D60">
        <f>VLOOKUP($A60,WorldCountryList!$A:$G,4,FALSE)</f>
        <v>19.684771357461671</v>
      </c>
      <c r="E60">
        <f>VLOOKUP($A60,WorldCountryList!$A:$G,5,FALSE)</f>
        <v>30</v>
      </c>
      <c r="F60">
        <f>VLOOKUP($A60,WorldCountryList!$A:$G,6,FALSE)</f>
        <v>1</v>
      </c>
      <c r="G60">
        <f>VLOOKUP($A60,WorldCountryList!$A:$G,7,FALSE)</f>
        <v>36</v>
      </c>
    </row>
    <row r="61" spans="1:7" x14ac:dyDescent="0.35">
      <c r="A61">
        <v>1159320815</v>
      </c>
      <c r="B61" t="s">
        <v>274</v>
      </c>
      <c r="C61" t="s">
        <v>273</v>
      </c>
      <c r="D61">
        <f>VLOOKUP($A61,WorldCountryList!$A:$G,4,FALSE)</f>
        <v>29.717190484828279</v>
      </c>
      <c r="E61">
        <f>VLOOKUP($A61,WorldCountryList!$A:$G,5,FALSE)</f>
        <v>37</v>
      </c>
      <c r="F61">
        <f>VLOOKUP($A61,WorldCountryList!$A:$G,6,FALSE)</f>
        <v>13</v>
      </c>
      <c r="G61">
        <f>VLOOKUP($A61,WorldCountryList!$A:$G,7,FALSE)</f>
        <v>37</v>
      </c>
    </row>
    <row r="62" spans="1:7" x14ac:dyDescent="0.35">
      <c r="A62">
        <v>1159320817</v>
      </c>
      <c r="B62" t="s">
        <v>281</v>
      </c>
      <c r="C62" t="s">
        <v>279</v>
      </c>
      <c r="D62">
        <f>VLOOKUP($A62,WorldCountryList!$A:$G,4,FALSE)</f>
        <v>54.31954238041979</v>
      </c>
      <c r="E62">
        <f>VLOOKUP($A62,WorldCountryList!$A:$G,5,FALSE)</f>
        <v>38</v>
      </c>
      <c r="F62">
        <f>VLOOKUP($A62,WorldCountryList!$A:$G,6,FALSE)</f>
        <v>30</v>
      </c>
      <c r="G62">
        <f>VLOOKUP($A62,WorldCountryList!$A:$G,7,FALSE)</f>
        <v>70</v>
      </c>
    </row>
    <row r="63" spans="1:7" x14ac:dyDescent="0.35">
      <c r="A63">
        <v>1159320827</v>
      </c>
      <c r="B63" t="s">
        <v>293</v>
      </c>
      <c r="C63" t="s">
        <v>292</v>
      </c>
      <c r="D63">
        <f>VLOOKUP($A63,WorldCountryList!$A:$G,4,FALSE)</f>
        <v>26.995980873749332</v>
      </c>
      <c r="E63">
        <f>VLOOKUP($A63,WorldCountryList!$A:$G,5,FALSE)</f>
        <v>35</v>
      </c>
      <c r="F63">
        <f>VLOOKUP($A63,WorldCountryList!$A:$G,6,FALSE)</f>
        <v>10</v>
      </c>
      <c r="G63">
        <f>VLOOKUP($A63,WorldCountryList!$A:$G,7,FALSE)</f>
        <v>37</v>
      </c>
    </row>
    <row r="64" spans="1:7" x14ac:dyDescent="0.35">
      <c r="A64">
        <v>1159320833</v>
      </c>
      <c r="B64" t="s">
        <v>296</v>
      </c>
      <c r="C64" t="s">
        <v>295</v>
      </c>
      <c r="D64">
        <f>VLOOKUP($A64,WorldCountryList!$A:$G,4,FALSE)</f>
        <v>17.689598385776733</v>
      </c>
      <c r="E64">
        <f>VLOOKUP($A64,WorldCountryList!$A:$G,5,FALSE)</f>
        <v>28</v>
      </c>
      <c r="F64">
        <f>VLOOKUP($A64,WorldCountryList!$A:$G,6,FALSE)</f>
        <v>1</v>
      </c>
      <c r="G64">
        <f>VLOOKUP($A64,WorldCountryList!$A:$G,7,FALSE)</f>
        <v>36</v>
      </c>
    </row>
    <row r="65" spans="1:7" x14ac:dyDescent="0.35">
      <c r="A65">
        <v>1159320839</v>
      </c>
      <c r="B65" t="s">
        <v>299</v>
      </c>
      <c r="C65" t="s">
        <v>298</v>
      </c>
      <c r="D65">
        <f>VLOOKUP($A65,WorldCountryList!$A:$G,4,FALSE)</f>
        <v>37.258457479645777</v>
      </c>
      <c r="E65">
        <f>VLOOKUP($A65,WorldCountryList!$A:$G,5,FALSE)</f>
        <v>44</v>
      </c>
      <c r="F65">
        <f>VLOOKUP($A65,WorldCountryList!$A:$G,6,FALSE)</f>
        <v>21</v>
      </c>
      <c r="G65">
        <f>VLOOKUP($A65,WorldCountryList!$A:$G,7,FALSE)</f>
        <v>36</v>
      </c>
    </row>
    <row r="66" spans="1:7" x14ac:dyDescent="0.35">
      <c r="A66">
        <v>1159320841</v>
      </c>
      <c r="B66" t="s">
        <v>302</v>
      </c>
      <c r="C66" t="s">
        <v>301</v>
      </c>
      <c r="D66">
        <f>VLOOKUP($A66,WorldCountryList!$A:$G,4,FALSE)</f>
        <v>20.477458386619944</v>
      </c>
      <c r="E66">
        <f>VLOOKUP($A66,WorldCountryList!$A:$G,5,FALSE)</f>
        <v>30</v>
      </c>
      <c r="F66">
        <f>VLOOKUP($A66,WorldCountryList!$A:$G,6,FALSE)</f>
        <v>1</v>
      </c>
      <c r="G66">
        <f>VLOOKUP($A66,WorldCountryList!$A:$G,7,FALSE)</f>
        <v>37</v>
      </c>
    </row>
    <row r="67" spans="1:7" x14ac:dyDescent="0.35">
      <c r="A67">
        <v>1159320845</v>
      </c>
      <c r="B67" t="s">
        <v>305</v>
      </c>
      <c r="C67" t="s">
        <v>304</v>
      </c>
      <c r="D67">
        <f>VLOOKUP($A67,WorldCountryList!$A:$G,4,FALSE)</f>
        <v>53.161038470765696</v>
      </c>
      <c r="E67">
        <f>VLOOKUP($A67,WorldCountryList!$A:$G,5,FALSE)</f>
        <v>47</v>
      </c>
      <c r="F67">
        <f>VLOOKUP($A67,WorldCountryList!$A:$G,6,FALSE)</f>
        <v>2</v>
      </c>
      <c r="G67">
        <f>VLOOKUP($A67,WorldCountryList!$A:$G,7,FALSE)</f>
        <v>73</v>
      </c>
    </row>
    <row r="68" spans="1:7" x14ac:dyDescent="0.35">
      <c r="A68">
        <v>1159320847</v>
      </c>
      <c r="B68" t="s">
        <v>310</v>
      </c>
      <c r="C68" t="s">
        <v>309</v>
      </c>
      <c r="D68">
        <f>VLOOKUP($A68,WorldCountryList!$A:$G,4,FALSE)</f>
        <v>57.111579291202993</v>
      </c>
      <c r="E68">
        <f>VLOOKUP($A68,WorldCountryList!$A:$G,5,FALSE)</f>
        <v>46</v>
      </c>
      <c r="F68">
        <f>VLOOKUP($A68,WorldCountryList!$A:$G,6,FALSE)</f>
        <v>26</v>
      </c>
      <c r="G68">
        <f>VLOOKUP($A68,WorldCountryList!$A:$G,7,FALSE)</f>
        <v>71</v>
      </c>
    </row>
    <row r="69" spans="1:7" x14ac:dyDescent="0.35">
      <c r="A69">
        <v>1159320877</v>
      </c>
      <c r="B69" t="s">
        <v>316</v>
      </c>
      <c r="C69" t="s">
        <v>315</v>
      </c>
      <c r="D69">
        <f>VLOOKUP($A69,WorldCountryList!$A:$G,4,FALSE)</f>
        <v>32.194099222757373</v>
      </c>
      <c r="E69">
        <f>VLOOKUP($A69,WorldCountryList!$A:$G,5,FALSE)</f>
        <v>27</v>
      </c>
      <c r="F69">
        <f>VLOOKUP($A69,WorldCountryList!$A:$G,6,FALSE)</f>
        <v>34</v>
      </c>
      <c r="G69">
        <f>VLOOKUP($A69,WorldCountryList!$A:$G,7,FALSE)</f>
        <v>32</v>
      </c>
    </row>
    <row r="70" spans="1:7" x14ac:dyDescent="0.35">
      <c r="A70">
        <v>1159320881</v>
      </c>
      <c r="B70" t="s">
        <v>318</v>
      </c>
      <c r="C70" t="s">
        <v>317</v>
      </c>
      <c r="D70">
        <f>VLOOKUP($A70,WorldCountryList!$A:$G,4,FALSE)</f>
        <v>42.344561824616484</v>
      </c>
      <c r="E70">
        <f>VLOOKUP($A70,WorldCountryList!$A:$G,5,FALSE)</f>
        <v>29</v>
      </c>
      <c r="F70">
        <f>VLOOKUP($A70,WorldCountryList!$A:$G,6,FALSE)</f>
        <v>16</v>
      </c>
      <c r="G70">
        <f>VLOOKUP($A70,WorldCountryList!$A:$G,7,FALSE)</f>
        <v>70</v>
      </c>
    </row>
    <row r="71" spans="1:7" x14ac:dyDescent="0.35">
      <c r="A71">
        <v>1159320887</v>
      </c>
      <c r="B71" t="s">
        <v>322</v>
      </c>
      <c r="C71" t="s">
        <v>321</v>
      </c>
      <c r="D71">
        <f>VLOOKUP($A71,WorldCountryList!$A:$G,4,FALSE)</f>
        <v>54.993323581266601</v>
      </c>
      <c r="E71">
        <f>VLOOKUP($A71,WorldCountryList!$A:$G,5,FALSE)</f>
        <v>37</v>
      </c>
      <c r="F71">
        <f>VLOOKUP($A71,WorldCountryList!$A:$G,6,FALSE)</f>
        <v>31</v>
      </c>
      <c r="G71">
        <f>VLOOKUP($A71,WorldCountryList!$A:$G,7,FALSE)</f>
        <v>72</v>
      </c>
    </row>
    <row r="72" spans="1:7" x14ac:dyDescent="0.35">
      <c r="A72">
        <v>1159320895</v>
      </c>
      <c r="B72" t="s">
        <v>328</v>
      </c>
      <c r="C72" t="s">
        <v>327</v>
      </c>
      <c r="D72">
        <f>VLOOKUP($A72,WorldCountryList!$A:$G,4,FALSE)</f>
        <v>19.90078281288244</v>
      </c>
      <c r="E72">
        <f>VLOOKUP($A72,WorldCountryList!$A:$G,5,FALSE)</f>
        <v>30</v>
      </c>
      <c r="F72">
        <f>VLOOKUP($A72,WorldCountryList!$A:$G,6,FALSE)</f>
        <v>3</v>
      </c>
      <c r="G72">
        <f>VLOOKUP($A72,WorldCountryList!$A:$G,7,FALSE)</f>
        <v>36</v>
      </c>
    </row>
    <row r="73" spans="1:7" x14ac:dyDescent="0.35">
      <c r="A73">
        <v>1159320917</v>
      </c>
      <c r="B73" t="s">
        <v>325</v>
      </c>
      <c r="C73" t="s">
        <v>324</v>
      </c>
      <c r="D73">
        <f>VLOOKUP($A73,WorldCountryList!$A:$G,4,FALSE)</f>
        <v>27.613753635858487</v>
      </c>
      <c r="E73">
        <f>VLOOKUP($A73,WorldCountryList!$A:$G,5,FALSE)</f>
        <v>25</v>
      </c>
      <c r="F73">
        <f>VLOOKUP($A73,WorldCountryList!$A:$G,6,FALSE)</f>
        <v>34</v>
      </c>
      <c r="G73">
        <f>VLOOKUP($A73,WorldCountryList!$A:$G,7,FALSE)</f>
        <v>27</v>
      </c>
    </row>
    <row r="74" spans="1:7" x14ac:dyDescent="0.35">
      <c r="A74">
        <v>1159320919</v>
      </c>
      <c r="B74" t="s">
        <v>332</v>
      </c>
      <c r="C74" t="s">
        <v>330</v>
      </c>
      <c r="D74">
        <f>VLOOKUP($A74,WorldCountryList!$A:$G,4,FALSE)</f>
        <v>19.523189126722102</v>
      </c>
      <c r="E74">
        <f>VLOOKUP($A74,WorldCountryList!$A:$G,5,FALSE)</f>
        <v>25</v>
      </c>
      <c r="F74">
        <f>VLOOKUP($A74,WorldCountryList!$A:$G,6,FALSE)</f>
        <v>0</v>
      </c>
      <c r="G74">
        <f>VLOOKUP($A74,WorldCountryList!$A:$G,7,FALSE)</f>
        <v>43</v>
      </c>
    </row>
    <row r="75" spans="1:7" x14ac:dyDescent="0.35">
      <c r="A75">
        <v>1159320931</v>
      </c>
      <c r="B75" t="s">
        <v>334</v>
      </c>
      <c r="C75" t="s">
        <v>333</v>
      </c>
      <c r="D75">
        <f>VLOOKUP($A75,WorldCountryList!$A:$G,4,FALSE)</f>
        <v>40.737811154041822</v>
      </c>
      <c r="E75">
        <f>VLOOKUP($A75,WorldCountryList!$A:$G,5,FALSE)</f>
        <v>34</v>
      </c>
      <c r="F75">
        <f>VLOOKUP($A75,WorldCountryList!$A:$G,6,FALSE)</f>
        <v>9</v>
      </c>
      <c r="G75">
        <f>VLOOKUP($A75,WorldCountryList!$A:$G,7,FALSE)</f>
        <v>63</v>
      </c>
    </row>
    <row r="76" spans="1:7" x14ac:dyDescent="0.35">
      <c r="A76">
        <v>1159320935</v>
      </c>
      <c r="B76" t="s">
        <v>340</v>
      </c>
      <c r="C76" t="s">
        <v>338</v>
      </c>
      <c r="D76">
        <f>VLOOKUP($A76,WorldCountryList!$A:$G,4,FALSE)</f>
        <v>40.003971006562018</v>
      </c>
      <c r="E76">
        <f>VLOOKUP($A76,WorldCountryList!$A:$G,5,FALSE)</f>
        <v>34</v>
      </c>
      <c r="F76">
        <f>VLOOKUP($A76,WorldCountryList!$A:$G,6,FALSE)</f>
        <v>2</v>
      </c>
      <c r="G76">
        <f>VLOOKUP($A76,WorldCountryList!$A:$G,7,FALSE)</f>
        <v>64</v>
      </c>
    </row>
    <row r="77" spans="1:7" x14ac:dyDescent="0.35">
      <c r="A77">
        <v>1159320937</v>
      </c>
      <c r="B77" t="s">
        <v>342</v>
      </c>
      <c r="C77" t="s">
        <v>341</v>
      </c>
      <c r="D77">
        <f>VLOOKUP($A77,WorldCountryList!$A:$G,4,FALSE)</f>
        <v>29.240180994410835</v>
      </c>
      <c r="E77">
        <f>VLOOKUP($A77,WorldCountryList!$A:$G,5,FALSE)</f>
        <v>20</v>
      </c>
      <c r="F77">
        <f>VLOOKUP($A77,WorldCountryList!$A:$G,6,FALSE)</f>
        <v>34</v>
      </c>
      <c r="G77">
        <f>VLOOKUP($A77,WorldCountryList!$A:$G,7,FALSE)</f>
        <v>34</v>
      </c>
    </row>
    <row r="78" spans="1:7" x14ac:dyDescent="0.35">
      <c r="A78">
        <v>1159320967</v>
      </c>
      <c r="B78" t="s">
        <v>347</v>
      </c>
      <c r="C78" t="s">
        <v>346</v>
      </c>
      <c r="D78">
        <f>VLOOKUP($A78,WorldCountryList!$A:$G,4,FALSE)</f>
        <v>27.274438460390172</v>
      </c>
      <c r="E78">
        <f>VLOOKUP($A78,WorldCountryList!$A:$G,5,FALSE)</f>
        <v>36</v>
      </c>
      <c r="F78">
        <f>VLOOKUP($A78,WorldCountryList!$A:$G,6,FALSE)</f>
        <v>1</v>
      </c>
      <c r="G78">
        <f>VLOOKUP($A78,WorldCountryList!$A:$G,7,FALSE)</f>
        <v>39</v>
      </c>
    </row>
    <row r="79" spans="1:7" x14ac:dyDescent="0.35">
      <c r="A79">
        <v>1159320971</v>
      </c>
      <c r="B79" t="s">
        <v>350</v>
      </c>
      <c r="C79" t="s">
        <v>349</v>
      </c>
      <c r="D79">
        <f>VLOOKUP($A79,WorldCountryList!$A:$G,4,FALSE)</f>
        <v>50.330521054708981</v>
      </c>
      <c r="E79">
        <f>VLOOKUP($A79,WorldCountryList!$A:$G,5,FALSE)</f>
        <v>49</v>
      </c>
      <c r="F79">
        <f>VLOOKUP($A79,WorldCountryList!$A:$G,6,FALSE)</f>
        <v>32</v>
      </c>
      <c r="G79">
        <f>VLOOKUP($A79,WorldCountryList!$A:$G,7,FALSE)</f>
        <v>46</v>
      </c>
    </row>
    <row r="80" spans="1:7" x14ac:dyDescent="0.35">
      <c r="A80">
        <v>1159320977</v>
      </c>
      <c r="B80" t="s">
        <v>354</v>
      </c>
      <c r="C80" t="s">
        <v>352</v>
      </c>
      <c r="D80">
        <f>VLOOKUP($A80,WorldCountryList!$A:$G,4,FALSE)</f>
        <v>25.164377876651571</v>
      </c>
      <c r="E80">
        <f>VLOOKUP($A80,WorldCountryList!$A:$G,5,FALSE)</f>
        <v>37</v>
      </c>
      <c r="F80">
        <f>VLOOKUP($A80,WorldCountryList!$A:$G,6,FALSE)</f>
        <v>7</v>
      </c>
      <c r="G80">
        <f>VLOOKUP($A80,WorldCountryList!$A:$G,7,FALSE)</f>
        <v>34</v>
      </c>
    </row>
    <row r="81" spans="1:7" x14ac:dyDescent="0.35">
      <c r="A81">
        <v>1159320979</v>
      </c>
      <c r="B81" t="s">
        <v>356</v>
      </c>
      <c r="C81" t="s">
        <v>355</v>
      </c>
      <c r="D81">
        <f>VLOOKUP($A81,WorldCountryList!$A:$G,4,FALSE)</f>
        <v>60.864322264233998</v>
      </c>
      <c r="E81">
        <f>VLOOKUP($A81,WorldCountryList!$A:$G,5,FALSE)</f>
        <v>48</v>
      </c>
      <c r="F81">
        <f>VLOOKUP($A81,WorldCountryList!$A:$G,6,FALSE)</f>
        <v>31</v>
      </c>
      <c r="G81">
        <f>VLOOKUP($A81,WorldCountryList!$A:$G,7,FALSE)</f>
        <v>74</v>
      </c>
    </row>
    <row r="82" spans="1:7" x14ac:dyDescent="0.35">
      <c r="A82">
        <v>1159320985</v>
      </c>
      <c r="B82" t="s">
        <v>369</v>
      </c>
      <c r="C82" t="s">
        <v>365</v>
      </c>
      <c r="D82">
        <f>VLOOKUP($A82,WorldCountryList!$A:$G,4,FALSE)</f>
        <v>54.75117823387459</v>
      </c>
      <c r="E82">
        <f>VLOOKUP($A82,WorldCountryList!$A:$G,5,FALSE)</f>
        <v>36</v>
      </c>
      <c r="F82">
        <f>VLOOKUP($A82,WorldCountryList!$A:$G,6,FALSE)</f>
        <v>34</v>
      </c>
      <c r="G82">
        <f>VLOOKUP($A82,WorldCountryList!$A:$G,7,FALSE)</f>
        <v>69</v>
      </c>
    </row>
    <row r="83" spans="1:7" x14ac:dyDescent="0.35">
      <c r="A83">
        <v>1159321009</v>
      </c>
      <c r="B83" t="s">
        <v>374</v>
      </c>
      <c r="C83" t="s">
        <v>373</v>
      </c>
      <c r="D83">
        <f>VLOOKUP($A83,WorldCountryList!$A:$G,4,FALSE)</f>
        <v>22.514578972244038</v>
      </c>
      <c r="E83">
        <f>VLOOKUP($A83,WorldCountryList!$A:$G,5,FALSE)</f>
        <v>36</v>
      </c>
      <c r="F83">
        <f>VLOOKUP($A83,WorldCountryList!$A:$G,6,FALSE)</f>
        <v>2</v>
      </c>
      <c r="G83">
        <f>VLOOKUP($A83,WorldCountryList!$A:$G,7,FALSE)</f>
        <v>33</v>
      </c>
    </row>
    <row r="84" spans="1:7" x14ac:dyDescent="0.35">
      <c r="A84">
        <v>1159321011</v>
      </c>
      <c r="B84" t="s">
        <v>379</v>
      </c>
      <c r="C84" t="s">
        <v>376</v>
      </c>
      <c r="D84">
        <f>VLOOKUP($A84,WorldCountryList!$A:$G,4,FALSE)</f>
        <v>38.135614324348033</v>
      </c>
      <c r="E84">
        <f>VLOOKUP($A84,WorldCountryList!$A:$G,5,FALSE)</f>
        <v>49</v>
      </c>
      <c r="F84">
        <f>VLOOKUP($A84,WorldCountryList!$A:$G,6,FALSE)</f>
        <v>17</v>
      </c>
      <c r="G84">
        <f>VLOOKUP($A84,WorldCountryList!$A:$G,7,FALSE)</f>
        <v>36</v>
      </c>
    </row>
    <row r="85" spans="1:7" x14ac:dyDescent="0.35">
      <c r="A85">
        <v>1159321013</v>
      </c>
      <c r="B85" t="s">
        <v>382</v>
      </c>
      <c r="C85" t="s">
        <v>380</v>
      </c>
      <c r="D85">
        <f>VLOOKUP($A85,WorldCountryList!$A:$G,4,FALSE)</f>
        <v>25.773176178713797</v>
      </c>
      <c r="E85">
        <f>VLOOKUP($A85,WorldCountryList!$A:$G,5,FALSE)</f>
        <v>35</v>
      </c>
      <c r="F85">
        <f>VLOOKUP($A85,WorldCountryList!$A:$G,6,FALSE)</f>
        <v>2</v>
      </c>
      <c r="G85">
        <f>VLOOKUP($A85,WorldCountryList!$A:$G,7,FALSE)</f>
        <v>38</v>
      </c>
    </row>
    <row r="86" spans="1:7" x14ac:dyDescent="0.35">
      <c r="A86">
        <v>1159321015</v>
      </c>
      <c r="B86" t="s">
        <v>384</v>
      </c>
      <c r="C86" t="s">
        <v>383</v>
      </c>
      <c r="D86">
        <f>VLOOKUP($A86,WorldCountryList!$A:$G,4,FALSE)</f>
        <v>66.689263218316668</v>
      </c>
      <c r="E86">
        <f>VLOOKUP($A86,WorldCountryList!$A:$G,5,FALSE)</f>
        <v>66</v>
      </c>
      <c r="F86">
        <f>VLOOKUP($A86,WorldCountryList!$A:$G,6,FALSE)</f>
        <v>38</v>
      </c>
      <c r="G86">
        <f>VLOOKUP($A86,WorldCountryList!$A:$G,7,FALSE)</f>
        <v>64</v>
      </c>
    </row>
    <row r="87" spans="1:7" x14ac:dyDescent="0.35">
      <c r="A87">
        <v>1159321017</v>
      </c>
      <c r="B87" t="s">
        <v>387</v>
      </c>
      <c r="C87" t="s">
        <v>386</v>
      </c>
      <c r="D87">
        <f>VLOOKUP($A87,WorldCountryList!$A:$G,4,FALSE)</f>
        <v>34.251414960321085</v>
      </c>
      <c r="E87">
        <f>VLOOKUP($A87,WorldCountryList!$A:$G,5,FALSE)</f>
        <v>41</v>
      </c>
      <c r="F87">
        <f>VLOOKUP($A87,WorldCountryList!$A:$G,6,FALSE)</f>
        <v>5</v>
      </c>
      <c r="G87">
        <f>VLOOKUP($A87,WorldCountryList!$A:$G,7,FALSE)</f>
        <v>43</v>
      </c>
    </row>
    <row r="88" spans="1:7" x14ac:dyDescent="0.35">
      <c r="A88">
        <v>1159321025</v>
      </c>
      <c r="B88" t="s">
        <v>396</v>
      </c>
      <c r="C88" t="s">
        <v>394</v>
      </c>
      <c r="D88">
        <f>VLOOKUP($A88,WorldCountryList!$A:$G,4,FALSE)</f>
        <v>30.652345417911292</v>
      </c>
      <c r="E88">
        <f>VLOOKUP($A88,WorldCountryList!$A:$G,5,FALSE)</f>
        <v>38</v>
      </c>
      <c r="F88">
        <f>VLOOKUP($A88,WorldCountryList!$A:$G,6,FALSE)</f>
        <v>10</v>
      </c>
      <c r="G88">
        <f>VLOOKUP($A88,WorldCountryList!$A:$G,7,FALSE)</f>
        <v>39</v>
      </c>
    </row>
    <row r="89" spans="1:7" x14ac:dyDescent="0.35">
      <c r="A89">
        <v>1159321027</v>
      </c>
      <c r="B89" t="s">
        <v>399</v>
      </c>
      <c r="C89" t="s">
        <v>397</v>
      </c>
      <c r="D89">
        <f>VLOOKUP($A89,WorldCountryList!$A:$G,4,FALSE)</f>
        <v>37.721605743048833</v>
      </c>
      <c r="E89">
        <f>VLOOKUP($A89,WorldCountryList!$A:$G,5,FALSE)</f>
        <v>49</v>
      </c>
      <c r="F89">
        <f>VLOOKUP($A89,WorldCountryList!$A:$G,6,FALSE)</f>
        <v>24</v>
      </c>
      <c r="G89">
        <f>VLOOKUP($A89,WorldCountryList!$A:$G,7,FALSE)</f>
        <v>30</v>
      </c>
    </row>
    <row r="90" spans="1:7" x14ac:dyDescent="0.35">
      <c r="A90">
        <v>1159321029</v>
      </c>
      <c r="B90" t="s">
        <v>401</v>
      </c>
      <c r="C90" t="s">
        <v>400</v>
      </c>
      <c r="D90">
        <f>VLOOKUP($A90,WorldCountryList!$A:$G,4,FALSE)</f>
        <v>20.606904483376368</v>
      </c>
      <c r="E90">
        <f>VLOOKUP($A90,WorldCountryList!$A:$G,5,FALSE)</f>
        <v>31</v>
      </c>
      <c r="F90">
        <f>VLOOKUP($A90,WorldCountryList!$A:$G,6,FALSE)</f>
        <v>0</v>
      </c>
      <c r="G90">
        <f>VLOOKUP($A90,WorldCountryList!$A:$G,7,FALSE)</f>
        <v>36</v>
      </c>
    </row>
    <row r="91" spans="1:7" x14ac:dyDescent="0.35">
      <c r="A91">
        <v>1159321031</v>
      </c>
      <c r="B91" t="s">
        <v>405</v>
      </c>
      <c r="C91" t="s">
        <v>403</v>
      </c>
      <c r="D91">
        <f>VLOOKUP($A91,WorldCountryList!$A:$G,4,FALSE)</f>
        <v>32.799128473235797</v>
      </c>
      <c r="E91">
        <f>VLOOKUP($A91,WorldCountryList!$A:$G,5,FALSE)</f>
        <v>29</v>
      </c>
      <c r="F91">
        <f>VLOOKUP($A91,WorldCountryList!$A:$G,6,FALSE)</f>
        <v>34</v>
      </c>
      <c r="G91">
        <f>VLOOKUP($A91,WorldCountryList!$A:$G,7,FALSE)</f>
        <v>31</v>
      </c>
    </row>
    <row r="92" spans="1:7" x14ac:dyDescent="0.35">
      <c r="A92">
        <v>1159321033</v>
      </c>
      <c r="B92" t="s">
        <v>407</v>
      </c>
      <c r="C92" t="s">
        <v>406</v>
      </c>
      <c r="D92">
        <f>VLOOKUP($A92,WorldCountryList!$A:$G,4,FALSE)</f>
        <v>21.60142379180914</v>
      </c>
      <c r="E92">
        <f>VLOOKUP($A92,WorldCountryList!$A:$G,5,FALSE)</f>
        <v>33</v>
      </c>
      <c r="F92">
        <f>VLOOKUP($A92,WorldCountryList!$A:$G,6,FALSE)</f>
        <v>0</v>
      </c>
      <c r="G92">
        <f>VLOOKUP($A92,WorldCountryList!$A:$G,7,FALSE)</f>
        <v>35</v>
      </c>
    </row>
    <row r="93" spans="1:7" x14ac:dyDescent="0.35">
      <c r="A93">
        <v>1159321035</v>
      </c>
      <c r="B93" t="s">
        <v>423</v>
      </c>
      <c r="C93" t="s">
        <v>421</v>
      </c>
      <c r="D93">
        <f>VLOOKUP($A93,WorldCountryList!$A:$G,4,FALSE)</f>
        <v>27.755433911375036</v>
      </c>
      <c r="E93">
        <f>VLOOKUP($A93,WorldCountryList!$A:$G,5,FALSE)</f>
        <v>37</v>
      </c>
      <c r="F93">
        <f>VLOOKUP($A93,WorldCountryList!$A:$G,6,FALSE)</f>
        <v>10</v>
      </c>
      <c r="G93">
        <f>VLOOKUP($A93,WorldCountryList!$A:$G,7,FALSE)</f>
        <v>36</v>
      </c>
    </row>
    <row r="94" spans="1:7" x14ac:dyDescent="0.35">
      <c r="A94">
        <v>1159321045</v>
      </c>
      <c r="B94" t="s">
        <v>428</v>
      </c>
      <c r="C94" t="s">
        <v>427</v>
      </c>
      <c r="D94">
        <f>VLOOKUP($A94,WorldCountryList!$A:$G,4,FALSE)</f>
        <v>23.305493803724616</v>
      </c>
      <c r="E94">
        <f>VLOOKUP($A94,WorldCountryList!$A:$G,5,FALSE)</f>
        <v>33</v>
      </c>
      <c r="F94">
        <f>VLOOKUP($A94,WorldCountryList!$A:$G,6,FALSE)</f>
        <v>2</v>
      </c>
      <c r="G94">
        <f>VLOOKUP($A94,WorldCountryList!$A:$G,7,FALSE)</f>
        <v>37</v>
      </c>
    </row>
    <row r="95" spans="1:7" x14ac:dyDescent="0.35">
      <c r="A95">
        <v>1159321051</v>
      </c>
      <c r="B95" t="s">
        <v>431</v>
      </c>
      <c r="C95" t="s">
        <v>430</v>
      </c>
      <c r="D95">
        <f>VLOOKUP($A95,WorldCountryList!$A:$G,4,FALSE)</f>
        <v>32.034411640034264</v>
      </c>
      <c r="E95">
        <f>VLOOKUP($A95,WorldCountryList!$A:$G,5,FALSE)</f>
        <v>40</v>
      </c>
      <c r="F95">
        <f>VLOOKUP($A95,WorldCountryList!$A:$G,6,FALSE)</f>
        <v>18</v>
      </c>
      <c r="G95">
        <f>VLOOKUP($A95,WorldCountryList!$A:$G,7,FALSE)</f>
        <v>34</v>
      </c>
    </row>
    <row r="96" spans="1:7" x14ac:dyDescent="0.35">
      <c r="A96">
        <v>1159321055</v>
      </c>
      <c r="B96" t="s">
        <v>434</v>
      </c>
      <c r="C96" t="s">
        <v>433</v>
      </c>
      <c r="D96">
        <f>VLOOKUP($A96,WorldCountryList!$A:$G,4,FALSE)</f>
        <v>30.156487743756372</v>
      </c>
      <c r="E96">
        <f>VLOOKUP($A96,WorldCountryList!$A:$G,5,FALSE)</f>
        <v>36</v>
      </c>
      <c r="F96">
        <f>VLOOKUP($A96,WorldCountryList!$A:$G,6,FALSE)</f>
        <v>2</v>
      </c>
      <c r="G96">
        <f>VLOOKUP($A96,WorldCountryList!$A:$G,7,FALSE)</f>
        <v>43</v>
      </c>
    </row>
    <row r="97" spans="1:7" x14ac:dyDescent="0.35">
      <c r="A97">
        <v>1159321061</v>
      </c>
      <c r="B97" t="s">
        <v>442</v>
      </c>
      <c r="C97" t="s">
        <v>440</v>
      </c>
      <c r="D97">
        <f>VLOOKUP($A97,WorldCountryList!$A:$G,4,FALSE)</f>
        <v>18.228613307657</v>
      </c>
      <c r="E97">
        <f>VLOOKUP($A97,WorldCountryList!$A:$G,5,FALSE)</f>
        <v>32</v>
      </c>
      <c r="F97">
        <f>VLOOKUP($A97,WorldCountryList!$A:$G,6,FALSE)</f>
        <v>2</v>
      </c>
      <c r="G97">
        <f>VLOOKUP($A97,WorldCountryList!$A:$G,7,FALSE)</f>
        <v>32</v>
      </c>
    </row>
    <row r="98" spans="1:7" x14ac:dyDescent="0.35">
      <c r="A98">
        <v>1159321063</v>
      </c>
      <c r="B98" t="s">
        <v>446</v>
      </c>
      <c r="C98" t="s">
        <v>445</v>
      </c>
      <c r="D98">
        <f>VLOOKUP($A98,WorldCountryList!$A:$G,4,FALSE)</f>
        <v>60.748014363383426</v>
      </c>
      <c r="E98">
        <f>VLOOKUP($A98,WorldCountryList!$A:$G,5,FALSE)</f>
        <v>44</v>
      </c>
      <c r="F98">
        <f>VLOOKUP($A98,WorldCountryList!$A:$G,6,FALSE)</f>
        <v>40</v>
      </c>
      <c r="G98">
        <f>VLOOKUP($A98,WorldCountryList!$A:$G,7,FALSE)</f>
        <v>69</v>
      </c>
    </row>
    <row r="99" spans="1:7" x14ac:dyDescent="0.35">
      <c r="A99">
        <v>1159321065</v>
      </c>
      <c r="B99" t="s">
        <v>449</v>
      </c>
      <c r="C99" t="s">
        <v>448</v>
      </c>
      <c r="D99">
        <f>VLOOKUP($A99,WorldCountryList!$A:$G,4,FALSE)</f>
        <v>10.384826149008418</v>
      </c>
      <c r="E99">
        <f>VLOOKUP($A99,WorldCountryList!$A:$G,5,FALSE)</f>
        <v>26</v>
      </c>
      <c r="F99">
        <f>VLOOKUP($A99,WorldCountryList!$A:$G,6,FALSE)</f>
        <v>2</v>
      </c>
      <c r="G99">
        <f>VLOOKUP($A99,WorldCountryList!$A:$G,7,FALSE)</f>
        <v>30</v>
      </c>
    </row>
    <row r="100" spans="1:7" x14ac:dyDescent="0.35">
      <c r="A100">
        <v>1159321067</v>
      </c>
      <c r="B100" t="s">
        <v>453</v>
      </c>
      <c r="C100" t="s">
        <v>451</v>
      </c>
      <c r="D100">
        <f>VLOOKUP($A100,WorldCountryList!$A:$G,4,FALSE)</f>
        <v>52.902437338115291</v>
      </c>
      <c r="E100">
        <f>VLOOKUP($A100,WorldCountryList!$A:$G,5,FALSE)</f>
        <v>45</v>
      </c>
      <c r="F100">
        <f>VLOOKUP($A100,WorldCountryList!$A:$G,6,FALSE)</f>
        <v>14</v>
      </c>
      <c r="G100">
        <f>VLOOKUP($A100,WorldCountryList!$A:$G,7,FALSE)</f>
        <v>71</v>
      </c>
    </row>
    <row r="101" spans="1:7" x14ac:dyDescent="0.35">
      <c r="A101">
        <v>1159321069</v>
      </c>
      <c r="B101" t="s">
        <v>456</v>
      </c>
      <c r="C101" t="s">
        <v>455</v>
      </c>
      <c r="D101">
        <f>VLOOKUP($A101,WorldCountryList!$A:$G,4,FALSE)</f>
        <v>16.307614003073894</v>
      </c>
      <c r="E101">
        <f>VLOOKUP($A101,WorldCountryList!$A:$G,5,FALSE)</f>
        <v>31</v>
      </c>
      <c r="F101">
        <f>VLOOKUP($A101,WorldCountryList!$A:$G,6,FALSE)</f>
        <v>1</v>
      </c>
      <c r="G101">
        <f>VLOOKUP($A101,WorldCountryList!$A:$G,7,FALSE)</f>
        <v>31</v>
      </c>
    </row>
    <row r="102" spans="1:7" x14ac:dyDescent="0.35">
      <c r="A102">
        <v>1159321071</v>
      </c>
      <c r="B102" t="s">
        <v>458</v>
      </c>
      <c r="C102" t="s">
        <v>457</v>
      </c>
      <c r="D102">
        <f>VLOOKUP($A102,WorldCountryList!$A:$G,4,FALSE)</f>
        <v>45.600932233253502</v>
      </c>
      <c r="E102">
        <f>VLOOKUP($A102,WorldCountryList!$A:$G,5,FALSE)</f>
        <v>39</v>
      </c>
      <c r="F102">
        <f>VLOOKUP($A102,WorldCountryList!$A:$G,6,FALSE)</f>
        <v>10</v>
      </c>
      <c r="G102">
        <f>VLOOKUP($A102,WorldCountryList!$A:$G,7,FALSE)</f>
        <v>65</v>
      </c>
    </row>
    <row r="103" spans="1:7" x14ac:dyDescent="0.35">
      <c r="A103">
        <v>1159321073</v>
      </c>
      <c r="B103" t="s">
        <v>464</v>
      </c>
      <c r="C103" t="s">
        <v>463</v>
      </c>
      <c r="D103">
        <f>VLOOKUP($A103,WorldCountryList!$A:$G,4,FALSE)</f>
        <v>63.752911958176874</v>
      </c>
      <c r="E103">
        <f>VLOOKUP($A103,WorldCountryList!$A:$G,5,FALSE)</f>
        <v>55</v>
      </c>
      <c r="F103">
        <f>VLOOKUP($A103,WorldCountryList!$A:$G,6,FALSE)</f>
        <v>35</v>
      </c>
      <c r="G103">
        <f>VLOOKUP($A103,WorldCountryList!$A:$G,7,FALSE)</f>
        <v>70</v>
      </c>
    </row>
    <row r="104" spans="1:7" x14ac:dyDescent="0.35">
      <c r="A104">
        <v>1159321075</v>
      </c>
      <c r="B104" t="s">
        <v>468</v>
      </c>
      <c r="C104" t="s">
        <v>466</v>
      </c>
      <c r="D104">
        <f>VLOOKUP($A104,WorldCountryList!$A:$G,4,FALSE)</f>
        <v>60.284819728379539</v>
      </c>
      <c r="E104">
        <f>VLOOKUP($A104,WorldCountryList!$A:$G,5,FALSE)</f>
        <v>51</v>
      </c>
      <c r="F104">
        <f>VLOOKUP($A104,WorldCountryList!$A:$G,6,FALSE)</f>
        <v>38</v>
      </c>
      <c r="G104">
        <f>VLOOKUP($A104,WorldCountryList!$A:$G,7,FALSE)</f>
        <v>62</v>
      </c>
    </row>
    <row r="105" spans="1:7" x14ac:dyDescent="0.35">
      <c r="A105">
        <v>1159321079</v>
      </c>
      <c r="B105" t="s">
        <v>472</v>
      </c>
      <c r="C105" t="s">
        <v>471</v>
      </c>
      <c r="D105">
        <f>VLOOKUP($A105,WorldCountryList!$A:$G,4,FALSE)</f>
        <v>44.0822900390217</v>
      </c>
      <c r="E105">
        <f>VLOOKUP($A105,WorldCountryList!$A:$G,5,FALSE)</f>
        <v>41</v>
      </c>
      <c r="F105">
        <f>VLOOKUP($A105,WorldCountryList!$A:$G,6,FALSE)</f>
        <v>3</v>
      </c>
      <c r="G105">
        <f>VLOOKUP($A105,WorldCountryList!$A:$G,7,FALSE)</f>
        <v>61</v>
      </c>
    </row>
    <row r="106" spans="1:7" x14ac:dyDescent="0.35">
      <c r="A106">
        <v>1159321081</v>
      </c>
      <c r="B106" t="s">
        <v>475</v>
      </c>
      <c r="C106" t="s">
        <v>474</v>
      </c>
      <c r="D106">
        <f>VLOOKUP($A106,WorldCountryList!$A:$G,4,FALSE)</f>
        <v>72.987766234195661</v>
      </c>
      <c r="E106">
        <f>VLOOKUP($A106,WorldCountryList!$A:$G,5,FALSE)</f>
        <v>69</v>
      </c>
      <c r="F106">
        <f>VLOOKUP($A106,WorldCountryList!$A:$G,6,FALSE)</f>
        <v>51</v>
      </c>
      <c r="G106">
        <f>VLOOKUP($A106,WorldCountryList!$A:$G,7,FALSE)</f>
        <v>68</v>
      </c>
    </row>
    <row r="107" spans="1:7" x14ac:dyDescent="0.35">
      <c r="A107">
        <v>1159321083</v>
      </c>
      <c r="B107" t="s">
        <v>478</v>
      </c>
      <c r="C107" t="s">
        <v>477</v>
      </c>
      <c r="D107">
        <f>VLOOKUP($A107,WorldCountryList!$A:$G,4,FALSE)</f>
        <v>46.792675776749128</v>
      </c>
      <c r="E107">
        <f>VLOOKUP($A107,WorldCountryList!$A:$G,5,FALSE)</f>
        <v>41</v>
      </c>
      <c r="F107">
        <f>VLOOKUP($A107,WorldCountryList!$A:$G,6,FALSE)</f>
        <v>3</v>
      </c>
      <c r="G107">
        <f>VLOOKUP($A107,WorldCountryList!$A:$G,7,FALSE)</f>
        <v>67</v>
      </c>
    </row>
    <row r="108" spans="1:7" x14ac:dyDescent="0.35">
      <c r="A108">
        <v>1159321085</v>
      </c>
      <c r="B108" t="s">
        <v>480</v>
      </c>
      <c r="C108" t="s">
        <v>479</v>
      </c>
      <c r="D108">
        <f>VLOOKUP($A108,WorldCountryList!$A:$G,4,FALSE)</f>
        <v>42.91647523472178</v>
      </c>
      <c r="E108">
        <f>VLOOKUP($A108,WorldCountryList!$A:$G,5,FALSE)</f>
        <v>36</v>
      </c>
      <c r="F108">
        <f>VLOOKUP($A108,WorldCountryList!$A:$G,6,FALSE)</f>
        <v>45</v>
      </c>
      <c r="G108">
        <f>VLOOKUP($A108,WorldCountryList!$A:$G,7,FALSE)</f>
        <v>31</v>
      </c>
    </row>
    <row r="109" spans="1:7" x14ac:dyDescent="0.35">
      <c r="A109">
        <v>1159321087</v>
      </c>
      <c r="B109" t="s">
        <v>485</v>
      </c>
      <c r="C109" t="s">
        <v>484</v>
      </c>
      <c r="D109">
        <f>VLOOKUP($A109,WorldCountryList!$A:$G,4,FALSE)</f>
        <v>62.176966881921977</v>
      </c>
      <c r="E109">
        <f>VLOOKUP($A109,WorldCountryList!$A:$G,5,FALSE)</f>
        <v>52</v>
      </c>
      <c r="F109">
        <f>VLOOKUP($A109,WorldCountryList!$A:$G,6,FALSE)</f>
        <v>68</v>
      </c>
      <c r="G109">
        <f>VLOOKUP($A109,WorldCountryList!$A:$G,7,FALSE)</f>
        <v>36</v>
      </c>
    </row>
    <row r="110" spans="1:7" x14ac:dyDescent="0.35">
      <c r="A110">
        <v>1159321089</v>
      </c>
      <c r="B110" t="s">
        <v>492</v>
      </c>
      <c r="C110" t="s">
        <v>490</v>
      </c>
      <c r="D110">
        <f>VLOOKUP($A110,WorldCountryList!$A:$G,4,FALSE)</f>
        <v>61.569857405190504</v>
      </c>
      <c r="E110">
        <f>VLOOKUP($A110,WorldCountryList!$A:$G,5,FALSE)</f>
        <v>57</v>
      </c>
      <c r="F110">
        <f>VLOOKUP($A110,WorldCountryList!$A:$G,6,FALSE)</f>
        <v>21</v>
      </c>
      <c r="G110">
        <f>VLOOKUP($A110,WorldCountryList!$A:$G,7,FALSE)</f>
        <v>73</v>
      </c>
    </row>
    <row r="111" spans="1:7" x14ac:dyDescent="0.35">
      <c r="A111">
        <v>1159321091</v>
      </c>
      <c r="B111" t="s">
        <v>494</v>
      </c>
      <c r="C111" t="s">
        <v>493</v>
      </c>
      <c r="D111">
        <f>VLOOKUP($A111,WorldCountryList!$A:$G,4,FALSE)</f>
        <v>28.046657580386352</v>
      </c>
      <c r="E111">
        <f>VLOOKUP($A111,WorldCountryList!$A:$G,5,FALSE)</f>
        <v>34</v>
      </c>
      <c r="F111">
        <f>VLOOKUP($A111,WorldCountryList!$A:$G,6,FALSE)</f>
        <v>11</v>
      </c>
      <c r="G111">
        <f>VLOOKUP($A111,WorldCountryList!$A:$G,7,FALSE)</f>
        <v>39</v>
      </c>
    </row>
    <row r="112" spans="1:7" x14ac:dyDescent="0.35">
      <c r="A112">
        <v>1159321101</v>
      </c>
      <c r="B112" t="s">
        <v>500</v>
      </c>
      <c r="C112" t="s">
        <v>498</v>
      </c>
      <c r="D112">
        <f>VLOOKUP($A112,WorldCountryList!$A:$G,4,FALSE)</f>
        <v>28.556851137009971</v>
      </c>
      <c r="E112">
        <f>VLOOKUP($A112,WorldCountryList!$A:$G,5,FALSE)</f>
        <v>20</v>
      </c>
      <c r="F112">
        <f>VLOOKUP($A112,WorldCountryList!$A:$G,6,FALSE)</f>
        <v>34</v>
      </c>
      <c r="G112">
        <f>VLOOKUP($A112,WorldCountryList!$A:$G,7,FALSE)</f>
        <v>33</v>
      </c>
    </row>
    <row r="113" spans="1:7" x14ac:dyDescent="0.35">
      <c r="A113">
        <v>1159321109</v>
      </c>
      <c r="B113" t="s">
        <v>503</v>
      </c>
      <c r="C113" t="s">
        <v>501</v>
      </c>
      <c r="D113">
        <f>VLOOKUP($A113,WorldCountryList!$A:$G,4,FALSE)</f>
        <v>23.521274746951661</v>
      </c>
      <c r="E113">
        <f>VLOOKUP($A113,WorldCountryList!$A:$G,5,FALSE)</f>
        <v>19</v>
      </c>
      <c r="F113">
        <f>VLOOKUP($A113,WorldCountryList!$A:$G,6,FALSE)</f>
        <v>34</v>
      </c>
      <c r="G113">
        <f>VLOOKUP($A113,WorldCountryList!$A:$G,7,FALSE)</f>
        <v>27</v>
      </c>
    </row>
    <row r="114" spans="1:7" x14ac:dyDescent="0.35">
      <c r="A114">
        <v>1159321121</v>
      </c>
      <c r="B114" t="s">
        <v>505</v>
      </c>
      <c r="C114" t="s">
        <v>504</v>
      </c>
      <c r="D114">
        <f>VLOOKUP($A114,WorldCountryList!$A:$G,4,FALSE)</f>
        <v>54.431082048135963</v>
      </c>
      <c r="E114">
        <f>VLOOKUP($A114,WorldCountryList!$A:$G,5,FALSE)</f>
        <v>53</v>
      </c>
      <c r="F114">
        <f>VLOOKUP($A114,WorldCountryList!$A:$G,6,FALSE)</f>
        <v>16</v>
      </c>
      <c r="G114">
        <f>VLOOKUP($A114,WorldCountryList!$A:$G,7,FALSE)</f>
        <v>63</v>
      </c>
    </row>
    <row r="115" spans="1:7" x14ac:dyDescent="0.35">
      <c r="A115">
        <v>1159321129</v>
      </c>
      <c r="B115" t="s">
        <v>147</v>
      </c>
      <c r="C115" t="s">
        <v>144</v>
      </c>
      <c r="D115">
        <f>VLOOKUP($A115,WorldCountryList!$A:$G,4,FALSE)</f>
        <v>24.092402839316293</v>
      </c>
      <c r="E115">
        <f>VLOOKUP($A115,WorldCountryList!$A:$G,5,FALSE)</f>
        <v>25</v>
      </c>
      <c r="F115">
        <f>VLOOKUP($A115,WorldCountryList!$A:$G,6,FALSE)</f>
        <v>34</v>
      </c>
      <c r="G115">
        <f>VLOOKUP($A115,WorldCountryList!$A:$G,7,FALSE)</f>
        <v>22</v>
      </c>
    </row>
    <row r="116" spans="1:7" x14ac:dyDescent="0.35">
      <c r="A116">
        <v>1159321151</v>
      </c>
      <c r="B116" t="s">
        <v>510</v>
      </c>
      <c r="C116" t="s">
        <v>509</v>
      </c>
      <c r="D116">
        <f>VLOOKUP($A116,WorldCountryList!$A:$G,4,FALSE)</f>
        <v>24.825486069291173</v>
      </c>
      <c r="E116">
        <f>VLOOKUP($A116,WorldCountryList!$A:$G,5,FALSE)</f>
        <v>33</v>
      </c>
      <c r="F116">
        <f>VLOOKUP($A116,WorldCountryList!$A:$G,6,FALSE)</f>
        <v>2</v>
      </c>
      <c r="G116">
        <f>VLOOKUP($A116,WorldCountryList!$A:$G,7,FALSE)</f>
        <v>39</v>
      </c>
    </row>
    <row r="117" spans="1:7" x14ac:dyDescent="0.35">
      <c r="A117">
        <v>1159321153</v>
      </c>
      <c r="B117" t="s">
        <v>514</v>
      </c>
      <c r="C117" t="s">
        <v>512</v>
      </c>
      <c r="D117">
        <f>VLOOKUP($A117,WorldCountryList!$A:$G,4,FALSE)</f>
        <v>64.971870260601349</v>
      </c>
      <c r="E117">
        <f>VLOOKUP($A117,WorldCountryList!$A:$G,5,FALSE)</f>
        <v>62</v>
      </c>
      <c r="F117">
        <f>VLOOKUP($A117,WorldCountryList!$A:$G,6,FALSE)</f>
        <v>26</v>
      </c>
      <c r="G117">
        <f>VLOOKUP($A117,WorldCountryList!$A:$G,7,FALSE)</f>
        <v>73</v>
      </c>
    </row>
    <row r="118" spans="1:7" x14ac:dyDescent="0.35">
      <c r="A118">
        <v>1159321161</v>
      </c>
      <c r="B118" t="s">
        <v>516</v>
      </c>
      <c r="C118" t="s">
        <v>515</v>
      </c>
      <c r="D118">
        <f>VLOOKUP($A118,WorldCountryList!$A:$G,4,FALSE)</f>
        <v>41.815586368475138</v>
      </c>
      <c r="E118">
        <f>VLOOKUP($A118,WorldCountryList!$A:$G,5,FALSE)</f>
        <v>33</v>
      </c>
      <c r="F118">
        <f>VLOOKUP($A118,WorldCountryList!$A:$G,6,FALSE)</f>
        <v>3</v>
      </c>
      <c r="G118">
        <f>VLOOKUP($A118,WorldCountryList!$A:$G,7,FALSE)</f>
        <v>70</v>
      </c>
    </row>
    <row r="119" spans="1:7" x14ac:dyDescent="0.35">
      <c r="A119">
        <v>1159321163</v>
      </c>
      <c r="B119" t="s">
        <v>523</v>
      </c>
      <c r="C119" t="s">
        <v>522</v>
      </c>
      <c r="D119">
        <f>VLOOKUP($A119,WorldCountryList!$A:$G,4,FALSE)</f>
        <v>27.282356426319097</v>
      </c>
      <c r="E119">
        <f>VLOOKUP($A119,WorldCountryList!$A:$G,5,FALSE)</f>
        <v>34</v>
      </c>
      <c r="F119">
        <f>VLOOKUP($A119,WorldCountryList!$A:$G,6,FALSE)</f>
        <v>9</v>
      </c>
      <c r="G119">
        <f>VLOOKUP($A119,WorldCountryList!$A:$G,7,FALSE)</f>
        <v>39</v>
      </c>
    </row>
    <row r="120" spans="1:7" x14ac:dyDescent="0.35">
      <c r="A120">
        <v>1159321169</v>
      </c>
      <c r="B120" t="s">
        <v>526</v>
      </c>
      <c r="C120" t="s">
        <v>525</v>
      </c>
      <c r="D120">
        <f>VLOOKUP($A120,WorldCountryList!$A:$G,4,FALSE)</f>
        <v>30.5622855872478</v>
      </c>
      <c r="E120">
        <f>VLOOKUP($A120,WorldCountryList!$A:$G,5,FALSE)</f>
        <v>41</v>
      </c>
      <c r="F120">
        <f>VLOOKUP($A120,WorldCountryList!$A:$G,6,FALSE)</f>
        <v>4</v>
      </c>
      <c r="G120">
        <f>VLOOKUP($A120,WorldCountryList!$A:$G,7,FALSE)</f>
        <v>38</v>
      </c>
    </row>
    <row r="121" spans="1:7" x14ac:dyDescent="0.35">
      <c r="A121">
        <v>1159321173</v>
      </c>
      <c r="B121" t="s">
        <v>533</v>
      </c>
      <c r="C121" t="s">
        <v>531</v>
      </c>
      <c r="D121">
        <f>VLOOKUP($A121,WorldCountryList!$A:$G,4,FALSE)</f>
        <v>51.997590703892712</v>
      </c>
      <c r="E121">
        <f>VLOOKUP($A121,WorldCountryList!$A:$G,5,FALSE)</f>
        <v>39</v>
      </c>
      <c r="F121">
        <f>VLOOKUP($A121,WorldCountryList!$A:$G,6,FALSE)</f>
        <v>26</v>
      </c>
      <c r="G121">
        <f>VLOOKUP($A121,WorldCountryList!$A:$G,7,FALSE)</f>
        <v>67</v>
      </c>
    </row>
    <row r="122" spans="1:7" x14ac:dyDescent="0.35">
      <c r="A122">
        <v>1159321179</v>
      </c>
      <c r="B122" t="s">
        <v>535</v>
      </c>
      <c r="C122" t="s">
        <v>534</v>
      </c>
      <c r="D122">
        <f>VLOOKUP($A122,WorldCountryList!$A:$G,4,FALSE)</f>
        <v>18.115996703435229</v>
      </c>
      <c r="E122">
        <f>VLOOKUP($A122,WorldCountryList!$A:$G,5,FALSE)</f>
        <v>31</v>
      </c>
      <c r="F122">
        <f>VLOOKUP($A122,WorldCountryList!$A:$G,6,FALSE)</f>
        <v>1</v>
      </c>
      <c r="G122">
        <f>VLOOKUP($A122,WorldCountryList!$A:$G,7,FALSE)</f>
        <v>33</v>
      </c>
    </row>
    <row r="123" spans="1:7" x14ac:dyDescent="0.35">
      <c r="A123">
        <v>1159321181</v>
      </c>
      <c r="B123" t="s">
        <v>545</v>
      </c>
      <c r="C123" t="s">
        <v>540</v>
      </c>
      <c r="D123">
        <f>VLOOKUP($A123,WorldCountryList!$A:$G,4,FALSE)</f>
        <v>47.668566215745606</v>
      </c>
      <c r="E123">
        <f>VLOOKUP($A123,WorldCountryList!$A:$G,5,FALSE)</f>
        <v>66</v>
      </c>
      <c r="F123">
        <f>VLOOKUP($A123,WorldCountryList!$A:$G,6,FALSE)</f>
        <v>8</v>
      </c>
      <c r="G123">
        <f>VLOOKUP($A123,WorldCountryList!$A:$G,7,FALSE)</f>
        <v>42</v>
      </c>
    </row>
    <row r="124" spans="1:7" x14ac:dyDescent="0.35">
      <c r="A124">
        <v>1159321187</v>
      </c>
      <c r="B124" t="s">
        <v>547</v>
      </c>
      <c r="C124" t="s">
        <v>546</v>
      </c>
      <c r="D124">
        <f>VLOOKUP($A124,WorldCountryList!$A:$G,4,FALSE)</f>
        <v>12.416673650699877</v>
      </c>
      <c r="E124">
        <f>VLOOKUP($A124,WorldCountryList!$A:$G,5,FALSE)</f>
        <v>27</v>
      </c>
      <c r="F124">
        <f>VLOOKUP($A124,WorldCountryList!$A:$G,6,FALSE)</f>
        <v>2</v>
      </c>
      <c r="G124">
        <f>VLOOKUP($A124,WorldCountryList!$A:$G,7,FALSE)</f>
        <v>31</v>
      </c>
    </row>
    <row r="125" spans="1:7" x14ac:dyDescent="0.35">
      <c r="A125">
        <v>1159321195</v>
      </c>
      <c r="B125" t="s">
        <v>550</v>
      </c>
      <c r="C125" t="s">
        <v>549</v>
      </c>
      <c r="D125">
        <f>VLOOKUP($A125,WorldCountryList!$A:$G,4,FALSE)</f>
        <v>33.579305604186303</v>
      </c>
      <c r="E125">
        <f>VLOOKUP($A125,WorldCountryList!$A:$G,5,FALSE)</f>
        <v>42</v>
      </c>
      <c r="F125">
        <f>VLOOKUP($A125,WorldCountryList!$A:$G,6,FALSE)</f>
        <v>5</v>
      </c>
      <c r="G125">
        <f>VLOOKUP($A125,WorldCountryList!$A:$G,7,FALSE)</f>
        <v>41</v>
      </c>
    </row>
    <row r="126" spans="1:7" x14ac:dyDescent="0.35">
      <c r="A126">
        <v>1159321197</v>
      </c>
      <c r="B126" t="s">
        <v>560</v>
      </c>
      <c r="C126" t="s">
        <v>559</v>
      </c>
      <c r="D126">
        <f>VLOOKUP($A126,WorldCountryList!$A:$G,4,FALSE)</f>
        <v>19.439253560402321</v>
      </c>
      <c r="E126">
        <f>VLOOKUP($A126,WorldCountryList!$A:$G,5,FALSE)</f>
        <v>33</v>
      </c>
      <c r="F126">
        <f>VLOOKUP($A126,WorldCountryList!$A:$G,6,FALSE)</f>
        <v>4</v>
      </c>
      <c r="G126">
        <f>VLOOKUP($A126,WorldCountryList!$A:$G,7,FALSE)</f>
        <v>32</v>
      </c>
    </row>
    <row r="127" spans="1:7" x14ac:dyDescent="0.35">
      <c r="A127">
        <v>1159321199</v>
      </c>
      <c r="B127" t="s">
        <v>563</v>
      </c>
      <c r="C127" t="s">
        <v>562</v>
      </c>
      <c r="D127">
        <f>VLOOKUP($A127,WorldCountryList!$A:$G,4,FALSE)</f>
        <v>25.70789391417506</v>
      </c>
      <c r="E127">
        <f>VLOOKUP($A127,WorldCountryList!$A:$G,5,FALSE)</f>
        <v>38</v>
      </c>
      <c r="F127">
        <f>VLOOKUP($A127,WorldCountryList!$A:$G,6,FALSE)</f>
        <v>1</v>
      </c>
      <c r="G127">
        <f>VLOOKUP($A127,WorldCountryList!$A:$G,7,FALSE)</f>
        <v>35</v>
      </c>
    </row>
    <row r="128" spans="1:7" x14ac:dyDescent="0.35">
      <c r="A128">
        <v>1159321201</v>
      </c>
      <c r="B128" t="s">
        <v>565</v>
      </c>
      <c r="C128" t="s">
        <v>564</v>
      </c>
      <c r="D128">
        <f>VLOOKUP($A128,WorldCountryList!$A:$G,4,FALSE)</f>
        <v>25.489877543013421</v>
      </c>
      <c r="E128">
        <f>VLOOKUP($A128,WorldCountryList!$A:$G,5,FALSE)</f>
        <v>33</v>
      </c>
      <c r="F128">
        <f>VLOOKUP($A128,WorldCountryList!$A:$G,6,FALSE)</f>
        <v>1</v>
      </c>
      <c r="G128">
        <f>VLOOKUP($A128,WorldCountryList!$A:$G,7,FALSE)</f>
        <v>40</v>
      </c>
    </row>
    <row r="129" spans="1:7" x14ac:dyDescent="0.35">
      <c r="A129">
        <v>1159321219</v>
      </c>
      <c r="B129" t="s">
        <v>569</v>
      </c>
      <c r="C129" t="s">
        <v>567</v>
      </c>
      <c r="D129">
        <f>VLOOKUP($A129,WorldCountryList!$A:$G,4,FALSE)</f>
        <v>50.330252580419035</v>
      </c>
      <c r="E129">
        <f>VLOOKUP($A129,WorldCountryList!$A:$G,5,FALSE)</f>
        <v>52</v>
      </c>
      <c r="F129">
        <f>VLOOKUP($A129,WorldCountryList!$A:$G,6,FALSE)</f>
        <v>18</v>
      </c>
      <c r="G129">
        <f>VLOOKUP($A129,WorldCountryList!$A:$G,7,FALSE)</f>
        <v>54</v>
      </c>
    </row>
    <row r="130" spans="1:7" x14ac:dyDescent="0.35">
      <c r="A130">
        <v>1159321225</v>
      </c>
      <c r="B130" t="s">
        <v>576</v>
      </c>
      <c r="C130" t="s">
        <v>574</v>
      </c>
      <c r="D130">
        <f>VLOOKUP($A130,WorldCountryList!$A:$G,4,FALSE)</f>
        <v>23.375849296928237</v>
      </c>
      <c r="E130">
        <f>VLOOKUP($A130,WorldCountryList!$A:$G,5,FALSE)</f>
        <v>36</v>
      </c>
      <c r="F130">
        <f>VLOOKUP($A130,WorldCountryList!$A:$G,6,FALSE)</f>
        <v>2</v>
      </c>
      <c r="G130">
        <f>VLOOKUP($A130,WorldCountryList!$A:$G,7,FALSE)</f>
        <v>34</v>
      </c>
    </row>
    <row r="131" spans="1:7" x14ac:dyDescent="0.35">
      <c r="A131">
        <v>1159321229</v>
      </c>
      <c r="B131" t="s">
        <v>579</v>
      </c>
      <c r="C131" t="s">
        <v>577</v>
      </c>
      <c r="D131">
        <f>VLOOKUP($A131,WorldCountryList!$A:$G,4,FALSE)</f>
        <v>62.525064566838168</v>
      </c>
      <c r="E131">
        <f>VLOOKUP($A131,WorldCountryList!$A:$G,5,FALSE)</f>
        <v>51</v>
      </c>
      <c r="F131">
        <f>VLOOKUP($A131,WorldCountryList!$A:$G,6,FALSE)</f>
        <v>31</v>
      </c>
      <c r="G131">
        <f>VLOOKUP($A131,WorldCountryList!$A:$G,7,FALSE)</f>
        <v>75</v>
      </c>
    </row>
    <row r="132" spans="1:7" x14ac:dyDescent="0.35">
      <c r="A132">
        <v>1159321235</v>
      </c>
      <c r="B132" t="s">
        <v>583</v>
      </c>
      <c r="C132" t="s">
        <v>580</v>
      </c>
      <c r="D132">
        <f>VLOOKUP($A132,WorldCountryList!$A:$G,4,FALSE)</f>
        <v>56.028439493692673</v>
      </c>
      <c r="E132">
        <f>VLOOKUP($A132,WorldCountryList!$A:$G,5,FALSE)</f>
        <v>63</v>
      </c>
      <c r="F132">
        <f>VLOOKUP($A132,WorldCountryList!$A:$G,6,FALSE)</f>
        <v>39</v>
      </c>
      <c r="G132">
        <f>VLOOKUP($A132,WorldCountryList!$A:$G,7,FALSE)</f>
        <v>39</v>
      </c>
    </row>
    <row r="133" spans="1:7" x14ac:dyDescent="0.35">
      <c r="A133">
        <v>1159321243</v>
      </c>
      <c r="B133" t="s">
        <v>586</v>
      </c>
      <c r="C133" t="s">
        <v>584</v>
      </c>
      <c r="D133">
        <f>VLOOKUP($A133,WorldCountryList!$A:$G,4,FALSE)</f>
        <v>55.059420679753238</v>
      </c>
      <c r="E133">
        <f>VLOOKUP($A133,WorldCountryList!$A:$G,5,FALSE)</f>
        <v>45</v>
      </c>
      <c r="F133">
        <f>VLOOKUP($A133,WorldCountryList!$A:$G,6,FALSE)</f>
        <v>28</v>
      </c>
      <c r="G133">
        <f>VLOOKUP($A133,WorldCountryList!$A:$G,7,FALSE)</f>
        <v>65</v>
      </c>
    </row>
    <row r="134" spans="1:7" x14ac:dyDescent="0.35">
      <c r="A134">
        <v>1159321247</v>
      </c>
      <c r="B134" t="s">
        <v>589</v>
      </c>
      <c r="C134" t="s">
        <v>587</v>
      </c>
      <c r="D134">
        <f>VLOOKUP($A134,WorldCountryList!$A:$G,4,FALSE)</f>
        <v>40.534078192978924</v>
      </c>
      <c r="E134">
        <f>VLOOKUP($A134,WorldCountryList!$A:$G,5,FALSE)</f>
        <v>37</v>
      </c>
      <c r="F134">
        <f>VLOOKUP($A134,WorldCountryList!$A:$G,6,FALSE)</f>
        <v>1</v>
      </c>
      <c r="G134">
        <f>VLOOKUP($A134,WorldCountryList!$A:$G,7,FALSE)</f>
        <v>60</v>
      </c>
    </row>
    <row r="135" spans="1:7" x14ac:dyDescent="0.35">
      <c r="A135">
        <v>1159321251</v>
      </c>
      <c r="B135" t="s">
        <v>603</v>
      </c>
      <c r="C135" t="s">
        <v>601</v>
      </c>
      <c r="D135">
        <f>VLOOKUP($A135,WorldCountryList!$A:$G,4,FALSE)</f>
        <v>56.586942313437206</v>
      </c>
      <c r="E135">
        <f>VLOOKUP($A135,WorldCountryList!$A:$G,5,FALSE)</f>
        <v>45</v>
      </c>
      <c r="F135">
        <f>VLOOKUP($A135,WorldCountryList!$A:$G,6,FALSE)</f>
        <v>31</v>
      </c>
      <c r="G135">
        <f>VLOOKUP($A135,WorldCountryList!$A:$G,7,FALSE)</f>
        <v>66</v>
      </c>
    </row>
    <row r="136" spans="1:7" x14ac:dyDescent="0.35">
      <c r="A136">
        <v>1159321253</v>
      </c>
      <c r="B136" t="s">
        <v>605</v>
      </c>
      <c r="C136" t="s">
        <v>604</v>
      </c>
      <c r="D136">
        <f>VLOOKUP($A136,WorldCountryList!$A:$G,4,FALSE)</f>
        <v>22.409667128189753</v>
      </c>
      <c r="E136">
        <f>VLOOKUP($A136,WorldCountryList!$A:$G,5,FALSE)</f>
        <v>32</v>
      </c>
      <c r="F136">
        <f>VLOOKUP($A136,WorldCountryList!$A:$G,6,FALSE)</f>
        <v>6</v>
      </c>
      <c r="G136">
        <f>VLOOKUP($A136,WorldCountryList!$A:$G,7,FALSE)</f>
        <v>36</v>
      </c>
    </row>
    <row r="137" spans="1:7" x14ac:dyDescent="0.35">
      <c r="A137">
        <v>1159321259</v>
      </c>
      <c r="B137" t="s">
        <v>614</v>
      </c>
      <c r="C137" t="s">
        <v>610</v>
      </c>
      <c r="D137">
        <f>VLOOKUP($A137,WorldCountryList!$A:$G,4,FALSE)</f>
        <v>81.140543372059</v>
      </c>
      <c r="E137">
        <f>VLOOKUP($A137,WorldCountryList!$A:$G,5,FALSE)</f>
        <v>99</v>
      </c>
      <c r="F137">
        <f>VLOOKUP($A137,WorldCountryList!$A:$G,6,FALSE)</f>
        <v>76</v>
      </c>
      <c r="G137">
        <f>VLOOKUP($A137,WorldCountryList!$A:$G,7,FALSE)</f>
        <v>40</v>
      </c>
    </row>
    <row r="138" spans="1:7" x14ac:dyDescent="0.35">
      <c r="A138">
        <v>1159321261</v>
      </c>
      <c r="B138" t="s">
        <v>613</v>
      </c>
      <c r="C138" t="s">
        <v>610</v>
      </c>
      <c r="D138">
        <f>VLOOKUP($A138,WorldCountryList!$A:$G,4,FALSE)</f>
        <v>81.140543372059</v>
      </c>
      <c r="E138">
        <f>VLOOKUP($A138,WorldCountryList!$A:$G,5,FALSE)</f>
        <v>99</v>
      </c>
      <c r="F138">
        <f>VLOOKUP($A138,WorldCountryList!$A:$G,6,FALSE)</f>
        <v>76</v>
      </c>
      <c r="G138">
        <f>VLOOKUP($A138,WorldCountryList!$A:$G,7,FALSE)</f>
        <v>40</v>
      </c>
    </row>
    <row r="139" spans="1:7" x14ac:dyDescent="0.35">
      <c r="A139">
        <v>1159321267</v>
      </c>
      <c r="B139" t="s">
        <v>619</v>
      </c>
      <c r="C139" t="s">
        <v>618</v>
      </c>
      <c r="D139">
        <f>VLOOKUP($A139,WorldCountryList!$A:$G,4,FALSE)</f>
        <v>20.477458386619944</v>
      </c>
      <c r="E139">
        <f>VLOOKUP($A139,WorldCountryList!$A:$G,5,FALSE)</f>
        <v>30</v>
      </c>
      <c r="F139">
        <f>VLOOKUP($A139,WorldCountryList!$A:$G,6,FALSE)</f>
        <v>1</v>
      </c>
      <c r="G139">
        <f>VLOOKUP($A139,WorldCountryList!$A:$G,7,FALSE)</f>
        <v>37</v>
      </c>
    </row>
    <row r="140" spans="1:7" x14ac:dyDescent="0.35">
      <c r="A140">
        <v>1159321273</v>
      </c>
      <c r="B140" t="s">
        <v>818</v>
      </c>
      <c r="C140" t="s">
        <v>621</v>
      </c>
      <c r="D140">
        <f>VLOOKUP($A140,WorldCountryList!$A:$G,4,FALSE)</f>
        <v>41.185990024832805</v>
      </c>
      <c r="E140">
        <f>VLOOKUP($A140,WorldCountryList!$A:$G,5,FALSE)</f>
        <v>39</v>
      </c>
      <c r="F140">
        <f>VLOOKUP($A140,WorldCountryList!$A:$G,6,FALSE)</f>
        <v>3</v>
      </c>
      <c r="G140">
        <f>VLOOKUP($A140,WorldCountryList!$A:$G,7,FALSE)</f>
        <v>58</v>
      </c>
    </row>
    <row r="141" spans="1:7" x14ac:dyDescent="0.35">
      <c r="A141">
        <v>1159321281</v>
      </c>
      <c r="B141" t="s">
        <v>626</v>
      </c>
      <c r="C141" t="s">
        <v>624</v>
      </c>
      <c r="D141">
        <f>VLOOKUP($A141,WorldCountryList!$A:$G,4,FALSE)</f>
        <v>19.439253560402321</v>
      </c>
      <c r="E141">
        <f>VLOOKUP($A141,WorldCountryList!$A:$G,5,FALSE)</f>
        <v>33</v>
      </c>
      <c r="F141">
        <f>VLOOKUP($A141,WorldCountryList!$A:$G,6,FALSE)</f>
        <v>4</v>
      </c>
      <c r="G141">
        <f>VLOOKUP($A141,WorldCountryList!$A:$G,7,FALSE)</f>
        <v>32</v>
      </c>
    </row>
    <row r="142" spans="1:7" x14ac:dyDescent="0.35">
      <c r="A142">
        <v>1159321283</v>
      </c>
      <c r="B142" t="s">
        <v>629</v>
      </c>
      <c r="C142" t="s">
        <v>627</v>
      </c>
      <c r="D142">
        <f>VLOOKUP($A142,WorldCountryList!$A:$G,4,FALSE)</f>
        <v>50.583260635347649</v>
      </c>
      <c r="E142">
        <f>VLOOKUP($A142,WorldCountryList!$A:$G,5,FALSE)</f>
        <v>28</v>
      </c>
      <c r="F142">
        <f>VLOOKUP($A142,WorldCountryList!$A:$G,6,FALSE)</f>
        <v>34</v>
      </c>
      <c r="G142">
        <f>VLOOKUP($A142,WorldCountryList!$A:$G,7,FALSE)</f>
        <v>68</v>
      </c>
    </row>
    <row r="143" spans="1:7" x14ac:dyDescent="0.35">
      <c r="A143">
        <v>1159321285</v>
      </c>
      <c r="B143" t="s">
        <v>632</v>
      </c>
      <c r="C143" t="s">
        <v>630</v>
      </c>
      <c r="D143">
        <f>VLOOKUP($A143,WorldCountryList!$A:$G,4,FALSE)</f>
        <v>12.995110699909731</v>
      </c>
      <c r="E143">
        <f>VLOOKUP($A143,WorldCountryList!$A:$G,5,FALSE)</f>
        <v>26</v>
      </c>
      <c r="F143">
        <f>VLOOKUP($A143,WorldCountryList!$A:$G,6,FALSE)</f>
        <v>0</v>
      </c>
      <c r="G143">
        <f>VLOOKUP($A143,WorldCountryList!$A:$G,7,FALSE)</f>
        <v>33</v>
      </c>
    </row>
    <row r="144" spans="1:7" x14ac:dyDescent="0.35">
      <c r="A144">
        <v>1159321287</v>
      </c>
      <c r="B144" t="s">
        <v>635</v>
      </c>
      <c r="C144" t="s">
        <v>633</v>
      </c>
      <c r="D144">
        <f>VLOOKUP($A144,WorldCountryList!$A:$G,4,FALSE)</f>
        <v>27.154281184420753</v>
      </c>
      <c r="E144">
        <f>VLOOKUP($A144,WorldCountryList!$A:$G,5,FALSE)</f>
        <v>20</v>
      </c>
      <c r="F144">
        <f>VLOOKUP($A144,WorldCountryList!$A:$G,6,FALSE)</f>
        <v>34</v>
      </c>
      <c r="G144">
        <f>VLOOKUP($A144,WorldCountryList!$A:$G,7,FALSE)</f>
        <v>31</v>
      </c>
    </row>
    <row r="145" spans="1:7" x14ac:dyDescent="0.35">
      <c r="A145">
        <v>1159321291</v>
      </c>
      <c r="B145" t="s">
        <v>645</v>
      </c>
      <c r="C145" t="s">
        <v>643</v>
      </c>
      <c r="D145">
        <f>VLOOKUP($A145,WorldCountryList!$A:$G,4,FALSE)</f>
        <v>18.270757989281265</v>
      </c>
      <c r="E145">
        <f>VLOOKUP($A145,WorldCountryList!$A:$G,5,FALSE)</f>
        <v>41</v>
      </c>
      <c r="F145">
        <f>VLOOKUP($A145,WorldCountryList!$A:$G,6,FALSE)</f>
        <v>2</v>
      </c>
      <c r="G145">
        <f>VLOOKUP($A145,WorldCountryList!$A:$G,7,FALSE)</f>
        <v>25</v>
      </c>
    </row>
    <row r="146" spans="1:7" x14ac:dyDescent="0.35">
      <c r="A146">
        <v>1159321295</v>
      </c>
      <c r="B146" t="s">
        <v>647</v>
      </c>
      <c r="C146" t="s">
        <v>646</v>
      </c>
      <c r="D146">
        <f>VLOOKUP($A146,WorldCountryList!$A:$G,4,FALSE)</f>
        <v>26.560253518939419</v>
      </c>
      <c r="E146">
        <f>VLOOKUP($A146,WorldCountryList!$A:$G,5,FALSE)</f>
        <v>38</v>
      </c>
      <c r="F146">
        <f>VLOOKUP($A146,WorldCountryList!$A:$G,6,FALSE)</f>
        <v>11</v>
      </c>
      <c r="G146">
        <f>VLOOKUP($A146,WorldCountryList!$A:$G,7,FALSE)</f>
        <v>33</v>
      </c>
    </row>
    <row r="147" spans="1:7" x14ac:dyDescent="0.35">
      <c r="A147">
        <v>1159321301</v>
      </c>
      <c r="B147" t="s">
        <v>653</v>
      </c>
      <c r="C147" t="s">
        <v>652</v>
      </c>
      <c r="D147">
        <f>VLOOKUP($A147,WorldCountryList!$A:$G,4,FALSE)</f>
        <v>75.657824526208316</v>
      </c>
      <c r="E147">
        <f>VLOOKUP($A147,WorldCountryList!$A:$G,5,FALSE)</f>
        <v>69</v>
      </c>
      <c r="F147">
        <f>VLOOKUP($A147,WorldCountryList!$A:$G,6,FALSE)</f>
        <v>58</v>
      </c>
      <c r="G147">
        <f>VLOOKUP($A147,WorldCountryList!$A:$G,7,FALSE)</f>
        <v>70</v>
      </c>
    </row>
    <row r="148" spans="1:7" x14ac:dyDescent="0.35">
      <c r="A148">
        <v>1159321303</v>
      </c>
      <c r="B148" t="s">
        <v>656</v>
      </c>
      <c r="C148" t="s">
        <v>655</v>
      </c>
      <c r="D148">
        <f>VLOOKUP($A148,WorldCountryList!$A:$G,4,FALSE)</f>
        <v>37.488758779581012</v>
      </c>
      <c r="E148">
        <f>VLOOKUP($A148,WorldCountryList!$A:$G,5,FALSE)</f>
        <v>45</v>
      </c>
      <c r="F148">
        <f>VLOOKUP($A148,WorldCountryList!$A:$G,6,FALSE)</f>
        <v>19</v>
      </c>
      <c r="G148">
        <f>VLOOKUP($A148,WorldCountryList!$A:$G,7,FALSE)</f>
        <v>37</v>
      </c>
    </row>
    <row r="149" spans="1:7" x14ac:dyDescent="0.35">
      <c r="A149">
        <v>1159321305</v>
      </c>
      <c r="B149" t="s">
        <v>660</v>
      </c>
      <c r="C149" t="s">
        <v>658</v>
      </c>
      <c r="D149">
        <f>VLOOKUP($A149,WorldCountryList!$A:$G,4,FALSE)</f>
        <v>46.493954434204738</v>
      </c>
      <c r="E149">
        <f>VLOOKUP($A149,WorldCountryList!$A:$G,5,FALSE)</f>
        <v>33</v>
      </c>
      <c r="F149">
        <f>VLOOKUP($A149,WorldCountryList!$A:$G,6,FALSE)</f>
        <v>16</v>
      </c>
      <c r="G149">
        <f>VLOOKUP($A149,WorldCountryList!$A:$G,7,FALSE)</f>
        <v>73</v>
      </c>
    </row>
    <row r="150" spans="1:7" x14ac:dyDescent="0.35">
      <c r="A150">
        <v>1159321307</v>
      </c>
      <c r="B150" t="s">
        <v>663</v>
      </c>
      <c r="C150" t="s">
        <v>661</v>
      </c>
      <c r="D150">
        <f>VLOOKUP($A150,WorldCountryList!$A:$G,4,FALSE)</f>
        <v>32.121980275616068</v>
      </c>
      <c r="E150">
        <f>VLOOKUP($A150,WorldCountryList!$A:$G,5,FALSE)</f>
        <v>38</v>
      </c>
      <c r="F150">
        <f>VLOOKUP($A150,WorldCountryList!$A:$G,6,FALSE)</f>
        <v>18</v>
      </c>
      <c r="G150">
        <f>VLOOKUP($A150,WorldCountryList!$A:$G,7,FALSE)</f>
        <v>36</v>
      </c>
    </row>
    <row r="151" spans="1:7" x14ac:dyDescent="0.35">
      <c r="A151">
        <v>1159321309</v>
      </c>
      <c r="B151" t="s">
        <v>665</v>
      </c>
      <c r="C151" t="s">
        <v>664</v>
      </c>
      <c r="D151">
        <f>VLOOKUP($A151,WorldCountryList!$A:$G,4,FALSE)</f>
        <v>43.912263577123639</v>
      </c>
      <c r="E151">
        <f>VLOOKUP($A151,WorldCountryList!$A:$G,5,FALSE)</f>
        <v>64</v>
      </c>
      <c r="F151">
        <f>VLOOKUP($A151,WorldCountryList!$A:$G,6,FALSE)</f>
        <v>0</v>
      </c>
      <c r="G151">
        <f>VLOOKUP($A151,WorldCountryList!$A:$G,7,FALSE)</f>
        <v>39</v>
      </c>
    </row>
    <row r="152" spans="1:7" x14ac:dyDescent="0.35">
      <c r="A152">
        <v>1159321313</v>
      </c>
      <c r="B152" t="s">
        <v>670</v>
      </c>
      <c r="C152" t="s">
        <v>666</v>
      </c>
      <c r="D152">
        <f>VLOOKUP($A152,WorldCountryList!$A:$G,4,FALSE)</f>
        <v>53.839423882685978</v>
      </c>
      <c r="E152">
        <f>VLOOKUP($A152,WorldCountryList!$A:$G,5,FALSE)</f>
        <v>51</v>
      </c>
      <c r="F152">
        <f>VLOOKUP($A152,WorldCountryList!$A:$G,6,FALSE)</f>
        <v>16</v>
      </c>
      <c r="G152">
        <f>VLOOKUP($A152,WorldCountryList!$A:$G,7,FALSE)</f>
        <v>64</v>
      </c>
    </row>
    <row r="153" spans="1:7" x14ac:dyDescent="0.35">
      <c r="A153">
        <v>1159321321</v>
      </c>
      <c r="B153" t="s">
        <v>676</v>
      </c>
      <c r="C153" t="s">
        <v>674</v>
      </c>
      <c r="D153">
        <f>VLOOKUP($A153,WorldCountryList!$A:$G,4,FALSE)</f>
        <v>19.924379188081375</v>
      </c>
      <c r="E153">
        <f>VLOOKUP($A153,WorldCountryList!$A:$G,5,FALSE)</f>
        <v>33</v>
      </c>
      <c r="F153">
        <f>VLOOKUP($A153,WorldCountryList!$A:$G,6,FALSE)</f>
        <v>1</v>
      </c>
      <c r="G153">
        <f>VLOOKUP($A153,WorldCountryList!$A:$G,7,FALSE)</f>
        <v>33</v>
      </c>
    </row>
    <row r="154" spans="1:7" x14ac:dyDescent="0.35">
      <c r="A154">
        <v>1159321327</v>
      </c>
      <c r="B154" t="s">
        <v>679</v>
      </c>
      <c r="C154" t="s">
        <v>677</v>
      </c>
      <c r="D154">
        <f>VLOOKUP($A154,WorldCountryList!$A:$G,4,FALSE)</f>
        <v>25.083544313508796</v>
      </c>
      <c r="E154">
        <f>VLOOKUP($A154,WorldCountryList!$A:$G,5,FALSE)</f>
        <v>34</v>
      </c>
      <c r="F154">
        <f>VLOOKUP($A154,WorldCountryList!$A:$G,6,FALSE)</f>
        <v>9</v>
      </c>
      <c r="G154">
        <f>VLOOKUP($A154,WorldCountryList!$A:$G,7,FALSE)</f>
        <v>36</v>
      </c>
    </row>
    <row r="155" spans="1:7" x14ac:dyDescent="0.35">
      <c r="A155">
        <v>1159321331</v>
      </c>
      <c r="B155" t="s">
        <v>682</v>
      </c>
      <c r="C155" t="s">
        <v>680</v>
      </c>
      <c r="D155">
        <f>VLOOKUP($A155,WorldCountryList!$A:$G,4,FALSE)</f>
        <v>26.417912129145947</v>
      </c>
      <c r="E155">
        <f>VLOOKUP($A155,WorldCountryList!$A:$G,5,FALSE)</f>
        <v>34</v>
      </c>
      <c r="F155">
        <f>VLOOKUP($A155,WorldCountryList!$A:$G,6,FALSE)</f>
        <v>2</v>
      </c>
      <c r="G155">
        <f>VLOOKUP($A155,WorldCountryList!$A:$G,7,FALSE)</f>
        <v>40</v>
      </c>
    </row>
    <row r="156" spans="1:7" x14ac:dyDescent="0.35">
      <c r="A156">
        <v>1159321337</v>
      </c>
      <c r="B156" t="s">
        <v>687</v>
      </c>
      <c r="C156" t="s">
        <v>685</v>
      </c>
      <c r="D156">
        <f>VLOOKUP($A156,WorldCountryList!$A:$G,4,FALSE)</f>
        <v>47.637745423999824</v>
      </c>
      <c r="E156">
        <f>VLOOKUP($A156,WorldCountryList!$A:$G,5,FALSE)</f>
        <v>62</v>
      </c>
      <c r="F156">
        <f>VLOOKUP($A156,WorldCountryList!$A:$G,6,FALSE)</f>
        <v>17</v>
      </c>
      <c r="G156">
        <f>VLOOKUP($A156,WorldCountryList!$A:$G,7,FALSE)</f>
        <v>41</v>
      </c>
    </row>
    <row r="157" spans="1:7" x14ac:dyDescent="0.35">
      <c r="A157">
        <v>1159321343</v>
      </c>
      <c r="B157" t="s">
        <v>690</v>
      </c>
      <c r="C157" t="s">
        <v>688</v>
      </c>
      <c r="D157">
        <f>VLOOKUP($A157,WorldCountryList!$A:$G,4,FALSE)</f>
        <v>63.560088445947365</v>
      </c>
      <c r="E157">
        <f>VLOOKUP($A157,WorldCountryList!$A:$G,5,FALSE)</f>
        <v>63</v>
      </c>
      <c r="F157">
        <f>VLOOKUP($A157,WorldCountryList!$A:$G,6,FALSE)</f>
        <v>14</v>
      </c>
      <c r="G157">
        <f>VLOOKUP($A157,WorldCountryList!$A:$G,7,FALSE)</f>
        <v>75</v>
      </c>
    </row>
    <row r="158" spans="1:7" x14ac:dyDescent="0.35">
      <c r="A158">
        <v>1159321345</v>
      </c>
      <c r="B158" t="s">
        <v>692</v>
      </c>
      <c r="C158" t="s">
        <v>691</v>
      </c>
      <c r="D158">
        <f>VLOOKUP($A158,WorldCountryList!$A:$G,4,FALSE)</f>
        <v>26.459454505645738</v>
      </c>
      <c r="E158">
        <f>VLOOKUP($A158,WorldCountryList!$A:$G,5,FALSE)</f>
        <v>35</v>
      </c>
      <c r="F158">
        <f>VLOOKUP($A158,WorldCountryList!$A:$G,6,FALSE)</f>
        <v>1</v>
      </c>
      <c r="G158">
        <f>VLOOKUP($A158,WorldCountryList!$A:$G,7,FALSE)</f>
        <v>39</v>
      </c>
    </row>
    <row r="159" spans="1:7" x14ac:dyDescent="0.35">
      <c r="A159">
        <v>1159321353</v>
      </c>
      <c r="B159" t="s">
        <v>695</v>
      </c>
      <c r="C159" t="s">
        <v>693</v>
      </c>
      <c r="D159">
        <f>VLOOKUP($A159,WorldCountryList!$A:$G,4,FALSE)</f>
        <v>6.2627180987715292</v>
      </c>
      <c r="E159">
        <f>VLOOKUP($A159,WorldCountryList!$A:$G,5,FALSE)</f>
        <v>26</v>
      </c>
      <c r="F159">
        <f>VLOOKUP($A159,WorldCountryList!$A:$G,6,FALSE)</f>
        <v>2</v>
      </c>
      <c r="G159">
        <f>VLOOKUP($A159,WorldCountryList!$A:$G,7,FALSE)</f>
        <v>26</v>
      </c>
    </row>
    <row r="160" spans="1:7" x14ac:dyDescent="0.35">
      <c r="A160">
        <v>1159321369</v>
      </c>
      <c r="B160" t="s">
        <v>698</v>
      </c>
      <c r="C160" t="s">
        <v>696</v>
      </c>
      <c r="D160">
        <f>VLOOKUP($A160,WorldCountryList!$A:$G,4,FALSE)</f>
        <v>23.93654229709928</v>
      </c>
      <c r="E160">
        <f>VLOOKUP($A160,WorldCountryList!$A:$G,5,FALSE)</f>
        <v>10</v>
      </c>
      <c r="F160">
        <f>VLOOKUP($A160,WorldCountryList!$A:$G,6,FALSE)</f>
        <v>34</v>
      </c>
      <c r="G160">
        <f>VLOOKUP($A160,WorldCountryList!$A:$G,7,FALSE)</f>
        <v>34</v>
      </c>
    </row>
    <row r="161" spans="1:7" x14ac:dyDescent="0.35">
      <c r="A161">
        <v>1159321405</v>
      </c>
      <c r="B161" t="s">
        <v>701</v>
      </c>
      <c r="C161" t="s">
        <v>699</v>
      </c>
      <c r="D161">
        <f>VLOOKUP($A161,WorldCountryList!$A:$G,4,FALSE)</f>
        <v>27.906499877872392</v>
      </c>
      <c r="E161">
        <f>VLOOKUP($A161,WorldCountryList!$A:$G,5,FALSE)</f>
        <v>35</v>
      </c>
      <c r="F161">
        <f>VLOOKUP($A161,WorldCountryList!$A:$G,6,FALSE)</f>
        <v>1</v>
      </c>
      <c r="G161">
        <f>VLOOKUP($A161,WorldCountryList!$A:$G,7,FALSE)</f>
        <v>41</v>
      </c>
    </row>
    <row r="162" spans="1:7" x14ac:dyDescent="0.35">
      <c r="A162">
        <v>1159321411</v>
      </c>
      <c r="B162" t="s">
        <v>715</v>
      </c>
      <c r="C162" t="s">
        <v>713</v>
      </c>
      <c r="D162">
        <f>VLOOKUP($A162,WorldCountryList!$A:$G,4,FALSE)</f>
        <v>35.225288835642331</v>
      </c>
      <c r="E162">
        <f>VLOOKUP($A162,WorldCountryList!$A:$G,5,FALSE)</f>
        <v>45</v>
      </c>
      <c r="F162">
        <f>VLOOKUP($A162,WorldCountryList!$A:$G,6,FALSE)</f>
        <v>2</v>
      </c>
      <c r="G162">
        <f>VLOOKUP($A162,WorldCountryList!$A:$G,7,FALSE)</f>
        <v>41</v>
      </c>
    </row>
    <row r="163" spans="1:7" x14ac:dyDescent="0.35">
      <c r="A163">
        <v>1159321417</v>
      </c>
      <c r="B163" t="s">
        <v>728</v>
      </c>
      <c r="C163" t="s">
        <v>726</v>
      </c>
      <c r="D163">
        <f>VLOOKUP($A163,WorldCountryList!$A:$G,4,FALSE)</f>
        <v>29.915429043103643</v>
      </c>
      <c r="E163">
        <f>VLOOKUP($A163,WorldCountryList!$A:$G,5,FALSE)</f>
        <v>36</v>
      </c>
      <c r="F163">
        <f>VLOOKUP($A163,WorldCountryList!$A:$G,6,FALSE)</f>
        <v>8</v>
      </c>
      <c r="G163">
        <f>VLOOKUP($A163,WorldCountryList!$A:$G,7,FALSE)</f>
        <v>41</v>
      </c>
    </row>
    <row r="164" spans="1:7" x14ac:dyDescent="0.35">
      <c r="A164">
        <v>1159321425</v>
      </c>
      <c r="B164" t="s">
        <v>741</v>
      </c>
      <c r="C164" t="s">
        <v>739</v>
      </c>
      <c r="D164">
        <f>VLOOKUP($A164,WorldCountryList!$A:$G,4,FALSE)</f>
        <v>65.041025935382024</v>
      </c>
      <c r="E164">
        <f>VLOOKUP($A164,WorldCountryList!$A:$G,5,FALSE)</f>
        <v>64</v>
      </c>
      <c r="F164">
        <f>VLOOKUP($A164,WorldCountryList!$A:$G,6,FALSE)</f>
        <v>23</v>
      </c>
      <c r="G164">
        <f>VLOOKUP($A164,WorldCountryList!$A:$G,7,FALSE)</f>
        <v>73</v>
      </c>
    </row>
    <row r="165" spans="1:7" x14ac:dyDescent="0.35">
      <c r="A165">
        <v>1159321431</v>
      </c>
      <c r="B165" t="s">
        <v>745</v>
      </c>
      <c r="C165" t="s">
        <v>743</v>
      </c>
      <c r="D165">
        <f>VLOOKUP($A165,WorldCountryList!$A:$G,4,FALSE)</f>
        <v>47.308032304062777</v>
      </c>
      <c r="E165">
        <f>VLOOKUP($A165,WorldCountryList!$A:$G,5,FALSE)</f>
        <v>35</v>
      </c>
      <c r="F165">
        <f>VLOOKUP($A165,WorldCountryList!$A:$G,6,FALSE)</f>
        <v>12</v>
      </c>
      <c r="G165">
        <f>VLOOKUP($A165,WorldCountryList!$A:$G,7,FALSE)</f>
        <v>75</v>
      </c>
    </row>
    <row r="166" spans="1:7" x14ac:dyDescent="0.35">
      <c r="A166">
        <v>1159321439</v>
      </c>
      <c r="B166" t="s">
        <v>748</v>
      </c>
      <c r="C166" t="s">
        <v>746</v>
      </c>
      <c r="D166">
        <f>VLOOKUP($A166,WorldCountryList!$A:$G,4,FALSE)</f>
        <v>62.699435580054192</v>
      </c>
      <c r="E166">
        <f>VLOOKUP($A166,WorldCountryList!$A:$G,5,FALSE)</f>
        <v>67</v>
      </c>
      <c r="F166">
        <f>VLOOKUP($A166,WorldCountryList!$A:$G,6,FALSE)</f>
        <v>21</v>
      </c>
      <c r="G166">
        <f>VLOOKUP($A166,WorldCountryList!$A:$G,7,FALSE)</f>
        <v>65</v>
      </c>
    </row>
    <row r="167" spans="1:7" x14ac:dyDescent="0.35">
      <c r="A167">
        <v>1159321441</v>
      </c>
      <c r="B167" t="s">
        <v>751</v>
      </c>
      <c r="C167" t="s">
        <v>749</v>
      </c>
      <c r="D167">
        <f>VLOOKUP($A167,WorldCountryList!$A:$G,4,FALSE)</f>
        <v>37.883033204536716</v>
      </c>
      <c r="E167">
        <f>VLOOKUP($A167,WorldCountryList!$A:$G,5,FALSE)</f>
        <v>52</v>
      </c>
      <c r="F167">
        <f>VLOOKUP($A167,WorldCountryList!$A:$G,6,FALSE)</f>
        <v>7</v>
      </c>
      <c r="G167">
        <f>VLOOKUP($A167,WorldCountryList!$A:$G,7,FALSE)</f>
        <v>38</v>
      </c>
    </row>
  </sheetData>
  <sortState ref="K4:K13">
    <sortCondition ref="K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25C5-52DB-4A97-A883-1E395A06589A}">
  <dimension ref="A1:V1332"/>
  <sheetViews>
    <sheetView topLeftCell="J1" workbookViewId="0">
      <selection activeCell="O14" sqref="O14"/>
    </sheetView>
  </sheetViews>
  <sheetFormatPr defaultRowHeight="14.5" x14ac:dyDescent="0.35"/>
  <cols>
    <col min="1" max="1" width="10.81640625" bestFit="1" customWidth="1"/>
    <col min="2" max="2" width="29.36328125" style="1" bestFit="1" customWidth="1"/>
    <col min="3" max="3" width="12.36328125" style="1" bestFit="1" customWidth="1"/>
    <col min="10" max="10" width="11.81640625" style="2" bestFit="1" customWidth="1"/>
    <col min="15" max="15" width="19.54296875" style="2" bestFit="1" customWidth="1"/>
    <col min="16" max="16" width="9" style="2" bestFit="1" customWidth="1"/>
    <col min="18" max="21" width="11.81640625" bestFit="1" customWidth="1"/>
  </cols>
  <sheetData>
    <row r="1" spans="1:22" x14ac:dyDescent="0.35">
      <c r="A1" t="s">
        <v>817</v>
      </c>
      <c r="B1" s="1" t="s">
        <v>816</v>
      </c>
      <c r="C1" s="1" t="s">
        <v>2</v>
      </c>
      <c r="D1" s="10" t="s">
        <v>906</v>
      </c>
      <c r="E1" s="7" t="s">
        <v>907</v>
      </c>
      <c r="F1" s="11" t="s">
        <v>908</v>
      </c>
      <c r="G1" t="s">
        <v>909</v>
      </c>
      <c r="H1" t="s">
        <v>910</v>
      </c>
      <c r="I1" t="s">
        <v>911</v>
      </c>
      <c r="J1" s="2" t="s">
        <v>912</v>
      </c>
      <c r="K1" t="s">
        <v>913</v>
      </c>
      <c r="L1" s="19" t="s">
        <v>914</v>
      </c>
      <c r="M1" t="s">
        <v>915</v>
      </c>
      <c r="N1" t="s">
        <v>916</v>
      </c>
      <c r="O1" s="2" t="s">
        <v>917</v>
      </c>
      <c r="P1" s="45" t="s">
        <v>916</v>
      </c>
      <c r="S1" t="s">
        <v>906</v>
      </c>
      <c r="T1" t="s">
        <v>907</v>
      </c>
      <c r="U1" t="s">
        <v>908</v>
      </c>
    </row>
    <row r="2" spans="1:22" x14ac:dyDescent="0.35">
      <c r="A2">
        <v>1159320319</v>
      </c>
      <c r="B2" s="1" t="s">
        <v>6</v>
      </c>
      <c r="C2" s="1" t="s">
        <v>5</v>
      </c>
      <c r="D2">
        <f>WorldCountryList!F2</f>
        <v>34</v>
      </c>
      <c r="E2">
        <f>WorldCountryList!E2</f>
        <v>62</v>
      </c>
      <c r="F2">
        <f>WorldCountryList!G2</f>
        <v>42</v>
      </c>
      <c r="G2">
        <f t="shared" ref="G2:G65" si="0" xml:space="preserve"> (0.0001*D2^2)*$S$2</f>
        <v>166.85422779580182</v>
      </c>
      <c r="H2">
        <f t="shared" ref="H2:H65" si="1" xml:space="preserve"> (0.0001*E2^2)*$S$2</f>
        <v>554.83360869123032</v>
      </c>
      <c r="I2">
        <f t="shared" ref="I2:I65" si="2" xml:space="preserve"> (0.0001*F2^2)*$S$2</f>
        <v>254.61146871262491</v>
      </c>
      <c r="J2" s="2">
        <f>AVERAGE(D2:F2)</f>
        <v>46</v>
      </c>
      <c r="K2" s="20">
        <f>G2*H2</f>
        <v>92576.333333333314</v>
      </c>
      <c r="L2">
        <f>H2*I2</f>
        <v>141266.99999999997</v>
      </c>
      <c r="M2">
        <f>G2*I2</f>
        <v>42482.999999999985</v>
      </c>
      <c r="N2">
        <f>K2+L2+M2</f>
        <v>276326.33333333326</v>
      </c>
      <c r="O2" s="2">
        <f>N2/$S$9</f>
        <v>4.4212213333333333E-2</v>
      </c>
      <c r="P2" s="2">
        <f xml:space="preserve"> IF(O2&lt;0.001,0.01,14.47648273*LN(O2) + 100)</f>
        <v>54.851408564298701</v>
      </c>
      <c r="R2" t="s">
        <v>918</v>
      </c>
      <c r="S2">
        <v>1443.3756729740642</v>
      </c>
      <c r="T2">
        <v>1443.3756729740642</v>
      </c>
      <c r="U2">
        <v>1443.3756729740642</v>
      </c>
    </row>
    <row r="3" spans="1:22" x14ac:dyDescent="0.35">
      <c r="A3">
        <v>1159320323</v>
      </c>
      <c r="B3" s="1" t="s">
        <v>9</v>
      </c>
      <c r="C3" s="1" t="s">
        <v>8</v>
      </c>
      <c r="D3">
        <f>WorldCountryList!F3</f>
        <v>22</v>
      </c>
      <c r="E3">
        <f>WorldCountryList!E3</f>
        <v>62</v>
      </c>
      <c r="F3">
        <f>WorldCountryList!G3</f>
        <v>42</v>
      </c>
      <c r="G3">
        <f t="shared" si="0"/>
        <v>69.859382571944721</v>
      </c>
      <c r="H3">
        <f t="shared" si="1"/>
        <v>554.83360869123032</v>
      </c>
      <c r="I3">
        <f t="shared" si="2"/>
        <v>254.61146871262491</v>
      </c>
      <c r="J3" s="2">
        <f>AVERAGE(D3:F3)</f>
        <v>42</v>
      </c>
      <c r="K3" s="20">
        <f t="shared" ref="K3:L66" si="3">G3*H3</f>
        <v>38760.333333333336</v>
      </c>
      <c r="L3">
        <f t="shared" si="3"/>
        <v>141266.99999999997</v>
      </c>
      <c r="M3">
        <f t="shared" ref="M3:M66" si="4">G3*I3</f>
        <v>17786.999999999996</v>
      </c>
      <c r="N3">
        <f t="shared" ref="N3:N66" si="5">K3+L3+M3</f>
        <v>197814.33333333331</v>
      </c>
      <c r="O3" s="2">
        <f t="shared" ref="O3:O66" si="6">N3/$S$9</f>
        <v>3.1650293333333343E-2</v>
      </c>
      <c r="P3" s="2">
        <f t="shared" ref="P3:P66" si="7" xml:space="preserve"> IF(O3&lt;0.001,0.01,14.47648273*LN(O3) + 100)</f>
        <v>50.012591313425339</v>
      </c>
      <c r="R3" t="s">
        <v>919</v>
      </c>
      <c r="S3" s="21">
        <v>0.5</v>
      </c>
      <c r="T3" s="21">
        <v>0.5</v>
      </c>
      <c r="U3" s="21">
        <v>0.5</v>
      </c>
      <c r="V3" s="21"/>
    </row>
    <row r="4" spans="1:22" x14ac:dyDescent="0.35">
      <c r="A4">
        <v>1159320325</v>
      </c>
      <c r="B4" s="1" t="s">
        <v>14</v>
      </c>
      <c r="C4" s="1" t="s">
        <v>13</v>
      </c>
      <c r="D4">
        <f>WorldCountryList!F4</f>
        <v>18</v>
      </c>
      <c r="E4">
        <f>WorldCountryList!E4</f>
        <v>36</v>
      </c>
      <c r="F4">
        <f>WorldCountryList!G4</f>
        <v>36</v>
      </c>
      <c r="G4">
        <f t="shared" si="0"/>
        <v>46.765371804359674</v>
      </c>
      <c r="H4">
        <f t="shared" si="1"/>
        <v>187.0614872174387</v>
      </c>
      <c r="I4">
        <f t="shared" si="2"/>
        <v>187.0614872174387</v>
      </c>
      <c r="J4" s="2">
        <f t="shared" ref="J4:J67" si="8">AVERAGE(D4:F4)</f>
        <v>30</v>
      </c>
      <c r="K4" s="20">
        <f t="shared" si="3"/>
        <v>8747.9999999999945</v>
      </c>
      <c r="L4">
        <f t="shared" si="3"/>
        <v>34991.999999999978</v>
      </c>
      <c r="M4">
        <f t="shared" si="4"/>
        <v>8747.9999999999945</v>
      </c>
      <c r="N4">
        <f t="shared" si="5"/>
        <v>52487.999999999964</v>
      </c>
      <c r="O4" s="2">
        <f t="shared" si="6"/>
        <v>8.398079999999997E-3</v>
      </c>
      <c r="P4" s="2">
        <f t="shared" si="7"/>
        <v>30.806000247357019</v>
      </c>
      <c r="S4" s="21"/>
      <c r="T4" s="21"/>
      <c r="U4" s="21"/>
      <c r="V4" s="21"/>
    </row>
    <row r="5" spans="1:22" x14ac:dyDescent="0.35">
      <c r="A5">
        <v>1159320327</v>
      </c>
      <c r="B5" s="1" t="s">
        <v>19</v>
      </c>
      <c r="C5" s="1" t="s">
        <v>18</v>
      </c>
      <c r="D5">
        <f>WorldCountryList!F5</f>
        <v>34</v>
      </c>
      <c r="E5">
        <f>WorldCountryList!E5</f>
        <v>55</v>
      </c>
      <c r="F5">
        <f>WorldCountryList!G5</f>
        <v>-33292</v>
      </c>
      <c r="G5">
        <f t="shared" si="0"/>
        <v>166.85422779580182</v>
      </c>
      <c r="H5">
        <f t="shared" si="1"/>
        <v>436.62114107465442</v>
      </c>
      <c r="I5">
        <f t="shared" si="2"/>
        <v>159977591.18216926</v>
      </c>
      <c r="J5" s="2">
        <f t="shared" si="8"/>
        <v>-11067.666666666666</v>
      </c>
      <c r="K5" s="20">
        <f t="shared" si="3"/>
        <v>72852.083333333314</v>
      </c>
      <c r="L5">
        <f t="shared" si="3"/>
        <v>69849598408.333313</v>
      </c>
      <c r="M5">
        <f t="shared" si="4"/>
        <v>26692937441.333324</v>
      </c>
      <c r="N5">
        <f t="shared" si="5"/>
        <v>96542608701.749969</v>
      </c>
      <c r="O5" s="2">
        <f t="shared" si="6"/>
        <v>15446.81739228</v>
      </c>
      <c r="P5" s="2">
        <f t="shared" si="7"/>
        <v>239.62796708148622</v>
      </c>
      <c r="R5" t="s">
        <v>913</v>
      </c>
      <c r="S5" s="22">
        <f xml:space="preserve"> ((0.0001*(T3*100)^2)*$T$2)*((0.0001*(S3*100)^2)*$S$2)</f>
        <v>130208.33333333328</v>
      </c>
      <c r="T5" s="21"/>
      <c r="U5" s="21"/>
      <c r="V5" s="21"/>
    </row>
    <row r="6" spans="1:22" x14ac:dyDescent="0.35">
      <c r="A6">
        <v>1159320329</v>
      </c>
      <c r="B6" s="1" t="s">
        <v>22</v>
      </c>
      <c r="C6" s="1" t="s">
        <v>21</v>
      </c>
      <c r="D6">
        <f>WorldCountryList!F6</f>
        <v>5</v>
      </c>
      <c r="E6">
        <f>WorldCountryList!E6</f>
        <v>61</v>
      </c>
      <c r="F6">
        <f>WorldCountryList!G6</f>
        <v>34</v>
      </c>
      <c r="G6">
        <f t="shared" si="0"/>
        <v>3.6084391824351605</v>
      </c>
      <c r="H6">
        <f t="shared" si="1"/>
        <v>537.08008791364932</v>
      </c>
      <c r="I6">
        <f t="shared" si="2"/>
        <v>166.85422779580182</v>
      </c>
      <c r="J6" s="2">
        <f t="shared" si="8"/>
        <v>33.333333333333336</v>
      </c>
      <c r="K6" s="20">
        <f t="shared" si="3"/>
        <v>1938.0208333333328</v>
      </c>
      <c r="L6">
        <f t="shared" si="3"/>
        <v>89614.083333333314</v>
      </c>
      <c r="M6">
        <f t="shared" si="4"/>
        <v>602.08333333333314</v>
      </c>
      <c r="N6">
        <f t="shared" si="5"/>
        <v>92154.187499999971</v>
      </c>
      <c r="O6" s="2">
        <f t="shared" si="6"/>
        <v>1.474467E-2</v>
      </c>
      <c r="P6" s="2">
        <f t="shared" si="7"/>
        <v>38.95450190263422</v>
      </c>
      <c r="R6" s="19" t="s">
        <v>914</v>
      </c>
      <c r="S6" s="22">
        <f xml:space="preserve"> ((0.0001*(U3*100)^2)*$U$2)*((0.0001*(T3*100)^2)*$T$2)</f>
        <v>130208.33333333328</v>
      </c>
    </row>
    <row r="7" spans="1:22" x14ac:dyDescent="0.35">
      <c r="A7">
        <v>1159320331</v>
      </c>
      <c r="B7" s="1" t="s">
        <v>24</v>
      </c>
      <c r="C7" s="1" t="s">
        <v>23</v>
      </c>
      <c r="D7">
        <f>WorldCountryList!F7</f>
        <v>1</v>
      </c>
      <c r="E7">
        <f>WorldCountryList!E7</f>
        <v>29</v>
      </c>
      <c r="F7">
        <f>WorldCountryList!G7</f>
        <v>40</v>
      </c>
      <c r="G7">
        <f t="shared" si="0"/>
        <v>0.14433756729740643</v>
      </c>
      <c r="H7">
        <f t="shared" si="1"/>
        <v>121.3878940971188</v>
      </c>
      <c r="I7">
        <f t="shared" si="2"/>
        <v>230.94010767585027</v>
      </c>
      <c r="J7" s="2">
        <f t="shared" si="8"/>
        <v>23.333333333333332</v>
      </c>
      <c r="K7" s="20">
        <f t="shared" si="3"/>
        <v>17.520833333333329</v>
      </c>
      <c r="L7">
        <f t="shared" si="3"/>
        <v>28033.333333333325</v>
      </c>
      <c r="M7">
        <f t="shared" si="4"/>
        <v>33.333333333333329</v>
      </c>
      <c r="N7">
        <f t="shared" si="5"/>
        <v>28084.187499999989</v>
      </c>
      <c r="O7" s="2">
        <f t="shared" si="6"/>
        <v>4.4934699999999994E-3</v>
      </c>
      <c r="P7" s="2">
        <f t="shared" si="7"/>
        <v>21.752728218328869</v>
      </c>
      <c r="R7" t="s">
        <v>915</v>
      </c>
      <c r="S7" s="22">
        <f xml:space="preserve"> ((0.0001*(U3*100)^2)*$U$2)*((0.0001*(S3*100)^2)*$S$2)</f>
        <v>130208.33333333328</v>
      </c>
    </row>
    <row r="8" spans="1:22" x14ac:dyDescent="0.35">
      <c r="A8">
        <v>1159320333</v>
      </c>
      <c r="B8" s="1" t="s">
        <v>27</v>
      </c>
      <c r="C8" s="1" t="s">
        <v>26</v>
      </c>
      <c r="D8">
        <f>WorldCountryList!F8</f>
        <v>2</v>
      </c>
      <c r="E8">
        <f>WorldCountryList!E8</f>
        <v>39</v>
      </c>
      <c r="F8">
        <f>WorldCountryList!G8</f>
        <v>34</v>
      </c>
      <c r="G8">
        <f t="shared" si="0"/>
        <v>0.57735026918962573</v>
      </c>
      <c r="H8">
        <f t="shared" si="1"/>
        <v>219.53743985935517</v>
      </c>
      <c r="I8">
        <f t="shared" si="2"/>
        <v>166.85422779580182</v>
      </c>
      <c r="J8" s="2">
        <f t="shared" si="8"/>
        <v>25</v>
      </c>
      <c r="K8" s="20">
        <f t="shared" si="3"/>
        <v>126.74999999999999</v>
      </c>
      <c r="L8">
        <f t="shared" si="3"/>
        <v>36630.749999999993</v>
      </c>
      <c r="M8">
        <f t="shared" si="4"/>
        <v>96.333333333333314</v>
      </c>
      <c r="N8">
        <f t="shared" si="5"/>
        <v>36853.833333333328</v>
      </c>
      <c r="O8" s="2">
        <f t="shared" si="6"/>
        <v>5.8966133333333342E-3</v>
      </c>
      <c r="P8" s="2">
        <f t="shared" si="7"/>
        <v>25.686755004797661</v>
      </c>
    </row>
    <row r="9" spans="1:22" x14ac:dyDescent="0.35">
      <c r="A9">
        <v>1159320335</v>
      </c>
      <c r="B9" s="1" t="s">
        <v>32</v>
      </c>
      <c r="C9" s="1" t="s">
        <v>31</v>
      </c>
      <c r="D9">
        <f>WorldCountryList!F9</f>
        <v>-99900</v>
      </c>
      <c r="E9">
        <f>WorldCountryList!E9</f>
        <v>-99900</v>
      </c>
      <c r="F9">
        <f>WorldCountryList!G9</f>
        <v>-99900</v>
      </c>
      <c r="G9">
        <f t="shared" si="0"/>
        <v>1440490365.0037889</v>
      </c>
      <c r="H9">
        <f t="shared" si="1"/>
        <v>1440490365.0037889</v>
      </c>
      <c r="I9">
        <f t="shared" si="2"/>
        <v>1440490365.0037889</v>
      </c>
      <c r="J9" s="2">
        <f t="shared" si="8"/>
        <v>-99900</v>
      </c>
      <c r="K9" s="20">
        <f t="shared" si="3"/>
        <v>2.0750124916687491E+18</v>
      </c>
      <c r="L9">
        <f t="shared" si="3"/>
        <v>2.0750124916687491E+18</v>
      </c>
      <c r="M9">
        <f t="shared" si="4"/>
        <v>2.0750124916687491E+18</v>
      </c>
      <c r="N9">
        <f t="shared" si="5"/>
        <v>6.2250374750062469E+18</v>
      </c>
      <c r="O9" s="2">
        <f t="shared" si="6"/>
        <v>996005996000.99976</v>
      </c>
      <c r="P9" s="2">
        <f t="shared" si="7"/>
        <v>499.94206509380302</v>
      </c>
      <c r="R9" t="s">
        <v>920</v>
      </c>
      <c r="S9">
        <v>6249999.9999999981</v>
      </c>
    </row>
    <row r="10" spans="1:22" x14ac:dyDescent="0.35">
      <c r="A10">
        <v>1159320345</v>
      </c>
      <c r="B10" s="1" t="s">
        <v>44</v>
      </c>
      <c r="C10" s="1" t="s">
        <v>42</v>
      </c>
      <c r="D10">
        <f>WorldCountryList!F10</f>
        <v>1</v>
      </c>
      <c r="E10">
        <f>WorldCountryList!E10</f>
        <v>40</v>
      </c>
      <c r="F10">
        <f>WorldCountryList!G10</f>
        <v>-33292</v>
      </c>
      <c r="G10">
        <f t="shared" si="0"/>
        <v>0.14433756729740643</v>
      </c>
      <c r="H10">
        <f t="shared" si="1"/>
        <v>230.94010767585027</v>
      </c>
      <c r="I10">
        <f t="shared" si="2"/>
        <v>159977591.18216926</v>
      </c>
      <c r="J10" s="2">
        <f t="shared" si="8"/>
        <v>-11083.666666666666</v>
      </c>
      <c r="K10" s="20">
        <f t="shared" si="3"/>
        <v>33.333333333333329</v>
      </c>
      <c r="L10">
        <f t="shared" si="3"/>
        <v>36945242133.333321</v>
      </c>
      <c r="M10">
        <f t="shared" si="4"/>
        <v>23090776.333333328</v>
      </c>
      <c r="N10">
        <f t="shared" si="5"/>
        <v>36968332942.999992</v>
      </c>
      <c r="O10" s="2">
        <f t="shared" si="6"/>
        <v>5914.9332708800002</v>
      </c>
      <c r="P10" s="2">
        <f t="shared" si="7"/>
        <v>225.73166164949362</v>
      </c>
      <c r="R10" t="s">
        <v>921</v>
      </c>
      <c r="S10" s="44">
        <f>S6+S7+S5</f>
        <v>390624.99999999988</v>
      </c>
    </row>
    <row r="11" spans="1:22" x14ac:dyDescent="0.35">
      <c r="A11">
        <v>1159320355</v>
      </c>
      <c r="B11" s="1" t="s">
        <v>766</v>
      </c>
      <c r="C11" s="1" t="s">
        <v>45</v>
      </c>
      <c r="D11">
        <f>WorldCountryList!F11</f>
        <v>44</v>
      </c>
      <c r="E11">
        <f>WorldCountryList!E11</f>
        <v>27</v>
      </c>
      <c r="F11">
        <f>WorldCountryList!G11</f>
        <v>64</v>
      </c>
      <c r="G11">
        <f t="shared" si="0"/>
        <v>279.43753028777888</v>
      </c>
      <c r="H11">
        <f t="shared" si="1"/>
        <v>105.22208655980928</v>
      </c>
      <c r="I11">
        <f t="shared" si="2"/>
        <v>591.20667565017675</v>
      </c>
      <c r="J11" s="2">
        <f t="shared" si="8"/>
        <v>45</v>
      </c>
      <c r="K11" s="20">
        <f t="shared" si="3"/>
        <v>29403</v>
      </c>
      <c r="L11">
        <f t="shared" si="3"/>
        <v>62207.999999999993</v>
      </c>
      <c r="M11">
        <f t="shared" si="4"/>
        <v>165205.33333333334</v>
      </c>
      <c r="N11">
        <f t="shared" si="5"/>
        <v>256816.33333333334</v>
      </c>
      <c r="O11" s="2">
        <f t="shared" si="6"/>
        <v>4.1090613333333345E-2</v>
      </c>
      <c r="P11" s="2">
        <f t="shared" si="7"/>
        <v>53.791420791896712</v>
      </c>
    </row>
    <row r="12" spans="1:22" x14ac:dyDescent="0.35">
      <c r="A12">
        <v>1159320363</v>
      </c>
      <c r="B12" s="1" t="s">
        <v>766</v>
      </c>
      <c r="C12" s="1" t="s">
        <v>45</v>
      </c>
      <c r="D12">
        <f>WorldCountryList!F12</f>
        <v>44</v>
      </c>
      <c r="E12">
        <f>WorldCountryList!E12</f>
        <v>27</v>
      </c>
      <c r="F12">
        <f>WorldCountryList!G12</f>
        <v>64</v>
      </c>
      <c r="G12">
        <f t="shared" si="0"/>
        <v>279.43753028777888</v>
      </c>
      <c r="H12">
        <f t="shared" si="1"/>
        <v>105.22208655980928</v>
      </c>
      <c r="I12">
        <f t="shared" si="2"/>
        <v>591.20667565017675</v>
      </c>
      <c r="J12" s="25">
        <f t="shared" si="8"/>
        <v>45</v>
      </c>
      <c r="K12" s="20">
        <f t="shared" si="3"/>
        <v>29403</v>
      </c>
      <c r="L12">
        <f t="shared" si="3"/>
        <v>62207.999999999993</v>
      </c>
      <c r="M12">
        <f t="shared" si="4"/>
        <v>165205.33333333334</v>
      </c>
      <c r="N12" s="7">
        <f t="shared" si="5"/>
        <v>256816.33333333334</v>
      </c>
      <c r="O12" s="2">
        <f t="shared" si="6"/>
        <v>4.1090613333333345E-2</v>
      </c>
      <c r="P12" s="2">
        <f t="shared" si="7"/>
        <v>53.791420791896712</v>
      </c>
      <c r="R12" t="s">
        <v>917</v>
      </c>
      <c r="S12" s="23">
        <f>S10/S9</f>
        <v>6.25E-2</v>
      </c>
      <c r="U12" s="24">
        <f xml:space="preserve"> IF(S12&lt;0.001,0.01,14.47648273*LN(S12) + 100)</f>
        <v>59.86266724510304</v>
      </c>
    </row>
    <row r="13" spans="1:22" x14ac:dyDescent="0.35">
      <c r="A13">
        <v>1159320361</v>
      </c>
      <c r="B13" s="1" t="s">
        <v>766</v>
      </c>
      <c r="C13" s="1" t="s">
        <v>287</v>
      </c>
      <c r="D13">
        <f>WorldCountryList!F13</f>
        <v>-99900</v>
      </c>
      <c r="E13">
        <f>WorldCountryList!E13</f>
        <v>-99900</v>
      </c>
      <c r="F13">
        <f>WorldCountryList!G13</f>
        <v>-99900</v>
      </c>
      <c r="G13">
        <f t="shared" si="0"/>
        <v>1440490365.0037889</v>
      </c>
      <c r="H13">
        <f t="shared" si="1"/>
        <v>1440490365.0037889</v>
      </c>
      <c r="I13">
        <f t="shared" si="2"/>
        <v>1440490365.0037889</v>
      </c>
      <c r="J13" s="2">
        <f t="shared" si="8"/>
        <v>-99900</v>
      </c>
      <c r="K13" s="20">
        <f t="shared" si="3"/>
        <v>2.0750124916687491E+18</v>
      </c>
      <c r="L13">
        <f t="shared" si="3"/>
        <v>2.0750124916687491E+18</v>
      </c>
      <c r="M13">
        <f t="shared" si="4"/>
        <v>2.0750124916687491E+18</v>
      </c>
      <c r="N13">
        <f t="shared" si="5"/>
        <v>6.2250374750062469E+18</v>
      </c>
      <c r="O13" s="2">
        <f>N13/$S$9</f>
        <v>996005996000.99976</v>
      </c>
      <c r="P13" s="2">
        <f t="shared" si="7"/>
        <v>499.94206509380302</v>
      </c>
    </row>
    <row r="14" spans="1:22" x14ac:dyDescent="0.35">
      <c r="A14">
        <v>1159320365</v>
      </c>
      <c r="B14" s="1" t="s">
        <v>766</v>
      </c>
      <c r="C14" s="1" t="s">
        <v>487</v>
      </c>
      <c r="D14">
        <f>WorldCountryList!F14</f>
        <v>-99900</v>
      </c>
      <c r="E14">
        <f>WorldCountryList!E14</f>
        <v>-99900</v>
      </c>
      <c r="F14">
        <f>WorldCountryList!G14</f>
        <v>-99900</v>
      </c>
      <c r="G14">
        <f t="shared" si="0"/>
        <v>1440490365.0037889</v>
      </c>
      <c r="H14">
        <f t="shared" si="1"/>
        <v>1440490365.0037889</v>
      </c>
      <c r="I14">
        <f t="shared" si="2"/>
        <v>1440490365.0037889</v>
      </c>
      <c r="J14" s="2">
        <f t="shared" si="8"/>
        <v>-99900</v>
      </c>
      <c r="K14" s="20">
        <f t="shared" si="3"/>
        <v>2.0750124916687491E+18</v>
      </c>
      <c r="L14">
        <f t="shared" si="3"/>
        <v>2.0750124916687491E+18</v>
      </c>
      <c r="M14">
        <f t="shared" si="4"/>
        <v>2.0750124916687491E+18</v>
      </c>
      <c r="N14">
        <f t="shared" si="5"/>
        <v>6.2250374750062469E+18</v>
      </c>
      <c r="O14" s="2">
        <f t="shared" si="6"/>
        <v>996005996000.99976</v>
      </c>
      <c r="P14" s="2">
        <f t="shared" si="7"/>
        <v>499.94206509380302</v>
      </c>
      <c r="T14" t="s">
        <v>917</v>
      </c>
      <c r="U14" t="s">
        <v>776</v>
      </c>
    </row>
    <row r="15" spans="1:22" x14ac:dyDescent="0.35">
      <c r="A15">
        <v>1159320353</v>
      </c>
      <c r="B15" s="1" t="s">
        <v>766</v>
      </c>
      <c r="C15" s="1" t="s">
        <v>33</v>
      </c>
      <c r="D15">
        <f>WorldCountryList!F15</f>
        <v>-99900</v>
      </c>
      <c r="E15">
        <f>WorldCountryList!E15</f>
        <v>-99900</v>
      </c>
      <c r="F15">
        <f>WorldCountryList!G15</f>
        <v>-99900</v>
      </c>
      <c r="G15">
        <f t="shared" si="0"/>
        <v>1440490365.0037889</v>
      </c>
      <c r="H15">
        <f t="shared" si="1"/>
        <v>1440490365.0037889</v>
      </c>
      <c r="I15">
        <f t="shared" si="2"/>
        <v>1440490365.0037889</v>
      </c>
      <c r="J15" s="2">
        <f t="shared" si="8"/>
        <v>-99900</v>
      </c>
      <c r="K15" s="20">
        <f t="shared" si="3"/>
        <v>2.0750124916687491E+18</v>
      </c>
      <c r="L15">
        <f t="shared" si="3"/>
        <v>2.0750124916687491E+18</v>
      </c>
      <c r="M15">
        <f t="shared" si="4"/>
        <v>2.0750124916687491E+18</v>
      </c>
      <c r="N15">
        <f t="shared" si="5"/>
        <v>6.2250374750062469E+18</v>
      </c>
      <c r="O15" s="2">
        <f t="shared" si="6"/>
        <v>996005996000.99976</v>
      </c>
      <c r="P15" s="2">
        <f t="shared" si="7"/>
        <v>499.94206509380302</v>
      </c>
      <c r="R15" s="26" t="s">
        <v>922</v>
      </c>
      <c r="S15" s="27" t="s">
        <v>923</v>
      </c>
      <c r="T15" s="28">
        <v>0.4</v>
      </c>
      <c r="U15" s="29">
        <f xml:space="preserve"> 14.47648273*LN(T15) + 100</f>
        <v>86.735333044364737</v>
      </c>
    </row>
    <row r="16" spans="1:22" x14ac:dyDescent="0.35">
      <c r="A16">
        <v>1159320379</v>
      </c>
      <c r="B16" s="1" t="s">
        <v>49</v>
      </c>
      <c r="C16" s="1" t="s">
        <v>48</v>
      </c>
      <c r="D16">
        <f>WorldCountryList!F16</f>
        <v>34</v>
      </c>
      <c r="E16">
        <f>WorldCountryList!E16</f>
        <v>23</v>
      </c>
      <c r="F16">
        <f>WorldCountryList!G16</f>
        <v>35</v>
      </c>
      <c r="G16">
        <f t="shared" si="0"/>
        <v>166.85422779580182</v>
      </c>
      <c r="H16">
        <f t="shared" si="1"/>
        <v>76.354573100327997</v>
      </c>
      <c r="I16">
        <f t="shared" si="2"/>
        <v>176.81351993932287</v>
      </c>
      <c r="J16" s="2">
        <f t="shared" si="8"/>
        <v>30.666666666666668</v>
      </c>
      <c r="K16" s="20">
        <f t="shared" si="3"/>
        <v>12740.08333333333</v>
      </c>
      <c r="L16">
        <f t="shared" si="3"/>
        <v>13500.52083333333</v>
      </c>
      <c r="M16">
        <f t="shared" si="4"/>
        <v>29502.083333333325</v>
      </c>
      <c r="N16">
        <f t="shared" si="5"/>
        <v>55742.687499999985</v>
      </c>
      <c r="O16" s="2">
        <f t="shared" si="6"/>
        <v>8.9188300000000009E-3</v>
      </c>
      <c r="P16" s="2">
        <f t="shared" si="7"/>
        <v>31.676929534009204</v>
      </c>
      <c r="R16" s="30" t="s">
        <v>924</v>
      </c>
      <c r="S16" s="31" t="s">
        <v>923</v>
      </c>
      <c r="T16" s="32">
        <v>0.15</v>
      </c>
      <c r="U16" s="33">
        <f xml:space="preserve"> 14.47648273*LN(T16) + 100</f>
        <v>72.536375302061685</v>
      </c>
    </row>
    <row r="17" spans="1:21" x14ac:dyDescent="0.35">
      <c r="A17">
        <v>1159320381</v>
      </c>
      <c r="B17" s="1" t="s">
        <v>52</v>
      </c>
      <c r="C17" s="1" t="s">
        <v>51</v>
      </c>
      <c r="D17">
        <f>WorldCountryList!F17</f>
        <v>4</v>
      </c>
      <c r="E17">
        <f>WorldCountryList!E17</f>
        <v>37</v>
      </c>
      <c r="F17">
        <f>WorldCountryList!G17</f>
        <v>35</v>
      </c>
      <c r="G17">
        <f t="shared" si="0"/>
        <v>2.3094010767585029</v>
      </c>
      <c r="H17">
        <f t="shared" si="1"/>
        <v>197.59812963014937</v>
      </c>
      <c r="I17">
        <f t="shared" si="2"/>
        <v>176.81351993932287</v>
      </c>
      <c r="J17" s="2">
        <f t="shared" si="8"/>
        <v>25.333333333333332</v>
      </c>
      <c r="K17" s="20">
        <f t="shared" si="3"/>
        <v>456.3333333333332</v>
      </c>
      <c r="L17">
        <f t="shared" si="3"/>
        <v>34938.020833333321</v>
      </c>
      <c r="M17">
        <f t="shared" si="4"/>
        <v>408.33333333333326</v>
      </c>
      <c r="N17">
        <f t="shared" si="5"/>
        <v>35802.687499999993</v>
      </c>
      <c r="O17" s="2">
        <f t="shared" si="6"/>
        <v>5.7284300000000005E-3</v>
      </c>
      <c r="P17" s="2">
        <f t="shared" si="7"/>
        <v>25.267853683562933</v>
      </c>
      <c r="R17" s="8" t="s">
        <v>925</v>
      </c>
      <c r="S17" s="34" t="s">
        <v>923</v>
      </c>
      <c r="T17" s="35">
        <v>0.04</v>
      </c>
      <c r="U17" s="36">
        <f xml:space="preserve"> 14.47648273*LN(T17) + 100</f>
        <v>53.401999711280986</v>
      </c>
    </row>
    <row r="18" spans="1:21" x14ac:dyDescent="0.35">
      <c r="A18">
        <v>1159320387</v>
      </c>
      <c r="B18" s="1" t="s">
        <v>58</v>
      </c>
      <c r="C18" s="1" t="s">
        <v>57</v>
      </c>
      <c r="D18">
        <f>WorldCountryList!F18</f>
        <v>22</v>
      </c>
      <c r="E18">
        <f>WorldCountryList!E18</f>
        <v>44</v>
      </c>
      <c r="F18">
        <f>WorldCountryList!G18</f>
        <v>73</v>
      </c>
      <c r="G18">
        <f t="shared" si="0"/>
        <v>69.859382571944721</v>
      </c>
      <c r="H18">
        <f t="shared" si="1"/>
        <v>279.43753028777888</v>
      </c>
      <c r="I18">
        <f t="shared" si="2"/>
        <v>769.17489612787881</v>
      </c>
      <c r="J18" s="2">
        <f t="shared" si="8"/>
        <v>46.333333333333336</v>
      </c>
      <c r="K18" s="20">
        <f t="shared" si="3"/>
        <v>19521.333333333336</v>
      </c>
      <c r="L18">
        <f t="shared" si="3"/>
        <v>214936.33333333331</v>
      </c>
      <c r="M18">
        <f t="shared" si="4"/>
        <v>53734.083333333328</v>
      </c>
      <c r="N18">
        <f t="shared" si="5"/>
        <v>288191.75</v>
      </c>
      <c r="O18" s="2">
        <f t="shared" si="6"/>
        <v>4.6110680000000015E-2</v>
      </c>
      <c r="P18" s="2">
        <f t="shared" si="7"/>
        <v>55.460050895733637</v>
      </c>
      <c r="R18" s="9" t="s">
        <v>926</v>
      </c>
      <c r="S18" s="37" t="s">
        <v>923</v>
      </c>
      <c r="T18" s="38">
        <v>0.02</v>
      </c>
      <c r="U18" s="39">
        <f xml:space="preserve"> 14.47648273*LN(T18) + 100</f>
        <v>43.367666522556746</v>
      </c>
    </row>
    <row r="19" spans="1:21" x14ac:dyDescent="0.35">
      <c r="A19">
        <v>1159320389</v>
      </c>
      <c r="B19" s="1" t="s">
        <v>61</v>
      </c>
      <c r="C19" s="1" t="s">
        <v>60</v>
      </c>
      <c r="D19">
        <f>WorldCountryList!F19</f>
        <v>34</v>
      </c>
      <c r="E19">
        <f>WorldCountryList!E19</f>
        <v>22</v>
      </c>
      <c r="F19">
        <f>WorldCountryList!G19</f>
        <v>34</v>
      </c>
      <c r="G19">
        <f t="shared" si="0"/>
        <v>166.85422779580182</v>
      </c>
      <c r="H19">
        <f t="shared" si="1"/>
        <v>69.859382571944721</v>
      </c>
      <c r="I19">
        <f t="shared" si="2"/>
        <v>166.85422779580182</v>
      </c>
      <c r="J19" s="2">
        <f t="shared" si="8"/>
        <v>30</v>
      </c>
      <c r="K19" s="20">
        <f t="shared" si="3"/>
        <v>11656.333333333332</v>
      </c>
      <c r="L19">
        <f t="shared" si="3"/>
        <v>11656.333333333332</v>
      </c>
      <c r="M19">
        <f t="shared" si="4"/>
        <v>27840.333333333325</v>
      </c>
      <c r="N19">
        <f t="shared" si="5"/>
        <v>51152.999999999985</v>
      </c>
      <c r="O19" s="2">
        <f t="shared" si="6"/>
        <v>8.1844800000000009E-3</v>
      </c>
      <c r="P19" s="2">
        <f t="shared" si="7"/>
        <v>30.433036392996868</v>
      </c>
      <c r="R19" s="10" t="s">
        <v>927</v>
      </c>
      <c r="S19" s="40" t="s">
        <v>928</v>
      </c>
      <c r="T19" s="41">
        <v>0.02</v>
      </c>
      <c r="U19" s="42"/>
    </row>
    <row r="20" spans="1:21" x14ac:dyDescent="0.35">
      <c r="A20">
        <v>1159320399</v>
      </c>
      <c r="B20" s="1" t="s">
        <v>64</v>
      </c>
      <c r="C20" s="1" t="s">
        <v>63</v>
      </c>
      <c r="D20">
        <f>WorldCountryList!F20</f>
        <v>35</v>
      </c>
      <c r="E20">
        <f>WorldCountryList!E20</f>
        <v>46</v>
      </c>
      <c r="F20">
        <f>WorldCountryList!G20</f>
        <v>35</v>
      </c>
      <c r="G20">
        <f t="shared" si="0"/>
        <v>176.81351993932287</v>
      </c>
      <c r="H20">
        <f t="shared" si="1"/>
        <v>305.41829240131199</v>
      </c>
      <c r="I20">
        <f t="shared" si="2"/>
        <v>176.81351993932287</v>
      </c>
      <c r="J20" s="2">
        <f t="shared" si="8"/>
        <v>38.666666666666664</v>
      </c>
      <c r="K20" s="20">
        <f t="shared" si="3"/>
        <v>54002.083333333321</v>
      </c>
      <c r="L20">
        <f t="shared" si="3"/>
        <v>54002.083333333321</v>
      </c>
      <c r="M20">
        <f t="shared" si="4"/>
        <v>31263.020833333328</v>
      </c>
      <c r="N20">
        <f t="shared" si="5"/>
        <v>139267.18749999997</v>
      </c>
      <c r="O20" s="2">
        <f t="shared" si="6"/>
        <v>2.228275E-2</v>
      </c>
      <c r="P20" s="2">
        <f t="shared" si="7"/>
        <v>44.932292925880148</v>
      </c>
      <c r="S20" s="43"/>
    </row>
    <row r="21" spans="1:21" x14ac:dyDescent="0.35">
      <c r="A21">
        <v>1159320405</v>
      </c>
      <c r="B21" s="1" t="s">
        <v>67</v>
      </c>
      <c r="C21" s="1" t="s">
        <v>66</v>
      </c>
      <c r="D21">
        <f>WorldCountryList!F21</f>
        <v>38</v>
      </c>
      <c r="E21">
        <f>WorldCountryList!E21</f>
        <v>44</v>
      </c>
      <c r="F21">
        <f>WorldCountryList!G21</f>
        <v>69</v>
      </c>
      <c r="G21">
        <f t="shared" si="0"/>
        <v>208.42344717745488</v>
      </c>
      <c r="H21">
        <f t="shared" si="1"/>
        <v>279.43753028777888</v>
      </c>
      <c r="I21">
        <f t="shared" si="2"/>
        <v>687.191157902952</v>
      </c>
      <c r="J21" s="2">
        <f t="shared" si="8"/>
        <v>50.333333333333336</v>
      </c>
      <c r="K21" s="20">
        <f t="shared" si="3"/>
        <v>58241.333333333328</v>
      </c>
      <c r="L21">
        <f t="shared" si="3"/>
        <v>192027</v>
      </c>
      <c r="M21">
        <f t="shared" si="4"/>
        <v>143226.74999999997</v>
      </c>
      <c r="N21">
        <f t="shared" si="5"/>
        <v>393495.08333333326</v>
      </c>
      <c r="O21" s="2">
        <f t="shared" si="6"/>
        <v>6.2959213333333333E-2</v>
      </c>
      <c r="P21" s="2">
        <f t="shared" si="7"/>
        <v>59.96864309814633</v>
      </c>
    </row>
    <row r="22" spans="1:21" x14ac:dyDescent="0.35">
      <c r="A22">
        <v>1159320407</v>
      </c>
      <c r="B22" s="1" t="s">
        <v>69</v>
      </c>
      <c r="C22" s="1" t="s">
        <v>68</v>
      </c>
      <c r="D22">
        <f>WorldCountryList!F22</f>
        <v>26</v>
      </c>
      <c r="E22">
        <f>WorldCountryList!E22</f>
        <v>67</v>
      </c>
      <c r="F22">
        <f>WorldCountryList!G22</f>
        <v>70</v>
      </c>
      <c r="G22">
        <f t="shared" si="0"/>
        <v>97.572195493046749</v>
      </c>
      <c r="H22">
        <f t="shared" si="1"/>
        <v>647.93133959805743</v>
      </c>
      <c r="I22">
        <f t="shared" si="2"/>
        <v>707.25407975729149</v>
      </c>
      <c r="J22" s="2">
        <f t="shared" si="8"/>
        <v>54.333333333333336</v>
      </c>
      <c r="K22" s="20">
        <f t="shared" si="3"/>
        <v>63220.083333333321</v>
      </c>
      <c r="L22">
        <f t="shared" si="3"/>
        <v>458252.08333333326</v>
      </c>
      <c r="M22">
        <f t="shared" si="4"/>
        <v>69008.333333333328</v>
      </c>
      <c r="N22">
        <f t="shared" si="5"/>
        <v>590480.49999999988</v>
      </c>
      <c r="O22" s="2">
        <f t="shared" si="6"/>
        <v>9.4476880000000013E-2</v>
      </c>
      <c r="P22" s="2">
        <f t="shared" si="7"/>
        <v>65.844184757652982</v>
      </c>
      <c r="T22" t="s">
        <v>917</v>
      </c>
      <c r="U22" t="s">
        <v>776</v>
      </c>
    </row>
    <row r="23" spans="1:21" x14ac:dyDescent="0.35">
      <c r="A23">
        <v>1159320409</v>
      </c>
      <c r="B23" s="1" t="s">
        <v>72</v>
      </c>
      <c r="C23" s="1" t="s">
        <v>71</v>
      </c>
      <c r="D23">
        <f>WorldCountryList!F23</f>
        <v>1</v>
      </c>
      <c r="E23">
        <f>WorldCountryList!E23</f>
        <v>31</v>
      </c>
      <c r="F23">
        <f>WorldCountryList!G23</f>
        <v>39</v>
      </c>
      <c r="G23">
        <f t="shared" si="0"/>
        <v>0.14433756729740643</v>
      </c>
      <c r="H23">
        <f t="shared" si="1"/>
        <v>138.70840217280758</v>
      </c>
      <c r="I23">
        <f t="shared" si="2"/>
        <v>219.53743985935517</v>
      </c>
      <c r="J23" s="2">
        <f t="shared" si="8"/>
        <v>23.666666666666668</v>
      </c>
      <c r="K23" s="20">
        <f t="shared" si="3"/>
        <v>20.020833333333332</v>
      </c>
      <c r="L23">
        <f t="shared" si="3"/>
        <v>30451.687499999996</v>
      </c>
      <c r="M23">
        <f t="shared" si="4"/>
        <v>31.687499999999996</v>
      </c>
      <c r="N23">
        <f t="shared" si="5"/>
        <v>30503.395833333328</v>
      </c>
      <c r="O23" s="2">
        <f t="shared" si="6"/>
        <v>4.8805433333333342E-3</v>
      </c>
      <c r="P23" s="2">
        <f t="shared" si="7"/>
        <v>22.94893910513008</v>
      </c>
      <c r="T23">
        <v>1</v>
      </c>
      <c r="U23">
        <v>100</v>
      </c>
    </row>
    <row r="24" spans="1:21" x14ac:dyDescent="0.35">
      <c r="A24">
        <v>1159320413</v>
      </c>
      <c r="B24" s="1" t="s">
        <v>75</v>
      </c>
      <c r="C24" s="1" t="s">
        <v>74</v>
      </c>
      <c r="D24">
        <f>WorldCountryList!F24</f>
        <v>1</v>
      </c>
      <c r="E24">
        <f>WorldCountryList!E24</f>
        <v>40</v>
      </c>
      <c r="F24">
        <f>WorldCountryList!G24</f>
        <v>38</v>
      </c>
      <c r="G24">
        <f t="shared" si="0"/>
        <v>0.14433756729740643</v>
      </c>
      <c r="H24">
        <f t="shared" si="1"/>
        <v>230.94010767585027</v>
      </c>
      <c r="I24">
        <f t="shared" si="2"/>
        <v>208.42344717745488</v>
      </c>
      <c r="J24" s="2">
        <f t="shared" si="8"/>
        <v>26.333333333333332</v>
      </c>
      <c r="K24" s="20">
        <f t="shared" si="3"/>
        <v>33.333333333333329</v>
      </c>
      <c r="L24">
        <f t="shared" si="3"/>
        <v>48133.333333333321</v>
      </c>
      <c r="M24">
        <f t="shared" si="4"/>
        <v>30.083333333333329</v>
      </c>
      <c r="N24">
        <f t="shared" si="5"/>
        <v>48196.749999999993</v>
      </c>
      <c r="O24" s="2">
        <f t="shared" si="6"/>
        <v>7.7114800000000015E-3</v>
      </c>
      <c r="P24" s="2">
        <f t="shared" si="7"/>
        <v>29.57125788605596</v>
      </c>
      <c r="T24" s="28">
        <v>0.4</v>
      </c>
      <c r="U24">
        <v>86.735333044364737</v>
      </c>
    </row>
    <row r="25" spans="1:21" x14ac:dyDescent="0.35">
      <c r="A25">
        <v>1159320415</v>
      </c>
      <c r="B25" s="1" t="s">
        <v>81</v>
      </c>
      <c r="C25" s="1" t="s">
        <v>77</v>
      </c>
      <c r="D25">
        <f>WorldCountryList!F25</f>
        <v>34</v>
      </c>
      <c r="E25">
        <f>WorldCountryList!E25</f>
        <v>42</v>
      </c>
      <c r="F25">
        <f>WorldCountryList!G25</f>
        <v>-33285</v>
      </c>
      <c r="G25">
        <f t="shared" si="0"/>
        <v>166.85422779580182</v>
      </c>
      <c r="H25">
        <f t="shared" si="1"/>
        <v>254.61146871262491</v>
      </c>
      <c r="I25">
        <f t="shared" si="2"/>
        <v>159910324.24664354</v>
      </c>
      <c r="J25" s="2">
        <f t="shared" si="8"/>
        <v>-11069.666666666666</v>
      </c>
      <c r="K25" s="20">
        <f t="shared" si="3"/>
        <v>42482.999999999985</v>
      </c>
      <c r="L25">
        <f t="shared" si="3"/>
        <v>40715002518.749985</v>
      </c>
      <c r="M25">
        <f t="shared" si="4"/>
        <v>26681713668.749992</v>
      </c>
      <c r="N25">
        <f t="shared" si="5"/>
        <v>67396758670.499977</v>
      </c>
      <c r="O25" s="2">
        <f t="shared" si="6"/>
        <v>10783.481387279999</v>
      </c>
      <c r="P25" s="2">
        <f t="shared" si="7"/>
        <v>234.42529976760096</v>
      </c>
      <c r="T25" s="32">
        <v>0.15</v>
      </c>
      <c r="U25">
        <v>72.536375302061685</v>
      </c>
    </row>
    <row r="26" spans="1:21" x14ac:dyDescent="0.35">
      <c r="A26">
        <v>1159320417</v>
      </c>
      <c r="B26" s="1" t="s">
        <v>84</v>
      </c>
      <c r="C26" s="1" t="s">
        <v>82</v>
      </c>
      <c r="D26">
        <f>WorldCountryList!F26</f>
        <v>3</v>
      </c>
      <c r="E26">
        <f>WorldCountryList!E26</f>
        <v>27</v>
      </c>
      <c r="F26">
        <f>WorldCountryList!G26</f>
        <v>35</v>
      </c>
      <c r="G26">
        <f t="shared" si="0"/>
        <v>1.2990381056766578</v>
      </c>
      <c r="H26">
        <f t="shared" si="1"/>
        <v>105.22208655980928</v>
      </c>
      <c r="I26">
        <f t="shared" si="2"/>
        <v>176.81351993932287</v>
      </c>
      <c r="J26" s="2">
        <f t="shared" si="8"/>
        <v>21.666666666666668</v>
      </c>
      <c r="K26" s="20">
        <f t="shared" si="3"/>
        <v>136.68749999999997</v>
      </c>
      <c r="L26">
        <f t="shared" si="3"/>
        <v>18604.687499999996</v>
      </c>
      <c r="M26">
        <f t="shared" si="4"/>
        <v>229.68749999999994</v>
      </c>
      <c r="N26">
        <f t="shared" si="5"/>
        <v>18971.062499999996</v>
      </c>
      <c r="O26" s="2">
        <f t="shared" si="6"/>
        <v>3.0353700000000003E-3</v>
      </c>
      <c r="P26" s="2">
        <f t="shared" si="7"/>
        <v>16.07372124980408</v>
      </c>
      <c r="T26" s="35">
        <v>0.04</v>
      </c>
      <c r="U26">
        <v>53.401999711280986</v>
      </c>
    </row>
    <row r="27" spans="1:21" x14ac:dyDescent="0.35">
      <c r="A27">
        <v>1159320427</v>
      </c>
      <c r="B27" s="1" t="s">
        <v>88</v>
      </c>
      <c r="C27" s="1" t="s">
        <v>87</v>
      </c>
      <c r="D27">
        <f>WorldCountryList!F27</f>
        <v>0</v>
      </c>
      <c r="E27">
        <f>WorldCountryList!E27</f>
        <v>32</v>
      </c>
      <c r="F27">
        <f>WorldCountryList!G27</f>
        <v>36</v>
      </c>
      <c r="G27">
        <f t="shared" si="0"/>
        <v>0</v>
      </c>
      <c r="H27">
        <f t="shared" si="1"/>
        <v>147.80166891254419</v>
      </c>
      <c r="I27">
        <f t="shared" si="2"/>
        <v>187.0614872174387</v>
      </c>
      <c r="J27" s="2">
        <f t="shared" si="8"/>
        <v>22.666666666666668</v>
      </c>
      <c r="K27" s="20">
        <f t="shared" si="3"/>
        <v>0</v>
      </c>
      <c r="L27">
        <f t="shared" si="3"/>
        <v>27647.999999999989</v>
      </c>
      <c r="M27">
        <f t="shared" si="4"/>
        <v>0</v>
      </c>
      <c r="N27">
        <f t="shared" si="5"/>
        <v>27647.999999999989</v>
      </c>
      <c r="O27" s="2">
        <f t="shared" si="6"/>
        <v>4.4236799999999993E-3</v>
      </c>
      <c r="P27" s="2">
        <f t="shared" si="7"/>
        <v>21.526123449078369</v>
      </c>
      <c r="T27" s="38">
        <v>0.02</v>
      </c>
      <c r="U27">
        <v>43.367666522556746</v>
      </c>
    </row>
    <row r="28" spans="1:21" x14ac:dyDescent="0.35">
      <c r="A28">
        <v>1159320431</v>
      </c>
      <c r="B28" s="1" t="s">
        <v>91</v>
      </c>
      <c r="C28" s="1" t="s">
        <v>90</v>
      </c>
      <c r="D28">
        <f>WorldCountryList!F28</f>
        <v>20</v>
      </c>
      <c r="E28">
        <f>WorldCountryList!E28</f>
        <v>34</v>
      </c>
      <c r="F28">
        <f>WorldCountryList!G28</f>
        <v>-33263</v>
      </c>
      <c r="G28">
        <f t="shared" si="0"/>
        <v>57.735026918962568</v>
      </c>
      <c r="H28">
        <f t="shared" si="1"/>
        <v>166.85422779580182</v>
      </c>
      <c r="I28">
        <f t="shared" si="2"/>
        <v>159699005.96521637</v>
      </c>
      <c r="J28" s="2">
        <f t="shared" si="8"/>
        <v>-11069.666666666666</v>
      </c>
      <c r="K28" s="20">
        <f t="shared" si="3"/>
        <v>9633.3333333333303</v>
      </c>
      <c r="L28">
        <f t="shared" si="3"/>
        <v>26646454320.083324</v>
      </c>
      <c r="M28">
        <f t="shared" si="4"/>
        <v>9220226408.3333302</v>
      </c>
      <c r="N28">
        <f t="shared" si="5"/>
        <v>35866690361.749985</v>
      </c>
      <c r="O28" s="2">
        <f t="shared" si="6"/>
        <v>5738.670457879999</v>
      </c>
      <c r="P28" s="2">
        <f t="shared" si="7"/>
        <v>225.29370953840862</v>
      </c>
      <c r="T28">
        <v>1E-3</v>
      </c>
      <c r="U28">
        <v>9.9999999999999993E-40</v>
      </c>
    </row>
    <row r="29" spans="1:21" x14ac:dyDescent="0.35">
      <c r="A29">
        <v>1159320439</v>
      </c>
      <c r="B29" s="1" t="s">
        <v>96</v>
      </c>
      <c r="C29" s="1" t="s">
        <v>95</v>
      </c>
      <c r="D29">
        <f>WorldCountryList!F29</f>
        <v>7</v>
      </c>
      <c r="E29">
        <f>WorldCountryList!E29</f>
        <v>34</v>
      </c>
      <c r="F29">
        <f>WorldCountryList!G29</f>
        <v>64</v>
      </c>
      <c r="G29">
        <f t="shared" si="0"/>
        <v>7.0725407975729144</v>
      </c>
      <c r="H29">
        <f t="shared" si="1"/>
        <v>166.85422779580182</v>
      </c>
      <c r="I29">
        <f t="shared" si="2"/>
        <v>591.20667565017675</v>
      </c>
      <c r="J29" s="2">
        <f t="shared" si="8"/>
        <v>35</v>
      </c>
      <c r="K29" s="20">
        <f t="shared" si="3"/>
        <v>1180.083333333333</v>
      </c>
      <c r="L29">
        <f t="shared" si="3"/>
        <v>98645.333333333314</v>
      </c>
      <c r="M29">
        <f t="shared" si="4"/>
        <v>4181.3333333333321</v>
      </c>
      <c r="N29">
        <f t="shared" si="5"/>
        <v>104006.74999999997</v>
      </c>
      <c r="O29" s="2">
        <f t="shared" si="6"/>
        <v>1.6641079999999999E-2</v>
      </c>
      <c r="P29" s="2">
        <f t="shared" si="7"/>
        <v>40.706050281185597</v>
      </c>
    </row>
    <row r="30" spans="1:21" x14ac:dyDescent="0.35">
      <c r="A30">
        <v>1159320441</v>
      </c>
      <c r="B30" s="1" t="s">
        <v>99</v>
      </c>
      <c r="C30" s="1" t="s">
        <v>98</v>
      </c>
      <c r="D30">
        <f>WorldCountryList!F30</f>
        <v>4</v>
      </c>
      <c r="E30">
        <f>WorldCountryList!E30</f>
        <v>33</v>
      </c>
      <c r="F30">
        <f>WorldCountryList!G30</f>
        <v>40</v>
      </c>
      <c r="G30">
        <f t="shared" si="0"/>
        <v>2.3094010767585029</v>
      </c>
      <c r="H30">
        <f t="shared" si="1"/>
        <v>157.18361078687559</v>
      </c>
      <c r="I30">
        <f t="shared" si="2"/>
        <v>230.94010767585027</v>
      </c>
      <c r="J30" s="2">
        <f t="shared" si="8"/>
        <v>25.666666666666668</v>
      </c>
      <c r="K30" s="20">
        <f t="shared" si="3"/>
        <v>362.99999999999994</v>
      </c>
      <c r="L30">
        <f t="shared" si="3"/>
        <v>36299.999999999985</v>
      </c>
      <c r="M30">
        <f t="shared" si="4"/>
        <v>533.33333333333326</v>
      </c>
      <c r="N30">
        <f t="shared" si="5"/>
        <v>37196.333333333321</v>
      </c>
      <c r="O30" s="2">
        <f t="shared" si="6"/>
        <v>5.9514133333333332E-3</v>
      </c>
      <c r="P30" s="2">
        <f t="shared" si="7"/>
        <v>25.820670454697336</v>
      </c>
    </row>
    <row r="31" spans="1:21" x14ac:dyDescent="0.35">
      <c r="A31">
        <v>1159320449</v>
      </c>
      <c r="B31" s="1" t="s">
        <v>102</v>
      </c>
      <c r="C31" s="1" t="s">
        <v>101</v>
      </c>
      <c r="D31">
        <f>WorldCountryList!F31</f>
        <v>0</v>
      </c>
      <c r="E31">
        <f>WorldCountryList!E31</f>
        <v>35</v>
      </c>
      <c r="F31">
        <f>WorldCountryList!G31</f>
        <v>-33292</v>
      </c>
      <c r="G31">
        <f t="shared" si="0"/>
        <v>0</v>
      </c>
      <c r="H31">
        <f t="shared" si="1"/>
        <v>176.81351993932287</v>
      </c>
      <c r="I31">
        <f t="shared" si="2"/>
        <v>159977591.18216926</v>
      </c>
      <c r="J31" s="2">
        <f t="shared" si="8"/>
        <v>-11085.666666666666</v>
      </c>
      <c r="K31" s="20">
        <f t="shared" si="3"/>
        <v>0</v>
      </c>
      <c r="L31">
        <f t="shared" si="3"/>
        <v>28286201008.333328</v>
      </c>
      <c r="M31">
        <f t="shared" si="4"/>
        <v>0</v>
      </c>
      <c r="N31">
        <f t="shared" si="5"/>
        <v>28286201008.333328</v>
      </c>
      <c r="O31" s="2">
        <f t="shared" si="6"/>
        <v>4525.7921613333338</v>
      </c>
      <c r="P31" s="2">
        <f t="shared" si="7"/>
        <v>221.85648686251128</v>
      </c>
    </row>
    <row r="32" spans="1:21" x14ac:dyDescent="0.35">
      <c r="A32">
        <v>1159320451</v>
      </c>
      <c r="B32" s="1" t="s">
        <v>104</v>
      </c>
      <c r="C32" s="1" t="s">
        <v>103</v>
      </c>
      <c r="D32">
        <f>WorldCountryList!F32</f>
        <v>1</v>
      </c>
      <c r="E32">
        <f>WorldCountryList!E32</f>
        <v>40</v>
      </c>
      <c r="F32">
        <f>WorldCountryList!G32</f>
        <v>-33287</v>
      </c>
      <c r="G32">
        <f t="shared" si="0"/>
        <v>0.14433756729740643</v>
      </c>
      <c r="H32">
        <f t="shared" si="1"/>
        <v>230.94010767585027</v>
      </c>
      <c r="I32">
        <f t="shared" si="2"/>
        <v>159929541.92770377</v>
      </c>
      <c r="J32" s="2">
        <f t="shared" si="8"/>
        <v>-11082</v>
      </c>
      <c r="K32" s="20">
        <f t="shared" si="3"/>
        <v>33.333333333333329</v>
      </c>
      <c r="L32">
        <f t="shared" si="3"/>
        <v>36934145633.333321</v>
      </c>
      <c r="M32">
        <f t="shared" si="4"/>
        <v>23083841.020833325</v>
      </c>
      <c r="N32">
        <f t="shared" si="5"/>
        <v>36957229507.687492</v>
      </c>
      <c r="O32" s="2">
        <f t="shared" si="6"/>
        <v>5913.1567212300006</v>
      </c>
      <c r="P32" s="2">
        <f t="shared" si="7"/>
        <v>225.72731298617811</v>
      </c>
    </row>
    <row r="33" spans="1:16" x14ac:dyDescent="0.35">
      <c r="A33">
        <v>1159320453</v>
      </c>
      <c r="B33" s="1" t="s">
        <v>108</v>
      </c>
      <c r="C33" s="1" t="s">
        <v>107</v>
      </c>
      <c r="D33">
        <f>WorldCountryList!F33</f>
        <v>14</v>
      </c>
      <c r="E33">
        <f>WorldCountryList!E33</f>
        <v>38</v>
      </c>
      <c r="F33">
        <f>WorldCountryList!G33</f>
        <v>56</v>
      </c>
      <c r="G33">
        <f t="shared" si="0"/>
        <v>28.290163190291658</v>
      </c>
      <c r="H33">
        <f t="shared" si="1"/>
        <v>208.42344717745488</v>
      </c>
      <c r="I33">
        <f t="shared" si="2"/>
        <v>452.64261104466652</v>
      </c>
      <c r="J33" s="2">
        <f t="shared" si="8"/>
        <v>36</v>
      </c>
      <c r="K33" s="20">
        <f t="shared" si="3"/>
        <v>5896.3333333333312</v>
      </c>
      <c r="L33">
        <f t="shared" si="3"/>
        <v>94341.333333333299</v>
      </c>
      <c r="M33">
        <f t="shared" si="4"/>
        <v>12805.333333333328</v>
      </c>
      <c r="N33">
        <f t="shared" si="5"/>
        <v>113042.99999999996</v>
      </c>
      <c r="O33" s="2">
        <f t="shared" si="6"/>
        <v>1.808688E-2</v>
      </c>
      <c r="P33" s="2">
        <f t="shared" si="7"/>
        <v>41.912121907285993</v>
      </c>
    </row>
    <row r="34" spans="1:16" x14ac:dyDescent="0.35">
      <c r="A34">
        <v>1159320461</v>
      </c>
      <c r="B34" s="1" t="s">
        <v>111</v>
      </c>
      <c r="C34" s="1" t="s">
        <v>110</v>
      </c>
      <c r="D34">
        <f>WorldCountryList!F34</f>
        <v>7</v>
      </c>
      <c r="E34">
        <f>WorldCountryList!E34</f>
        <v>38</v>
      </c>
      <c r="F34">
        <f>WorldCountryList!G34</f>
        <v>60</v>
      </c>
      <c r="G34">
        <f t="shared" si="0"/>
        <v>7.0725407975729144</v>
      </c>
      <c r="H34">
        <f t="shared" si="1"/>
        <v>208.42344717745488</v>
      </c>
      <c r="I34">
        <f t="shared" si="2"/>
        <v>519.6152422706632</v>
      </c>
      <c r="J34" s="2">
        <f t="shared" si="8"/>
        <v>35</v>
      </c>
      <c r="K34" s="20">
        <f t="shared" si="3"/>
        <v>1474.0833333333328</v>
      </c>
      <c r="L34">
        <f t="shared" si="3"/>
        <v>108299.99999999999</v>
      </c>
      <c r="M34">
        <f t="shared" si="4"/>
        <v>3674.9999999999995</v>
      </c>
      <c r="N34">
        <f t="shared" si="5"/>
        <v>113449.08333333331</v>
      </c>
      <c r="O34" s="2">
        <f t="shared" si="6"/>
        <v>1.8151853333333336E-2</v>
      </c>
      <c r="P34" s="2">
        <f t="shared" si="7"/>
        <v>41.96403246040181</v>
      </c>
    </row>
    <row r="35" spans="1:16" x14ac:dyDescent="0.35">
      <c r="A35">
        <v>1159320463</v>
      </c>
      <c r="B35" s="1" t="s">
        <v>115</v>
      </c>
      <c r="C35" s="1" t="s">
        <v>113</v>
      </c>
      <c r="D35">
        <f>WorldCountryList!F35</f>
        <v>42</v>
      </c>
      <c r="E35">
        <f>WorldCountryList!E35</f>
        <v>53</v>
      </c>
      <c r="F35">
        <f>WorldCountryList!G35</f>
        <v>68</v>
      </c>
      <c r="G35">
        <f t="shared" si="0"/>
        <v>254.61146871262491</v>
      </c>
      <c r="H35">
        <f t="shared" si="1"/>
        <v>405.44422653841468</v>
      </c>
      <c r="I35">
        <f t="shared" si="2"/>
        <v>667.41691118320728</v>
      </c>
      <c r="J35" s="2">
        <f t="shared" si="8"/>
        <v>54.333333333333336</v>
      </c>
      <c r="K35" s="20">
        <f t="shared" si="3"/>
        <v>103230.74999999997</v>
      </c>
      <c r="L35">
        <f t="shared" si="3"/>
        <v>270600.33333333326</v>
      </c>
      <c r="M35">
        <f t="shared" si="4"/>
        <v>169931.99999999994</v>
      </c>
      <c r="N35">
        <f t="shared" si="5"/>
        <v>543763.08333333326</v>
      </c>
      <c r="O35" s="2">
        <f t="shared" si="6"/>
        <v>8.700209333333335E-2</v>
      </c>
      <c r="P35" s="2">
        <f t="shared" si="7"/>
        <v>64.650990073060882</v>
      </c>
    </row>
    <row r="36" spans="1:16" x14ac:dyDescent="0.35">
      <c r="A36">
        <v>1159320467</v>
      </c>
      <c r="B36" s="1" t="s">
        <v>117</v>
      </c>
      <c r="C36" s="1" t="s">
        <v>116</v>
      </c>
      <c r="D36">
        <f>WorldCountryList!F36</f>
        <v>34</v>
      </c>
      <c r="E36">
        <f>WorldCountryList!E36</f>
        <v>24</v>
      </c>
      <c r="F36">
        <f>WorldCountryList!G36</f>
        <v>30</v>
      </c>
      <c r="G36">
        <f t="shared" si="0"/>
        <v>166.85422779580182</v>
      </c>
      <c r="H36">
        <f t="shared" si="1"/>
        <v>83.138438763306098</v>
      </c>
      <c r="I36">
        <f t="shared" si="2"/>
        <v>129.9038105676658</v>
      </c>
      <c r="J36" s="2">
        <f t="shared" si="8"/>
        <v>29.333333333333332</v>
      </c>
      <c r="K36" s="20">
        <f t="shared" si="3"/>
        <v>13871.999999999996</v>
      </c>
      <c r="L36">
        <f t="shared" si="3"/>
        <v>10799.999999999998</v>
      </c>
      <c r="M36">
        <f t="shared" si="4"/>
        <v>21674.999999999996</v>
      </c>
      <c r="N36">
        <f t="shared" si="5"/>
        <v>46346.999999999985</v>
      </c>
      <c r="O36" s="2">
        <f t="shared" si="6"/>
        <v>7.4155200000000001E-3</v>
      </c>
      <c r="P36" s="2">
        <f t="shared" si="7"/>
        <v>29.004720352248228</v>
      </c>
    </row>
    <row r="37" spans="1:16" x14ac:dyDescent="0.35">
      <c r="A37">
        <v>1159320471</v>
      </c>
      <c r="B37" s="1" t="s">
        <v>125</v>
      </c>
      <c r="C37" s="1" t="s">
        <v>124</v>
      </c>
      <c r="D37">
        <f>WorldCountryList!F37</f>
        <v>28</v>
      </c>
      <c r="E37">
        <f>WorldCountryList!E37</f>
        <v>39</v>
      </c>
      <c r="F37">
        <f>WorldCountryList!G37</f>
        <v>71</v>
      </c>
      <c r="G37">
        <f t="shared" si="0"/>
        <v>113.16065276116663</v>
      </c>
      <c r="H37">
        <f t="shared" si="1"/>
        <v>219.53743985935517</v>
      </c>
      <c r="I37">
        <f t="shared" si="2"/>
        <v>727.60567674622575</v>
      </c>
      <c r="J37" s="2">
        <f t="shared" si="8"/>
        <v>46</v>
      </c>
      <c r="K37" s="20">
        <f t="shared" si="3"/>
        <v>24842.999999999993</v>
      </c>
      <c r="L37">
        <f t="shared" si="3"/>
        <v>159736.68749999997</v>
      </c>
      <c r="M37">
        <f t="shared" si="4"/>
        <v>82336.333333333299</v>
      </c>
      <c r="N37">
        <f t="shared" si="5"/>
        <v>266916.02083333326</v>
      </c>
      <c r="O37" s="2">
        <f t="shared" si="6"/>
        <v>4.2706563333333336E-2</v>
      </c>
      <c r="P37" s="2">
        <f t="shared" si="7"/>
        <v>54.349820815310061</v>
      </c>
    </row>
    <row r="38" spans="1:16" x14ac:dyDescent="0.35">
      <c r="A38">
        <v>1159320475</v>
      </c>
      <c r="B38" s="1" t="s">
        <v>125</v>
      </c>
      <c r="C38" s="1" t="s">
        <v>409</v>
      </c>
      <c r="D38">
        <f>WorldCountryList!F38</f>
        <v>-33299</v>
      </c>
      <c r="E38">
        <f>WorldCountryList!E38</f>
        <v>-33265</v>
      </c>
      <c r="F38">
        <f>WorldCountryList!G38</f>
        <v>-33292</v>
      </c>
      <c r="G38">
        <f t="shared" si="0"/>
        <v>160044872.26277655</v>
      </c>
      <c r="H38">
        <f t="shared" si="1"/>
        <v>159718210.94457069</v>
      </c>
      <c r="I38">
        <f t="shared" si="2"/>
        <v>159977591.18216926</v>
      </c>
      <c r="J38" s="2">
        <f t="shared" si="8"/>
        <v>-33285.333333333336</v>
      </c>
      <c r="K38" s="20">
        <f t="shared" si="3"/>
        <v>2.5562080668663016E+16</v>
      </c>
      <c r="L38">
        <f t="shared" si="3"/>
        <v>2.5551334654838E+16</v>
      </c>
      <c r="M38">
        <f t="shared" si="4"/>
        <v>2.5603593145656968E+16</v>
      </c>
      <c r="N38">
        <f t="shared" si="5"/>
        <v>7.6717008469157984E+16</v>
      </c>
      <c r="O38" s="2">
        <f t="shared" si="6"/>
        <v>12274721355.065281</v>
      </c>
      <c r="P38" s="2">
        <f t="shared" si="7"/>
        <v>436.30038806788951</v>
      </c>
    </row>
    <row r="39" spans="1:16" x14ac:dyDescent="0.35">
      <c r="A39">
        <v>1159320473</v>
      </c>
      <c r="B39" s="1" t="s">
        <v>125</v>
      </c>
      <c r="C39" s="1" t="s">
        <v>282</v>
      </c>
      <c r="D39">
        <f>WorldCountryList!F39</f>
        <v>34</v>
      </c>
      <c r="E39">
        <f>WorldCountryList!E39</f>
        <v>-33260</v>
      </c>
      <c r="F39">
        <f>WorldCountryList!G39</f>
        <v>34</v>
      </c>
      <c r="G39">
        <f t="shared" si="0"/>
        <v>166.85422779580182</v>
      </c>
      <c r="H39">
        <f t="shared" si="1"/>
        <v>159670200.66124839</v>
      </c>
      <c r="I39">
        <f t="shared" si="2"/>
        <v>166.85422779580182</v>
      </c>
      <c r="J39" s="2">
        <f t="shared" si="8"/>
        <v>-11064</v>
      </c>
      <c r="K39" s="20">
        <f t="shared" si="3"/>
        <v>26641648033.333324</v>
      </c>
      <c r="L39">
        <f t="shared" si="3"/>
        <v>26641648033.333324</v>
      </c>
      <c r="M39">
        <f t="shared" si="4"/>
        <v>27840.333333333325</v>
      </c>
      <c r="N39">
        <f t="shared" si="5"/>
        <v>53283323906.999985</v>
      </c>
      <c r="O39" s="2">
        <f t="shared" si="6"/>
        <v>8525.3318251199998</v>
      </c>
      <c r="P39" s="2">
        <f t="shared" si="7"/>
        <v>231.02370972278888</v>
      </c>
    </row>
    <row r="40" spans="1:16" x14ac:dyDescent="0.35">
      <c r="A40">
        <v>1159320491</v>
      </c>
      <c r="B40" s="1" t="s">
        <v>120</v>
      </c>
      <c r="C40" s="1" t="s">
        <v>118</v>
      </c>
      <c r="D40">
        <f>WorldCountryList!F40</f>
        <v>34</v>
      </c>
      <c r="E40">
        <f>WorldCountryList!E40</f>
        <v>22</v>
      </c>
      <c r="F40">
        <f>WorldCountryList!G40</f>
        <v>30</v>
      </c>
      <c r="G40">
        <f t="shared" si="0"/>
        <v>166.85422779580182</v>
      </c>
      <c r="H40">
        <f t="shared" si="1"/>
        <v>69.859382571944721</v>
      </c>
      <c r="I40">
        <f t="shared" si="2"/>
        <v>129.9038105676658</v>
      </c>
      <c r="J40" s="2">
        <f t="shared" si="8"/>
        <v>28.666666666666668</v>
      </c>
      <c r="K40" s="20">
        <f t="shared" si="3"/>
        <v>11656.333333333332</v>
      </c>
      <c r="L40">
        <f t="shared" si="3"/>
        <v>9075</v>
      </c>
      <c r="M40">
        <f t="shared" si="4"/>
        <v>21674.999999999996</v>
      </c>
      <c r="N40">
        <f t="shared" si="5"/>
        <v>42406.333333333328</v>
      </c>
      <c r="O40" s="2">
        <f t="shared" si="6"/>
        <v>6.7850133333333344E-3</v>
      </c>
      <c r="P40" s="2">
        <f t="shared" si="7"/>
        <v>27.718356848385028</v>
      </c>
    </row>
    <row r="41" spans="1:16" x14ac:dyDescent="0.35">
      <c r="A41">
        <v>1159320493</v>
      </c>
      <c r="B41" s="1" t="s">
        <v>122</v>
      </c>
      <c r="C41" s="1" t="s">
        <v>121</v>
      </c>
      <c r="D41">
        <f>WorldCountryList!F41</f>
        <v>3</v>
      </c>
      <c r="E41">
        <f>WorldCountryList!E41</f>
        <v>30</v>
      </c>
      <c r="F41">
        <f>WorldCountryList!G41</f>
        <v>60</v>
      </c>
      <c r="G41">
        <f t="shared" si="0"/>
        <v>1.2990381056766578</v>
      </c>
      <c r="H41">
        <f t="shared" si="1"/>
        <v>129.9038105676658</v>
      </c>
      <c r="I41">
        <f t="shared" si="2"/>
        <v>519.6152422706632</v>
      </c>
      <c r="J41" s="2">
        <f t="shared" si="8"/>
        <v>31</v>
      </c>
      <c r="K41" s="20">
        <f t="shared" si="3"/>
        <v>168.74999999999997</v>
      </c>
      <c r="L41">
        <f t="shared" si="3"/>
        <v>67500</v>
      </c>
      <c r="M41">
        <f t="shared" si="4"/>
        <v>674.99999999999989</v>
      </c>
      <c r="N41">
        <f t="shared" si="5"/>
        <v>68343.75</v>
      </c>
      <c r="O41" s="2">
        <f t="shared" si="6"/>
        <v>1.0935000000000004E-2</v>
      </c>
      <c r="P41" s="2">
        <f t="shared" si="7"/>
        <v>34.627292912944682</v>
      </c>
    </row>
    <row r="42" spans="1:16" x14ac:dyDescent="0.35">
      <c r="A42">
        <v>1159320507</v>
      </c>
      <c r="B42" s="1" t="s">
        <v>129</v>
      </c>
      <c r="C42" s="1" t="s">
        <v>127</v>
      </c>
      <c r="D42">
        <f>WorldCountryList!F42</f>
        <v>32</v>
      </c>
      <c r="E42">
        <f>WorldCountryList!E42</f>
        <v>48</v>
      </c>
      <c r="F42">
        <f>WorldCountryList!G42</f>
        <v>38</v>
      </c>
      <c r="G42">
        <f t="shared" si="0"/>
        <v>147.80166891254419</v>
      </c>
      <c r="H42">
        <f t="shared" si="1"/>
        <v>332.55375505322439</v>
      </c>
      <c r="I42">
        <f t="shared" si="2"/>
        <v>208.42344717745488</v>
      </c>
      <c r="J42" s="2">
        <f t="shared" si="8"/>
        <v>39.333333333333336</v>
      </c>
      <c r="K42" s="20">
        <f t="shared" si="3"/>
        <v>49151.999999999993</v>
      </c>
      <c r="L42">
        <f t="shared" si="3"/>
        <v>69311.999999999985</v>
      </c>
      <c r="M42">
        <f t="shared" si="4"/>
        <v>30805.333333333328</v>
      </c>
      <c r="N42">
        <f t="shared" si="5"/>
        <v>149269.33333333331</v>
      </c>
      <c r="O42" s="2">
        <f t="shared" si="6"/>
        <v>2.3883093333333338E-2</v>
      </c>
      <c r="P42" s="2">
        <f t="shared" si="7"/>
        <v>45.936352528147808</v>
      </c>
    </row>
    <row r="43" spans="1:16" x14ac:dyDescent="0.35">
      <c r="A43">
        <v>1159320509</v>
      </c>
      <c r="B43" s="1" t="s">
        <v>132</v>
      </c>
      <c r="C43" s="1" t="s">
        <v>131</v>
      </c>
      <c r="D43">
        <f>WorldCountryList!F43</f>
        <v>13</v>
      </c>
      <c r="E43">
        <f>WorldCountryList!E43</f>
        <v>51</v>
      </c>
      <c r="F43">
        <f>WorldCountryList!G43</f>
        <v>37</v>
      </c>
      <c r="G43">
        <f t="shared" si="0"/>
        <v>24.393048873261687</v>
      </c>
      <c r="H43">
        <f t="shared" si="1"/>
        <v>375.42201254055408</v>
      </c>
      <c r="I43">
        <f t="shared" si="2"/>
        <v>197.59812963014937</v>
      </c>
      <c r="J43" s="2">
        <f t="shared" si="8"/>
        <v>33.666666666666664</v>
      </c>
      <c r="K43" s="20">
        <f t="shared" si="3"/>
        <v>9157.6874999999982</v>
      </c>
      <c r="L43">
        <f t="shared" si="3"/>
        <v>74182.687499999971</v>
      </c>
      <c r="M43">
        <f t="shared" si="4"/>
        <v>4820.0208333333321</v>
      </c>
      <c r="N43">
        <f t="shared" si="5"/>
        <v>88160.395833333299</v>
      </c>
      <c r="O43" s="2">
        <f t="shared" si="6"/>
        <v>1.4105663333333332E-2</v>
      </c>
      <c r="P43" s="2">
        <f t="shared" si="7"/>
        <v>38.313117137679257</v>
      </c>
    </row>
    <row r="44" spans="1:16" x14ac:dyDescent="0.35">
      <c r="A44">
        <v>1159320513</v>
      </c>
      <c r="B44" s="1" t="s">
        <v>138</v>
      </c>
      <c r="C44" s="1" t="s">
        <v>134</v>
      </c>
      <c r="D44">
        <f>WorldCountryList!F44</f>
        <v>-33288</v>
      </c>
      <c r="E44">
        <f>WorldCountryList!E44</f>
        <v>-33243</v>
      </c>
      <c r="F44">
        <f>WorldCountryList!G44</f>
        <v>-33261</v>
      </c>
      <c r="G44">
        <f t="shared" si="0"/>
        <v>159939151.20124662</v>
      </c>
      <c r="H44">
        <f t="shared" si="1"/>
        <v>159507019.68020275</v>
      </c>
      <c r="I44">
        <f t="shared" si="2"/>
        <v>159679802.14056259</v>
      </c>
      <c r="J44" s="2">
        <f t="shared" si="8"/>
        <v>-33264</v>
      </c>
      <c r="K44" s="20">
        <f t="shared" si="3"/>
        <v>2.5511417338292168E+16</v>
      </c>
      <c r="L44">
        <f t="shared" si="3"/>
        <v>2.54700493425656E+16</v>
      </c>
      <c r="M44">
        <f t="shared" si="4"/>
        <v>2.5539052018344584E+16</v>
      </c>
      <c r="N44">
        <f t="shared" si="5"/>
        <v>7.6520518699202352E+16</v>
      </c>
      <c r="O44" s="2">
        <f t="shared" si="6"/>
        <v>12243282991.872379</v>
      </c>
      <c r="P44" s="2">
        <f t="shared" si="7"/>
        <v>436.26326292794641</v>
      </c>
    </row>
    <row r="45" spans="1:16" x14ac:dyDescent="0.35">
      <c r="A45">
        <v>1159320515</v>
      </c>
      <c r="B45" s="1" t="s">
        <v>143</v>
      </c>
      <c r="C45" s="1" t="s">
        <v>139</v>
      </c>
      <c r="D45">
        <f>WorldCountryList!F45</f>
        <v>13</v>
      </c>
      <c r="E45">
        <f>WorldCountryList!E45</f>
        <v>38</v>
      </c>
      <c r="F45">
        <f>WorldCountryList!G45</f>
        <v>-33289</v>
      </c>
      <c r="G45">
        <f t="shared" si="0"/>
        <v>24.393048873261687</v>
      </c>
      <c r="H45">
        <f t="shared" si="1"/>
        <v>208.42344717745488</v>
      </c>
      <c r="I45">
        <f t="shared" si="2"/>
        <v>159948760.76346457</v>
      </c>
      <c r="J45" s="2">
        <f t="shared" si="8"/>
        <v>-11079.333333333334</v>
      </c>
      <c r="K45" s="20">
        <f t="shared" si="3"/>
        <v>5084.0833333333321</v>
      </c>
      <c r="L45">
        <f t="shared" si="3"/>
        <v>33337072090.083324</v>
      </c>
      <c r="M45">
        <f t="shared" si="4"/>
        <v>3901637938.5208325</v>
      </c>
      <c r="N45">
        <f t="shared" si="5"/>
        <v>37238715112.687492</v>
      </c>
      <c r="O45" s="2">
        <f t="shared" si="6"/>
        <v>5958.1944180300006</v>
      </c>
      <c r="P45" s="2">
        <f t="shared" si="7"/>
        <v>225.83715567557817</v>
      </c>
    </row>
    <row r="46" spans="1:16" x14ac:dyDescent="0.35">
      <c r="A46">
        <v>1159320517</v>
      </c>
      <c r="B46" s="1" t="s">
        <v>149</v>
      </c>
      <c r="C46" s="1" t="s">
        <v>148</v>
      </c>
      <c r="D46">
        <f>WorldCountryList!F46</f>
        <v>4</v>
      </c>
      <c r="E46">
        <f>WorldCountryList!E46</f>
        <v>34</v>
      </c>
      <c r="F46">
        <f>WorldCountryList!G46</f>
        <v>37</v>
      </c>
      <c r="G46">
        <f t="shared" si="0"/>
        <v>2.3094010767585029</v>
      </c>
      <c r="H46">
        <f t="shared" si="1"/>
        <v>166.85422779580182</v>
      </c>
      <c r="I46">
        <f t="shared" si="2"/>
        <v>197.59812963014937</v>
      </c>
      <c r="J46" s="2">
        <f t="shared" si="8"/>
        <v>25</v>
      </c>
      <c r="K46" s="20">
        <f t="shared" si="3"/>
        <v>385.33333333333326</v>
      </c>
      <c r="L46">
        <f t="shared" si="3"/>
        <v>32970.083333333321</v>
      </c>
      <c r="M46">
        <f t="shared" si="4"/>
        <v>456.3333333333332</v>
      </c>
      <c r="N46">
        <f t="shared" si="5"/>
        <v>33811.749999999993</v>
      </c>
      <c r="O46" s="2">
        <f t="shared" si="6"/>
        <v>5.4098800000000006E-3</v>
      </c>
      <c r="P46" s="2">
        <f t="shared" si="7"/>
        <v>24.439587728912741</v>
      </c>
    </row>
    <row r="47" spans="1:16" x14ac:dyDescent="0.35">
      <c r="A47">
        <v>1159320521</v>
      </c>
      <c r="B47" s="1" t="s">
        <v>152</v>
      </c>
      <c r="C47" s="1" t="s">
        <v>151</v>
      </c>
      <c r="D47">
        <f>WorldCountryList!F47</f>
        <v>21</v>
      </c>
      <c r="E47">
        <f>WorldCountryList!E47</f>
        <v>43</v>
      </c>
      <c r="F47">
        <f>WorldCountryList!G47</f>
        <v>40</v>
      </c>
      <c r="G47">
        <f t="shared" si="0"/>
        <v>63.652867178156228</v>
      </c>
      <c r="H47">
        <f t="shared" si="1"/>
        <v>266.88016193290446</v>
      </c>
      <c r="I47">
        <f t="shared" si="2"/>
        <v>230.94010767585027</v>
      </c>
      <c r="J47" s="2">
        <f t="shared" si="8"/>
        <v>34.666666666666664</v>
      </c>
      <c r="K47" s="20">
        <f t="shared" si="3"/>
        <v>16987.687499999993</v>
      </c>
      <c r="L47">
        <f t="shared" si="3"/>
        <v>61633.333333333314</v>
      </c>
      <c r="M47">
        <f t="shared" si="4"/>
        <v>14699.999999999995</v>
      </c>
      <c r="N47">
        <f t="shared" si="5"/>
        <v>93321.020833333314</v>
      </c>
      <c r="O47" s="2">
        <f t="shared" si="6"/>
        <v>1.4931363333333334E-2</v>
      </c>
      <c r="P47" s="2">
        <f t="shared" si="7"/>
        <v>39.136648784663493</v>
      </c>
    </row>
    <row r="48" spans="1:16" x14ac:dyDescent="0.35">
      <c r="A48">
        <v>1159320523</v>
      </c>
      <c r="B48" s="1" t="s">
        <v>155</v>
      </c>
      <c r="C48" s="1" t="s">
        <v>154</v>
      </c>
      <c r="D48">
        <f>WorldCountryList!F48</f>
        <v>5</v>
      </c>
      <c r="E48">
        <f>WorldCountryList!E48</f>
        <v>38</v>
      </c>
      <c r="F48">
        <f>WorldCountryList!G48</f>
        <v>57</v>
      </c>
      <c r="G48">
        <f t="shared" si="0"/>
        <v>3.6084391824351605</v>
      </c>
      <c r="H48">
        <f t="shared" si="1"/>
        <v>208.42344717745488</v>
      </c>
      <c r="I48">
        <f t="shared" si="2"/>
        <v>468.95275614927345</v>
      </c>
      <c r="J48" s="2">
        <f t="shared" si="8"/>
        <v>33.333333333333336</v>
      </c>
      <c r="K48" s="20">
        <f t="shared" si="3"/>
        <v>752.08333333333314</v>
      </c>
      <c r="L48">
        <f t="shared" si="3"/>
        <v>97740.749999999971</v>
      </c>
      <c r="M48">
        <f t="shared" si="4"/>
        <v>1692.1874999999995</v>
      </c>
      <c r="N48">
        <f t="shared" si="5"/>
        <v>100185.0208333333</v>
      </c>
      <c r="O48" s="2">
        <f t="shared" si="6"/>
        <v>1.6029603333333333E-2</v>
      </c>
      <c r="P48" s="2">
        <f t="shared" si="7"/>
        <v>40.164092516690452</v>
      </c>
    </row>
    <row r="49" spans="1:16" x14ac:dyDescent="0.35">
      <c r="A49">
        <v>1159320525</v>
      </c>
      <c r="B49" s="1" t="s">
        <v>159</v>
      </c>
      <c r="C49" s="1" t="s">
        <v>158</v>
      </c>
      <c r="D49">
        <f>WorldCountryList!F49</f>
        <v>3</v>
      </c>
      <c r="E49">
        <f>WorldCountryList!E49</f>
        <v>29</v>
      </c>
      <c r="F49">
        <f>WorldCountryList!G49</f>
        <v>29</v>
      </c>
      <c r="G49">
        <f t="shared" si="0"/>
        <v>1.2990381056766578</v>
      </c>
      <c r="H49">
        <f t="shared" si="1"/>
        <v>121.3878940971188</v>
      </c>
      <c r="I49">
        <f t="shared" si="2"/>
        <v>121.3878940971188</v>
      </c>
      <c r="J49" s="2">
        <f t="shared" si="8"/>
        <v>20.333333333333332</v>
      </c>
      <c r="K49" s="20">
        <f t="shared" si="3"/>
        <v>157.68749999999997</v>
      </c>
      <c r="L49">
        <f t="shared" si="3"/>
        <v>14735.02083333333</v>
      </c>
      <c r="M49">
        <f t="shared" si="4"/>
        <v>157.68749999999997</v>
      </c>
      <c r="N49">
        <f t="shared" si="5"/>
        <v>15050.39583333333</v>
      </c>
      <c r="O49" s="2">
        <f t="shared" si="6"/>
        <v>2.4080633333333334E-3</v>
      </c>
      <c r="P49" s="2">
        <f t="shared" si="7"/>
        <v>12.722263497636575</v>
      </c>
    </row>
    <row r="50" spans="1:16" x14ac:dyDescent="0.35">
      <c r="A50">
        <v>1159320527</v>
      </c>
      <c r="B50" s="1" t="s">
        <v>162</v>
      </c>
      <c r="C50" s="1" t="s">
        <v>161</v>
      </c>
      <c r="D50">
        <f>WorldCountryList!F50</f>
        <v>3</v>
      </c>
      <c r="E50">
        <f>WorldCountryList!E50</f>
        <v>42</v>
      </c>
      <c r="F50">
        <f>WorldCountryList!G50</f>
        <v>30</v>
      </c>
      <c r="G50">
        <f t="shared" si="0"/>
        <v>1.2990381056766578</v>
      </c>
      <c r="H50">
        <f t="shared" si="1"/>
        <v>254.61146871262491</v>
      </c>
      <c r="I50">
        <f t="shared" si="2"/>
        <v>129.9038105676658</v>
      </c>
      <c r="J50" s="2">
        <f t="shared" si="8"/>
        <v>25</v>
      </c>
      <c r="K50" s="20">
        <f t="shared" si="3"/>
        <v>330.74999999999989</v>
      </c>
      <c r="L50">
        <f t="shared" si="3"/>
        <v>33074.999999999993</v>
      </c>
      <c r="M50">
        <f t="shared" si="4"/>
        <v>168.74999999999997</v>
      </c>
      <c r="N50">
        <f t="shared" si="5"/>
        <v>33574.499999999993</v>
      </c>
      <c r="O50" s="2">
        <f t="shared" si="6"/>
        <v>5.3719200000000005E-3</v>
      </c>
      <c r="P50" s="2">
        <f t="shared" si="7"/>
        <v>24.337651214595425</v>
      </c>
    </row>
    <row r="51" spans="1:16" x14ac:dyDescent="0.35">
      <c r="A51">
        <v>1159320531</v>
      </c>
      <c r="B51" s="1" t="s">
        <v>173</v>
      </c>
      <c r="C51" s="1" t="s">
        <v>169</v>
      </c>
      <c r="D51">
        <f>WorldCountryList!F51</f>
        <v>1</v>
      </c>
      <c r="E51">
        <f>WorldCountryList!E51</f>
        <v>35</v>
      </c>
      <c r="F51">
        <f>WorldCountryList!G51</f>
        <v>29</v>
      </c>
      <c r="G51">
        <f t="shared" si="0"/>
        <v>0.14433756729740643</v>
      </c>
      <c r="H51">
        <f t="shared" si="1"/>
        <v>176.81351993932287</v>
      </c>
      <c r="I51">
        <f t="shared" si="2"/>
        <v>121.3878940971188</v>
      </c>
      <c r="J51" s="2">
        <f t="shared" si="8"/>
        <v>21.666666666666668</v>
      </c>
      <c r="K51" s="20">
        <f t="shared" si="3"/>
        <v>25.520833333333329</v>
      </c>
      <c r="L51">
        <f t="shared" si="3"/>
        <v>21463.020833333328</v>
      </c>
      <c r="M51">
        <f t="shared" si="4"/>
        <v>17.520833333333329</v>
      </c>
      <c r="N51">
        <f t="shared" si="5"/>
        <v>21506.062499999993</v>
      </c>
      <c r="O51" s="2">
        <f t="shared" si="6"/>
        <v>3.4409699999999998E-3</v>
      </c>
      <c r="P51" s="2">
        <f t="shared" si="7"/>
        <v>17.889362875722497</v>
      </c>
    </row>
    <row r="52" spans="1:16" x14ac:dyDescent="0.35">
      <c r="A52">
        <v>1159320533</v>
      </c>
      <c r="B52" s="1" t="s">
        <v>170</v>
      </c>
      <c r="C52" s="1" t="s">
        <v>169</v>
      </c>
      <c r="D52">
        <f>WorldCountryList!F52</f>
        <v>1</v>
      </c>
      <c r="E52">
        <f>WorldCountryList!E52</f>
        <v>35</v>
      </c>
      <c r="F52">
        <f>WorldCountryList!G52</f>
        <v>29</v>
      </c>
      <c r="G52">
        <f t="shared" si="0"/>
        <v>0.14433756729740643</v>
      </c>
      <c r="H52">
        <f t="shared" si="1"/>
        <v>176.81351993932287</v>
      </c>
      <c r="I52">
        <f t="shared" si="2"/>
        <v>121.3878940971188</v>
      </c>
      <c r="J52" s="2">
        <f t="shared" si="8"/>
        <v>21.666666666666668</v>
      </c>
      <c r="K52" s="20">
        <f t="shared" si="3"/>
        <v>25.520833333333329</v>
      </c>
      <c r="L52">
        <f t="shared" si="3"/>
        <v>21463.020833333328</v>
      </c>
      <c r="M52">
        <f t="shared" si="4"/>
        <v>17.520833333333329</v>
      </c>
      <c r="N52">
        <f t="shared" si="5"/>
        <v>21506.062499999993</v>
      </c>
      <c r="O52" s="2">
        <f t="shared" si="6"/>
        <v>3.4409699999999998E-3</v>
      </c>
      <c r="P52" s="2">
        <f t="shared" si="7"/>
        <v>17.889362875722497</v>
      </c>
    </row>
    <row r="53" spans="1:16" x14ac:dyDescent="0.35">
      <c r="A53">
        <v>1159320535</v>
      </c>
      <c r="B53" s="1" t="s">
        <v>178</v>
      </c>
      <c r="C53" s="1" t="s">
        <v>176</v>
      </c>
      <c r="D53">
        <f>WorldCountryList!F53</f>
        <v>34</v>
      </c>
      <c r="E53">
        <f>WorldCountryList!E53</f>
        <v>28</v>
      </c>
      <c r="F53">
        <f>WorldCountryList!G53</f>
        <v>38</v>
      </c>
      <c r="G53">
        <f t="shared" si="0"/>
        <v>166.85422779580182</v>
      </c>
      <c r="H53">
        <f t="shared" si="1"/>
        <v>113.16065276116663</v>
      </c>
      <c r="I53">
        <f t="shared" si="2"/>
        <v>208.42344717745488</v>
      </c>
      <c r="J53" s="2">
        <f t="shared" si="8"/>
        <v>33.333333333333336</v>
      </c>
      <c r="K53" s="20">
        <f t="shared" si="3"/>
        <v>18881.333333333328</v>
      </c>
      <c r="L53">
        <f t="shared" si="3"/>
        <v>23585.333333333325</v>
      </c>
      <c r="M53">
        <f t="shared" si="4"/>
        <v>34776.333333333321</v>
      </c>
      <c r="N53">
        <f t="shared" si="5"/>
        <v>77242.999999999971</v>
      </c>
      <c r="O53" s="2">
        <f t="shared" si="6"/>
        <v>1.2358879999999999E-2</v>
      </c>
      <c r="P53" s="2">
        <f t="shared" si="7"/>
        <v>36.399303847956048</v>
      </c>
    </row>
    <row r="54" spans="1:16" x14ac:dyDescent="0.35">
      <c r="A54">
        <v>1159320539</v>
      </c>
      <c r="B54" s="1" t="s">
        <v>181</v>
      </c>
      <c r="C54" s="1" t="s">
        <v>179</v>
      </c>
      <c r="D54">
        <f>WorldCountryList!F54</f>
        <v>34</v>
      </c>
      <c r="E54">
        <f>WorldCountryList!E54</f>
        <v>18</v>
      </c>
      <c r="F54">
        <f>WorldCountryList!G54</f>
        <v>34</v>
      </c>
      <c r="G54">
        <f t="shared" si="0"/>
        <v>166.85422779580182</v>
      </c>
      <c r="H54">
        <f t="shared" si="1"/>
        <v>46.765371804359674</v>
      </c>
      <c r="I54">
        <f t="shared" si="2"/>
        <v>166.85422779580182</v>
      </c>
      <c r="J54" s="2">
        <f t="shared" si="8"/>
        <v>28.666666666666668</v>
      </c>
      <c r="K54" s="20">
        <f t="shared" si="3"/>
        <v>7802.9999999999964</v>
      </c>
      <c r="L54">
        <f t="shared" si="3"/>
        <v>7802.9999999999964</v>
      </c>
      <c r="M54">
        <f t="shared" si="4"/>
        <v>27840.333333333325</v>
      </c>
      <c r="N54">
        <f t="shared" si="5"/>
        <v>43446.333333333314</v>
      </c>
      <c r="O54" s="2">
        <f t="shared" si="6"/>
        <v>6.9514133333333323E-3</v>
      </c>
      <c r="P54" s="2">
        <f t="shared" si="7"/>
        <v>28.069103752897604</v>
      </c>
    </row>
    <row r="55" spans="1:16" x14ac:dyDescent="0.35">
      <c r="A55">
        <v>1159320541</v>
      </c>
      <c r="B55" s="1" t="s">
        <v>183</v>
      </c>
      <c r="C55" s="1" t="s">
        <v>182</v>
      </c>
      <c r="D55">
        <f>WorldCountryList!F55</f>
        <v>56</v>
      </c>
      <c r="E55">
        <f>WorldCountryList!E55</f>
        <v>43</v>
      </c>
      <c r="F55">
        <f>WorldCountryList!G55</f>
        <v>32</v>
      </c>
      <c r="G55">
        <f t="shared" si="0"/>
        <v>452.64261104466652</v>
      </c>
      <c r="H55">
        <f t="shared" si="1"/>
        <v>266.88016193290446</v>
      </c>
      <c r="I55">
        <f t="shared" si="2"/>
        <v>147.80166891254419</v>
      </c>
      <c r="J55" s="2">
        <f t="shared" si="8"/>
        <v>43.666666666666664</v>
      </c>
      <c r="K55" s="20">
        <f t="shared" si="3"/>
        <v>120801.33333333328</v>
      </c>
      <c r="L55">
        <f t="shared" si="3"/>
        <v>39445.333333333321</v>
      </c>
      <c r="M55">
        <f t="shared" si="4"/>
        <v>66901.333333333314</v>
      </c>
      <c r="N55">
        <f t="shared" si="5"/>
        <v>227147.99999999991</v>
      </c>
      <c r="O55" s="2">
        <f t="shared" si="6"/>
        <v>3.6343679999999996E-2</v>
      </c>
      <c r="P55" s="2">
        <f t="shared" si="7"/>
        <v>52.014296664806373</v>
      </c>
    </row>
    <row r="56" spans="1:16" x14ac:dyDescent="0.35">
      <c r="A56">
        <v>1159320543</v>
      </c>
      <c r="B56" s="1" t="s">
        <v>187</v>
      </c>
      <c r="C56" s="1" t="s">
        <v>185</v>
      </c>
      <c r="D56">
        <f>WorldCountryList!F56</f>
        <v>34</v>
      </c>
      <c r="E56">
        <f>WorldCountryList!E56</f>
        <v>31</v>
      </c>
      <c r="F56">
        <f>WorldCountryList!G56</f>
        <v>-33292</v>
      </c>
      <c r="G56">
        <f t="shared" si="0"/>
        <v>166.85422779580182</v>
      </c>
      <c r="H56">
        <f t="shared" si="1"/>
        <v>138.70840217280758</v>
      </c>
      <c r="I56">
        <f t="shared" si="2"/>
        <v>159977591.18216926</v>
      </c>
      <c r="J56" s="2">
        <f t="shared" si="8"/>
        <v>-11075.666666666666</v>
      </c>
      <c r="K56" s="20">
        <f t="shared" si="3"/>
        <v>23144.083333333328</v>
      </c>
      <c r="L56">
        <f t="shared" si="3"/>
        <v>22190236056.333328</v>
      </c>
      <c r="M56">
        <f t="shared" si="4"/>
        <v>26692937441.333324</v>
      </c>
      <c r="N56">
        <f t="shared" si="5"/>
        <v>48883196641.749985</v>
      </c>
      <c r="O56" s="2">
        <f t="shared" si="6"/>
        <v>7821.3114626799997</v>
      </c>
      <c r="P56" s="2">
        <f t="shared" si="7"/>
        <v>229.77598602707192</v>
      </c>
    </row>
    <row r="57" spans="1:16" x14ac:dyDescent="0.35">
      <c r="A57">
        <v>1159320551</v>
      </c>
      <c r="B57" s="1" t="s">
        <v>189</v>
      </c>
      <c r="C57" s="1" t="s">
        <v>271</v>
      </c>
      <c r="D57">
        <f>WorldCountryList!F57</f>
        <v>34</v>
      </c>
      <c r="E57">
        <f>WorldCountryList!E57</f>
        <v>-33234</v>
      </c>
      <c r="F57">
        <f>WorldCountryList!G57</f>
        <v>-33292</v>
      </c>
      <c r="G57">
        <f t="shared" si="0"/>
        <v>166.85422779580182</v>
      </c>
      <c r="H57">
        <f t="shared" si="1"/>
        <v>159420663.52405167</v>
      </c>
      <c r="I57">
        <f t="shared" si="2"/>
        <v>159977591.18216926</v>
      </c>
      <c r="J57" s="2">
        <f t="shared" si="8"/>
        <v>-22164</v>
      </c>
      <c r="K57" s="20">
        <f t="shared" si="3"/>
        <v>26600011706.999992</v>
      </c>
      <c r="L57">
        <f t="shared" si="3"/>
        <v>2.55037337352409E+16</v>
      </c>
      <c r="M57">
        <f t="shared" si="4"/>
        <v>26692937441.333324</v>
      </c>
      <c r="N57">
        <f t="shared" si="5"/>
        <v>2.5503787028190048E+16</v>
      </c>
      <c r="O57" s="2">
        <f t="shared" si="6"/>
        <v>4080605924.5104089</v>
      </c>
      <c r="P57" s="2">
        <f t="shared" si="7"/>
        <v>420.35748852325219</v>
      </c>
    </row>
    <row r="58" spans="1:16" x14ac:dyDescent="0.35">
      <c r="A58">
        <v>1159320549</v>
      </c>
      <c r="B58" s="1" t="s">
        <v>189</v>
      </c>
      <c r="C58" s="1" t="s">
        <v>230</v>
      </c>
      <c r="D58">
        <f>WorldCountryList!F58</f>
        <v>34</v>
      </c>
      <c r="E58">
        <f>WorldCountryList!E58</f>
        <v>-33261</v>
      </c>
      <c r="F58">
        <f>WorldCountryList!G58</f>
        <v>-33292</v>
      </c>
      <c r="G58">
        <f t="shared" si="0"/>
        <v>166.85422779580182</v>
      </c>
      <c r="H58">
        <f t="shared" si="1"/>
        <v>159679802.14056259</v>
      </c>
      <c r="I58">
        <f t="shared" si="2"/>
        <v>159977591.18216926</v>
      </c>
      <c r="J58" s="2">
        <f t="shared" si="8"/>
        <v>-22173</v>
      </c>
      <c r="K58" s="20">
        <f t="shared" si="3"/>
        <v>26643250080.749992</v>
      </c>
      <c r="L58">
        <f t="shared" si="3"/>
        <v>2.55451901068926E+16</v>
      </c>
      <c r="M58">
        <f t="shared" si="4"/>
        <v>26692937441.333324</v>
      </c>
      <c r="N58">
        <f t="shared" si="5"/>
        <v>2.554524344308012E+16</v>
      </c>
      <c r="O58" s="2">
        <f t="shared" si="6"/>
        <v>4087238950.8928204</v>
      </c>
      <c r="P58" s="2">
        <f t="shared" si="7"/>
        <v>420.38100094652816</v>
      </c>
    </row>
    <row r="59" spans="1:16" x14ac:dyDescent="0.35">
      <c r="A59">
        <v>1159320547</v>
      </c>
      <c r="B59" s="1" t="s">
        <v>189</v>
      </c>
      <c r="C59" s="1" t="s">
        <v>188</v>
      </c>
      <c r="D59">
        <f>WorldCountryList!F59</f>
        <v>34</v>
      </c>
      <c r="E59">
        <f>WorldCountryList!E59</f>
        <v>20</v>
      </c>
      <c r="F59">
        <f>WorldCountryList!G59</f>
        <v>28</v>
      </c>
      <c r="G59">
        <f t="shared" si="0"/>
        <v>166.85422779580182</v>
      </c>
      <c r="H59">
        <f t="shared" si="1"/>
        <v>57.735026918962568</v>
      </c>
      <c r="I59">
        <f t="shared" si="2"/>
        <v>113.16065276116663</v>
      </c>
      <c r="J59" s="2">
        <f t="shared" si="8"/>
        <v>27.333333333333332</v>
      </c>
      <c r="K59" s="20">
        <f t="shared" si="3"/>
        <v>9633.3333333333303</v>
      </c>
      <c r="L59">
        <f t="shared" si="3"/>
        <v>6533.3333333333312</v>
      </c>
      <c r="M59">
        <f t="shared" si="4"/>
        <v>18881.333333333328</v>
      </c>
      <c r="N59">
        <f t="shared" si="5"/>
        <v>35047.999999999985</v>
      </c>
      <c r="O59" s="2">
        <f t="shared" si="6"/>
        <v>5.6076799999999994E-3</v>
      </c>
      <c r="P59" s="2">
        <f t="shared" si="7"/>
        <v>24.959440761430002</v>
      </c>
    </row>
    <row r="60" spans="1:16" x14ac:dyDescent="0.35">
      <c r="A60">
        <v>1159320563</v>
      </c>
      <c r="B60" s="1" t="s">
        <v>193</v>
      </c>
      <c r="C60" s="1" t="s">
        <v>191</v>
      </c>
      <c r="D60">
        <f>WorldCountryList!F60</f>
        <v>3</v>
      </c>
      <c r="E60">
        <f>WorldCountryList!E60</f>
        <v>39</v>
      </c>
      <c r="F60">
        <f>WorldCountryList!G60</f>
        <v>38</v>
      </c>
      <c r="G60">
        <f t="shared" si="0"/>
        <v>1.2990381056766578</v>
      </c>
      <c r="H60">
        <f t="shared" si="1"/>
        <v>219.53743985935517</v>
      </c>
      <c r="I60">
        <f t="shared" si="2"/>
        <v>208.42344717745488</v>
      </c>
      <c r="J60" s="2">
        <f t="shared" si="8"/>
        <v>26.666666666666668</v>
      </c>
      <c r="K60" s="20">
        <f t="shared" si="3"/>
        <v>285.18749999999994</v>
      </c>
      <c r="L60">
        <f t="shared" si="3"/>
        <v>45756.749999999993</v>
      </c>
      <c r="M60">
        <f t="shared" si="4"/>
        <v>270.74999999999994</v>
      </c>
      <c r="N60">
        <f t="shared" si="5"/>
        <v>46312.687499999993</v>
      </c>
      <c r="O60" s="2">
        <f t="shared" si="6"/>
        <v>7.4100300000000015E-3</v>
      </c>
      <c r="P60" s="2">
        <f t="shared" si="7"/>
        <v>28.993998875632442</v>
      </c>
    </row>
    <row r="61" spans="1:16" x14ac:dyDescent="0.35">
      <c r="A61">
        <v>1159320565</v>
      </c>
      <c r="B61" s="1" t="s">
        <v>195</v>
      </c>
      <c r="C61" s="1" t="s">
        <v>194</v>
      </c>
      <c r="D61">
        <f>WorldCountryList!F61</f>
        <v>7</v>
      </c>
      <c r="E61">
        <f>WorldCountryList!E61</f>
        <v>33</v>
      </c>
      <c r="F61">
        <f>WorldCountryList!G61</f>
        <v>39</v>
      </c>
      <c r="G61">
        <f t="shared" si="0"/>
        <v>7.0725407975729144</v>
      </c>
      <c r="H61">
        <f t="shared" si="1"/>
        <v>157.18361078687559</v>
      </c>
      <c r="I61">
        <f t="shared" si="2"/>
        <v>219.53743985935517</v>
      </c>
      <c r="J61" s="2">
        <f t="shared" si="8"/>
        <v>26.333333333333332</v>
      </c>
      <c r="K61" s="20">
        <f t="shared" si="3"/>
        <v>1111.6874999999995</v>
      </c>
      <c r="L61">
        <f t="shared" si="3"/>
        <v>34507.687499999993</v>
      </c>
      <c r="M61">
        <f t="shared" si="4"/>
        <v>1552.6874999999995</v>
      </c>
      <c r="N61">
        <f t="shared" si="5"/>
        <v>37172.062499999993</v>
      </c>
      <c r="O61" s="2">
        <f t="shared" si="6"/>
        <v>5.9475300000000004E-3</v>
      </c>
      <c r="P61" s="2">
        <f t="shared" si="7"/>
        <v>25.81122137869859</v>
      </c>
    </row>
    <row r="62" spans="1:16" x14ac:dyDescent="0.35">
      <c r="A62">
        <v>1159320567</v>
      </c>
      <c r="B62" s="1" t="s">
        <v>198</v>
      </c>
      <c r="C62" s="1" t="s">
        <v>197</v>
      </c>
      <c r="D62">
        <f>WorldCountryList!F62</f>
        <v>4</v>
      </c>
      <c r="E62">
        <f>WorldCountryList!E62</f>
        <v>37</v>
      </c>
      <c r="F62">
        <f>WorldCountryList!G62</f>
        <v>39</v>
      </c>
      <c r="G62">
        <f t="shared" si="0"/>
        <v>2.3094010767585029</v>
      </c>
      <c r="H62">
        <f t="shared" si="1"/>
        <v>197.59812963014937</v>
      </c>
      <c r="I62">
        <f t="shared" si="2"/>
        <v>219.53743985935517</v>
      </c>
      <c r="J62" s="25">
        <f t="shared" si="8"/>
        <v>26.666666666666668</v>
      </c>
      <c r="K62" s="20">
        <f t="shared" si="3"/>
        <v>456.3333333333332</v>
      </c>
      <c r="L62">
        <f t="shared" si="3"/>
        <v>43380.187499999985</v>
      </c>
      <c r="M62">
        <f t="shared" si="4"/>
        <v>506.99999999999994</v>
      </c>
      <c r="N62" s="7">
        <f t="shared" si="5"/>
        <v>44343.520833333321</v>
      </c>
      <c r="O62" s="2">
        <f t="shared" si="6"/>
        <v>7.0949633333333333E-3</v>
      </c>
      <c r="P62" s="2">
        <f t="shared" si="7"/>
        <v>28.365005179595229</v>
      </c>
    </row>
    <row r="63" spans="1:16" x14ac:dyDescent="0.35">
      <c r="A63">
        <v>1159320575</v>
      </c>
      <c r="B63" s="1" t="s">
        <v>202</v>
      </c>
      <c r="C63" s="1" t="s">
        <v>200</v>
      </c>
      <c r="D63">
        <f>WorldCountryList!F63</f>
        <v>14</v>
      </c>
      <c r="E63">
        <f>WorldCountryList!E63</f>
        <v>38</v>
      </c>
      <c r="F63">
        <f>WorldCountryList!G63</f>
        <v>42</v>
      </c>
      <c r="G63">
        <f t="shared" si="0"/>
        <v>28.290163190291658</v>
      </c>
      <c r="H63">
        <f t="shared" si="1"/>
        <v>208.42344717745488</v>
      </c>
      <c r="I63">
        <f t="shared" si="2"/>
        <v>254.61146871262491</v>
      </c>
      <c r="J63" s="2">
        <f t="shared" si="8"/>
        <v>31.333333333333332</v>
      </c>
      <c r="K63" s="20">
        <f t="shared" si="3"/>
        <v>5896.3333333333312</v>
      </c>
      <c r="L63">
        <f t="shared" si="3"/>
        <v>53066.999999999985</v>
      </c>
      <c r="M63">
        <f t="shared" si="4"/>
        <v>7202.9999999999973</v>
      </c>
      <c r="N63">
        <f t="shared" si="5"/>
        <v>66166.333333333314</v>
      </c>
      <c r="O63" s="2">
        <f t="shared" si="6"/>
        <v>1.0586613333333333E-2</v>
      </c>
      <c r="P63" s="2">
        <f t="shared" si="7"/>
        <v>34.158568372105137</v>
      </c>
    </row>
    <row r="64" spans="1:16" x14ac:dyDescent="0.35">
      <c r="A64">
        <v>1159320581</v>
      </c>
      <c r="B64" s="1" t="s">
        <v>205</v>
      </c>
      <c r="C64" s="1" t="s">
        <v>204</v>
      </c>
      <c r="D64">
        <f>WorldCountryList!F64</f>
        <v>34</v>
      </c>
      <c r="E64">
        <f>WorldCountryList!E64</f>
        <v>47</v>
      </c>
      <c r="F64">
        <f>WorldCountryList!G64</f>
        <v>40</v>
      </c>
      <c r="G64">
        <f t="shared" si="0"/>
        <v>166.85422779580182</v>
      </c>
      <c r="H64">
        <f t="shared" si="1"/>
        <v>318.84168615997078</v>
      </c>
      <c r="I64">
        <f t="shared" si="2"/>
        <v>230.94010767585027</v>
      </c>
      <c r="J64" s="2">
        <f t="shared" si="8"/>
        <v>40.333333333333336</v>
      </c>
      <c r="K64" s="20">
        <f t="shared" si="3"/>
        <v>53200.083333333314</v>
      </c>
      <c r="L64">
        <f t="shared" si="3"/>
        <v>73633.333333333314</v>
      </c>
      <c r="M64">
        <f t="shared" si="4"/>
        <v>38533.333333333321</v>
      </c>
      <c r="N64">
        <f t="shared" si="5"/>
        <v>165366.74999999994</v>
      </c>
      <c r="O64" s="2">
        <f t="shared" si="6"/>
        <v>2.6458679999999998E-2</v>
      </c>
      <c r="P64" s="2">
        <f t="shared" si="7"/>
        <v>47.418939127950281</v>
      </c>
    </row>
    <row r="65" spans="1:16" x14ac:dyDescent="0.35">
      <c r="A65">
        <v>1159320587</v>
      </c>
      <c r="B65" s="1" t="s">
        <v>209</v>
      </c>
      <c r="C65" s="1" t="s">
        <v>207</v>
      </c>
      <c r="D65">
        <f>WorldCountryList!F65</f>
        <v>3</v>
      </c>
      <c r="E65">
        <f>WorldCountryList!E65</f>
        <v>26</v>
      </c>
      <c r="F65">
        <f>WorldCountryList!G65</f>
        <v>38</v>
      </c>
      <c r="G65">
        <f t="shared" si="0"/>
        <v>1.2990381056766578</v>
      </c>
      <c r="H65">
        <f t="shared" si="1"/>
        <v>97.572195493046749</v>
      </c>
      <c r="I65">
        <f t="shared" si="2"/>
        <v>208.42344717745488</v>
      </c>
      <c r="J65" s="2">
        <f t="shared" si="8"/>
        <v>22.333333333333332</v>
      </c>
      <c r="K65" s="20">
        <f t="shared" si="3"/>
        <v>126.74999999999997</v>
      </c>
      <c r="L65">
        <f t="shared" si="3"/>
        <v>20336.333333333328</v>
      </c>
      <c r="M65">
        <f t="shared" si="4"/>
        <v>270.74999999999994</v>
      </c>
      <c r="N65">
        <f t="shared" si="5"/>
        <v>20733.833333333328</v>
      </c>
      <c r="O65" s="2">
        <f t="shared" si="6"/>
        <v>3.3174133333333336E-3</v>
      </c>
      <c r="P65" s="2">
        <f t="shared" si="7"/>
        <v>17.359986195298518</v>
      </c>
    </row>
    <row r="66" spans="1:16" x14ac:dyDescent="0.35">
      <c r="A66">
        <v>1159320615</v>
      </c>
      <c r="B66" s="1" t="s">
        <v>211</v>
      </c>
      <c r="C66" s="1" t="s">
        <v>210</v>
      </c>
      <c r="D66">
        <f>WorldCountryList!F66</f>
        <v>0</v>
      </c>
      <c r="E66">
        <f>WorldCountryList!E66</f>
        <v>29</v>
      </c>
      <c r="F66">
        <f>WorldCountryList!G66</f>
        <v>62</v>
      </c>
      <c r="G66">
        <f t="shared" ref="G66:G129" si="9" xml:space="preserve"> (0.0001*D66^2)*$S$2</f>
        <v>0</v>
      </c>
      <c r="H66">
        <f t="shared" ref="H66:H129" si="10" xml:space="preserve"> (0.0001*E66^2)*$S$2</f>
        <v>121.3878940971188</v>
      </c>
      <c r="I66">
        <f t="shared" ref="I66:I129" si="11" xml:space="preserve"> (0.0001*F66^2)*$S$2</f>
        <v>554.83360869123032</v>
      </c>
      <c r="J66" s="2">
        <f t="shared" si="8"/>
        <v>30.333333333333332</v>
      </c>
      <c r="K66" s="20">
        <f t="shared" si="3"/>
        <v>0</v>
      </c>
      <c r="L66">
        <f t="shared" si="3"/>
        <v>67350.083333333328</v>
      </c>
      <c r="M66">
        <f t="shared" si="4"/>
        <v>0</v>
      </c>
      <c r="N66">
        <f t="shared" si="5"/>
        <v>67350.083333333328</v>
      </c>
      <c r="O66" s="2">
        <f t="shared" si="6"/>
        <v>1.0776013333333336E-2</v>
      </c>
      <c r="P66" s="2">
        <f t="shared" si="7"/>
        <v>34.415270669649658</v>
      </c>
    </row>
    <row r="67" spans="1:16" x14ac:dyDescent="0.35">
      <c r="A67">
        <v>1159320617</v>
      </c>
      <c r="B67" s="1" t="s">
        <v>214</v>
      </c>
      <c r="C67" s="1" t="s">
        <v>213</v>
      </c>
      <c r="D67">
        <f>WorldCountryList!F67</f>
        <v>36</v>
      </c>
      <c r="E67">
        <f>WorldCountryList!E67</f>
        <v>72</v>
      </c>
      <c r="F67">
        <f>WorldCountryList!G67</f>
        <v>66</v>
      </c>
      <c r="G67">
        <f t="shared" si="9"/>
        <v>187.0614872174387</v>
      </c>
      <c r="H67">
        <f t="shared" si="10"/>
        <v>748.24594886975478</v>
      </c>
      <c r="I67">
        <f t="shared" si="11"/>
        <v>628.73444314750236</v>
      </c>
      <c r="J67" s="2">
        <f t="shared" si="8"/>
        <v>58</v>
      </c>
      <c r="K67" s="20">
        <f t="shared" ref="K67:L130" si="12">G67*H67</f>
        <v>139967.99999999991</v>
      </c>
      <c r="L67">
        <f t="shared" si="12"/>
        <v>470447.99999999983</v>
      </c>
      <c r="M67">
        <f t="shared" ref="M67:M130" si="13">G67*I67</f>
        <v>117611.99999999996</v>
      </c>
      <c r="N67">
        <f t="shared" ref="N67:N130" si="14">K67+L67+M67</f>
        <v>728027.99999999977</v>
      </c>
      <c r="O67" s="2">
        <f t="shared" ref="O67:O130" si="15">N67/$S$9</f>
        <v>0.11648448</v>
      </c>
      <c r="P67" s="2">
        <f t="shared" ref="P67:P130" si="16" xml:space="preserve"> IF(O67&lt;0.001,0.01,14.47648273*LN(O67) + 100)</f>
        <v>68.875602176288567</v>
      </c>
    </row>
    <row r="68" spans="1:16" x14ac:dyDescent="0.35">
      <c r="A68">
        <v>1159320621</v>
      </c>
      <c r="B68" s="1" t="s">
        <v>217</v>
      </c>
      <c r="C68" s="1" t="s">
        <v>16</v>
      </c>
      <c r="D68">
        <f>WorldCountryList!F68</f>
        <v>-99900</v>
      </c>
      <c r="E68">
        <f>WorldCountryList!E68</f>
        <v>-99900</v>
      </c>
      <c r="F68">
        <f>WorldCountryList!G68</f>
        <v>-99900</v>
      </c>
      <c r="G68">
        <f t="shared" si="9"/>
        <v>1440490365.0037889</v>
      </c>
      <c r="H68">
        <f t="shared" si="10"/>
        <v>1440490365.0037889</v>
      </c>
      <c r="I68">
        <f t="shared" si="11"/>
        <v>1440490365.0037889</v>
      </c>
      <c r="J68" s="2">
        <f t="shared" ref="J68:J131" si="17">AVERAGE(D68:F68)</f>
        <v>-99900</v>
      </c>
      <c r="K68" s="20">
        <f t="shared" si="12"/>
        <v>2.0750124916687491E+18</v>
      </c>
      <c r="L68">
        <f t="shared" si="12"/>
        <v>2.0750124916687491E+18</v>
      </c>
      <c r="M68">
        <f t="shared" si="13"/>
        <v>2.0750124916687491E+18</v>
      </c>
      <c r="N68">
        <f t="shared" si="14"/>
        <v>6.2250374750062469E+18</v>
      </c>
      <c r="O68" s="2">
        <f t="shared" si="15"/>
        <v>996005996000.99976</v>
      </c>
      <c r="P68" s="2">
        <f t="shared" si="16"/>
        <v>499.94206509380302</v>
      </c>
    </row>
    <row r="69" spans="1:16" x14ac:dyDescent="0.35">
      <c r="A69">
        <v>1159320623</v>
      </c>
      <c r="B69" s="1" t="s">
        <v>217</v>
      </c>
      <c r="C69" s="1" t="s">
        <v>216</v>
      </c>
      <c r="D69">
        <f>WorldCountryList!F69</f>
        <v>34</v>
      </c>
      <c r="E69">
        <f>WorldCountryList!E69</f>
        <v>25</v>
      </c>
      <c r="F69">
        <f>WorldCountryList!G69</f>
        <v>28</v>
      </c>
      <c r="G69">
        <f t="shared" si="9"/>
        <v>166.85422779580182</v>
      </c>
      <c r="H69">
        <f t="shared" si="10"/>
        <v>90.210979560879011</v>
      </c>
      <c r="I69">
        <f t="shared" si="11"/>
        <v>113.16065276116663</v>
      </c>
      <c r="J69" s="2">
        <f t="shared" si="17"/>
        <v>29</v>
      </c>
      <c r="K69" s="20">
        <f t="shared" si="12"/>
        <v>15052.083333333328</v>
      </c>
      <c r="L69">
        <f t="shared" si="12"/>
        <v>10208.33333333333</v>
      </c>
      <c r="M69">
        <f t="shared" si="13"/>
        <v>18881.333333333328</v>
      </c>
      <c r="N69">
        <f t="shared" si="14"/>
        <v>44141.749999999985</v>
      </c>
      <c r="O69" s="2">
        <f t="shared" si="15"/>
        <v>7.06268E-3</v>
      </c>
      <c r="P69" s="2">
        <f t="shared" si="16"/>
        <v>28.298984314895591</v>
      </c>
    </row>
    <row r="70" spans="1:16" x14ac:dyDescent="0.35">
      <c r="A70">
        <v>1159320625</v>
      </c>
      <c r="B70" s="1" t="s">
        <v>220</v>
      </c>
      <c r="C70" s="1" t="s">
        <v>219</v>
      </c>
      <c r="D70">
        <f>WorldCountryList!F70</f>
        <v>6</v>
      </c>
      <c r="E70">
        <f>WorldCountryList!E70</f>
        <v>43</v>
      </c>
      <c r="F70">
        <f>WorldCountryList!G70</f>
        <v>-33290</v>
      </c>
      <c r="G70">
        <f t="shared" si="9"/>
        <v>5.1961524227066311</v>
      </c>
      <c r="H70">
        <f t="shared" si="10"/>
        <v>266.88016193290446</v>
      </c>
      <c r="I70">
        <f t="shared" si="11"/>
        <v>159958370.61435765</v>
      </c>
      <c r="J70" s="2">
        <f t="shared" si="17"/>
        <v>-11080.333333333334</v>
      </c>
      <c r="K70" s="20">
        <f t="shared" si="12"/>
        <v>1386.7499999999995</v>
      </c>
      <c r="L70">
        <f t="shared" si="12"/>
        <v>42689715852.083313</v>
      </c>
      <c r="M70">
        <f t="shared" si="13"/>
        <v>831168074.99999964</v>
      </c>
      <c r="N70">
        <f t="shared" si="14"/>
        <v>43520885313.833313</v>
      </c>
      <c r="O70" s="2">
        <f t="shared" si="15"/>
        <v>6963.3416502133323</v>
      </c>
      <c r="P70" s="2">
        <f t="shared" si="16"/>
        <v>228.09392346483585</v>
      </c>
    </row>
    <row r="71" spans="1:16" x14ac:dyDescent="0.35">
      <c r="A71">
        <v>1159320637</v>
      </c>
      <c r="B71" s="1" t="s">
        <v>229</v>
      </c>
      <c r="C71" s="1" t="s">
        <v>227</v>
      </c>
      <c r="D71">
        <f>WorldCountryList!F71</f>
        <v>34</v>
      </c>
      <c r="E71">
        <f>WorldCountryList!E71</f>
        <v>19</v>
      </c>
      <c r="F71">
        <f>WorldCountryList!G71</f>
        <v>67</v>
      </c>
      <c r="G71">
        <f t="shared" si="9"/>
        <v>166.85422779580182</v>
      </c>
      <c r="H71">
        <f t="shared" si="10"/>
        <v>52.105861794363719</v>
      </c>
      <c r="I71">
        <f t="shared" si="11"/>
        <v>647.93133959805743</v>
      </c>
      <c r="J71" s="2">
        <f t="shared" si="17"/>
        <v>40</v>
      </c>
      <c r="K71" s="20">
        <f t="shared" si="12"/>
        <v>8694.0833333333303</v>
      </c>
      <c r="L71">
        <f t="shared" si="12"/>
        <v>33761.020833333328</v>
      </c>
      <c r="M71">
        <f t="shared" si="13"/>
        <v>108110.0833333333</v>
      </c>
      <c r="N71">
        <f t="shared" si="14"/>
        <v>150565.18749999994</v>
      </c>
      <c r="O71" s="2">
        <f t="shared" si="15"/>
        <v>2.4090429999999999E-2</v>
      </c>
      <c r="P71" s="2">
        <f t="shared" si="16"/>
        <v>46.061485066019806</v>
      </c>
    </row>
    <row r="72" spans="1:16" x14ac:dyDescent="0.35">
      <c r="A72">
        <v>1159320647</v>
      </c>
      <c r="B72" s="1" t="s">
        <v>229</v>
      </c>
      <c r="C72" s="1" t="s">
        <v>615</v>
      </c>
      <c r="D72">
        <f>WorldCountryList!F72</f>
        <v>-99900</v>
      </c>
      <c r="E72">
        <f>WorldCountryList!E72</f>
        <v>-99900</v>
      </c>
      <c r="F72">
        <f>WorldCountryList!G72</f>
        <v>-99900</v>
      </c>
      <c r="G72">
        <f t="shared" si="9"/>
        <v>1440490365.0037889</v>
      </c>
      <c r="H72">
        <f t="shared" si="10"/>
        <v>1440490365.0037889</v>
      </c>
      <c r="I72">
        <f t="shared" si="11"/>
        <v>1440490365.0037889</v>
      </c>
      <c r="J72" s="2">
        <f t="shared" si="17"/>
        <v>-99900</v>
      </c>
      <c r="K72" s="20">
        <f t="shared" si="12"/>
        <v>2.0750124916687491E+18</v>
      </c>
      <c r="L72">
        <f t="shared" si="12"/>
        <v>2.0750124916687491E+18</v>
      </c>
      <c r="M72">
        <f t="shared" si="13"/>
        <v>2.0750124916687491E+18</v>
      </c>
      <c r="N72">
        <f t="shared" si="14"/>
        <v>6.2250374750062469E+18</v>
      </c>
      <c r="O72" s="2">
        <f t="shared" si="15"/>
        <v>996005996000.99976</v>
      </c>
      <c r="P72" s="2">
        <f t="shared" si="16"/>
        <v>499.94206509380302</v>
      </c>
    </row>
    <row r="73" spans="1:16" x14ac:dyDescent="0.35">
      <c r="A73">
        <v>1159320649</v>
      </c>
      <c r="B73" s="1" t="s">
        <v>229</v>
      </c>
      <c r="C73" s="1" t="s">
        <v>732</v>
      </c>
      <c r="D73">
        <f>WorldCountryList!F73</f>
        <v>-99900</v>
      </c>
      <c r="E73">
        <f>WorldCountryList!E73</f>
        <v>-99900</v>
      </c>
      <c r="F73">
        <f>WorldCountryList!G73</f>
        <v>-99900</v>
      </c>
      <c r="G73">
        <f t="shared" si="9"/>
        <v>1440490365.0037889</v>
      </c>
      <c r="H73">
        <f t="shared" si="10"/>
        <v>1440490365.0037889</v>
      </c>
      <c r="I73">
        <f t="shared" si="11"/>
        <v>1440490365.0037889</v>
      </c>
      <c r="J73" s="2">
        <f t="shared" si="17"/>
        <v>-99900</v>
      </c>
      <c r="K73" s="20">
        <f t="shared" si="12"/>
        <v>2.0750124916687491E+18</v>
      </c>
      <c r="L73">
        <f t="shared" si="12"/>
        <v>2.0750124916687491E+18</v>
      </c>
      <c r="M73">
        <f t="shared" si="13"/>
        <v>2.0750124916687491E+18</v>
      </c>
      <c r="N73">
        <f t="shared" si="14"/>
        <v>6.2250374750062469E+18</v>
      </c>
      <c r="O73" s="2">
        <f t="shared" si="15"/>
        <v>996005996000.99976</v>
      </c>
      <c r="P73" s="2">
        <f t="shared" si="16"/>
        <v>499.94206509380302</v>
      </c>
    </row>
    <row r="74" spans="1:16" x14ac:dyDescent="0.35">
      <c r="A74">
        <v>1159320639</v>
      </c>
      <c r="B74" s="1" t="s">
        <v>229</v>
      </c>
      <c r="C74" s="1" t="s">
        <v>415</v>
      </c>
      <c r="D74">
        <f>WorldCountryList!F74</f>
        <v>34</v>
      </c>
      <c r="E74">
        <f>WorldCountryList!E74</f>
        <v>-33234</v>
      </c>
      <c r="F74">
        <f>WorldCountryList!G74</f>
        <v>-33292</v>
      </c>
      <c r="G74">
        <f t="shared" si="9"/>
        <v>166.85422779580182</v>
      </c>
      <c r="H74">
        <f t="shared" si="10"/>
        <v>159420663.52405167</v>
      </c>
      <c r="I74">
        <f t="shared" si="11"/>
        <v>159977591.18216926</v>
      </c>
      <c r="J74" s="2">
        <f t="shared" si="17"/>
        <v>-22164</v>
      </c>
      <c r="K74" s="20">
        <f t="shared" si="12"/>
        <v>26600011706.999992</v>
      </c>
      <c r="L74">
        <f t="shared" si="12"/>
        <v>2.55037337352409E+16</v>
      </c>
      <c r="M74">
        <f t="shared" si="13"/>
        <v>26692937441.333324</v>
      </c>
      <c r="N74">
        <f t="shared" si="14"/>
        <v>2.5503787028190048E+16</v>
      </c>
      <c r="O74" s="2">
        <f t="shared" si="15"/>
        <v>4080605924.5104089</v>
      </c>
      <c r="P74" s="2">
        <f t="shared" si="16"/>
        <v>420.35748852325219</v>
      </c>
    </row>
    <row r="75" spans="1:16" x14ac:dyDescent="0.35">
      <c r="A75">
        <v>1159320633</v>
      </c>
      <c r="B75" s="1" t="s">
        <v>229</v>
      </c>
      <c r="C75" s="1" t="s">
        <v>85</v>
      </c>
      <c r="D75">
        <f>WorldCountryList!F75</f>
        <v>-99900</v>
      </c>
      <c r="E75">
        <f>WorldCountryList!E75</f>
        <v>-99900</v>
      </c>
      <c r="F75">
        <f>WorldCountryList!G75</f>
        <v>-99900</v>
      </c>
      <c r="G75">
        <f t="shared" si="9"/>
        <v>1440490365.0037889</v>
      </c>
      <c r="H75">
        <f t="shared" si="10"/>
        <v>1440490365.0037889</v>
      </c>
      <c r="I75">
        <f t="shared" si="11"/>
        <v>1440490365.0037889</v>
      </c>
      <c r="J75" s="2">
        <f t="shared" si="17"/>
        <v>-99900</v>
      </c>
      <c r="K75" s="20">
        <f t="shared" si="12"/>
        <v>2.0750124916687491E+18</v>
      </c>
      <c r="L75">
        <f t="shared" si="12"/>
        <v>2.0750124916687491E+18</v>
      </c>
      <c r="M75">
        <f t="shared" si="13"/>
        <v>2.0750124916687491E+18</v>
      </c>
      <c r="N75">
        <f t="shared" si="14"/>
        <v>6.2250374750062469E+18</v>
      </c>
      <c r="O75" s="2">
        <f t="shared" si="15"/>
        <v>996005996000.99976</v>
      </c>
      <c r="P75" s="2">
        <f t="shared" si="16"/>
        <v>499.94206509380302</v>
      </c>
    </row>
    <row r="76" spans="1:16" x14ac:dyDescent="0.35">
      <c r="A76">
        <v>1159320643</v>
      </c>
      <c r="B76" s="1" t="s">
        <v>229</v>
      </c>
      <c r="C76" s="1" t="s">
        <v>556</v>
      </c>
      <c r="D76">
        <f>WorldCountryList!F76</f>
        <v>34</v>
      </c>
      <c r="E76">
        <f>WorldCountryList!E76</f>
        <v>-33234</v>
      </c>
      <c r="F76">
        <f>WorldCountryList!G76</f>
        <v>-33292</v>
      </c>
      <c r="G76">
        <f t="shared" si="9"/>
        <v>166.85422779580182</v>
      </c>
      <c r="H76">
        <f t="shared" si="10"/>
        <v>159420663.52405167</v>
      </c>
      <c r="I76">
        <f t="shared" si="11"/>
        <v>159977591.18216926</v>
      </c>
      <c r="J76" s="2">
        <f t="shared" si="17"/>
        <v>-22164</v>
      </c>
      <c r="K76" s="20">
        <f t="shared" si="12"/>
        <v>26600011706.999992</v>
      </c>
      <c r="L76">
        <f t="shared" si="12"/>
        <v>2.55037337352409E+16</v>
      </c>
      <c r="M76">
        <f t="shared" si="13"/>
        <v>26692937441.333324</v>
      </c>
      <c r="N76">
        <f t="shared" si="14"/>
        <v>2.5503787028190048E+16</v>
      </c>
      <c r="O76" s="2">
        <f t="shared" si="15"/>
        <v>4080605924.5104089</v>
      </c>
      <c r="P76" s="2">
        <f t="shared" si="16"/>
        <v>420.35748852325219</v>
      </c>
    </row>
    <row r="77" spans="1:16" x14ac:dyDescent="0.35">
      <c r="A77">
        <v>1159320641</v>
      </c>
      <c r="B77" s="1" t="s">
        <v>229</v>
      </c>
      <c r="C77" s="1" t="s">
        <v>482</v>
      </c>
      <c r="D77">
        <f>WorldCountryList!F77</f>
        <v>1</v>
      </c>
      <c r="E77">
        <f>WorldCountryList!E77</f>
        <v>-33234</v>
      </c>
      <c r="F77">
        <f>WorldCountryList!G77</f>
        <v>-33292</v>
      </c>
      <c r="G77">
        <f t="shared" si="9"/>
        <v>0.14433756729740643</v>
      </c>
      <c r="H77">
        <f t="shared" si="10"/>
        <v>159420663.52405167</v>
      </c>
      <c r="I77">
        <f t="shared" si="11"/>
        <v>159977591.18216926</v>
      </c>
      <c r="J77" s="2">
        <f t="shared" si="17"/>
        <v>-22175</v>
      </c>
      <c r="K77" s="20">
        <f t="shared" si="12"/>
        <v>23010390.749999993</v>
      </c>
      <c r="L77">
        <f t="shared" si="12"/>
        <v>2.55037337352409E+16</v>
      </c>
      <c r="M77">
        <f t="shared" si="13"/>
        <v>23090776.333333328</v>
      </c>
      <c r="N77">
        <f t="shared" si="14"/>
        <v>2.5503733781342068E+16</v>
      </c>
      <c r="O77" s="2">
        <f t="shared" si="15"/>
        <v>4080597405.0147319</v>
      </c>
      <c r="P77" s="2">
        <f t="shared" si="16"/>
        <v>420.35745829919648</v>
      </c>
    </row>
    <row r="78" spans="1:16" x14ac:dyDescent="0.35">
      <c r="A78">
        <v>1159320631</v>
      </c>
      <c r="B78" s="1" t="s">
        <v>229</v>
      </c>
      <c r="C78" s="1" t="s">
        <v>37</v>
      </c>
      <c r="D78">
        <f>WorldCountryList!F78</f>
        <v>-99900</v>
      </c>
      <c r="E78">
        <f>WorldCountryList!E78</f>
        <v>-99900</v>
      </c>
      <c r="F78">
        <f>WorldCountryList!G78</f>
        <v>-99900</v>
      </c>
      <c r="G78">
        <f t="shared" si="9"/>
        <v>1440490365.0037889</v>
      </c>
      <c r="H78">
        <f t="shared" si="10"/>
        <v>1440490365.0037889</v>
      </c>
      <c r="I78">
        <f t="shared" si="11"/>
        <v>1440490365.0037889</v>
      </c>
      <c r="J78" s="2">
        <f t="shared" si="17"/>
        <v>-99900</v>
      </c>
      <c r="K78" s="20">
        <f t="shared" si="12"/>
        <v>2.0750124916687491E+18</v>
      </c>
      <c r="L78">
        <f t="shared" si="12"/>
        <v>2.0750124916687491E+18</v>
      </c>
      <c r="M78">
        <f t="shared" si="13"/>
        <v>2.0750124916687491E+18</v>
      </c>
      <c r="N78">
        <f t="shared" si="14"/>
        <v>6.2250374750062469E+18</v>
      </c>
      <c r="O78" s="2">
        <f t="shared" si="15"/>
        <v>996005996000.99976</v>
      </c>
      <c r="P78" s="2">
        <f t="shared" si="16"/>
        <v>499.94206509380302</v>
      </c>
    </row>
    <row r="79" spans="1:16" x14ac:dyDescent="0.35">
      <c r="A79">
        <v>1159320691</v>
      </c>
      <c r="B79" s="1" t="s">
        <v>235</v>
      </c>
      <c r="C79" s="1" t="s">
        <v>234</v>
      </c>
      <c r="D79">
        <f>WorldCountryList!F79</f>
        <v>38</v>
      </c>
      <c r="E79">
        <f>WorldCountryList!E79</f>
        <v>37</v>
      </c>
      <c r="F79">
        <f>WorldCountryList!G79</f>
        <v>-66592</v>
      </c>
      <c r="G79">
        <f t="shared" si="9"/>
        <v>208.42344717745488</v>
      </c>
      <c r="H79">
        <f t="shared" si="10"/>
        <v>197.59812963014937</v>
      </c>
      <c r="I79">
        <f t="shared" si="11"/>
        <v>640064143.12757623</v>
      </c>
      <c r="J79" s="2">
        <f t="shared" si="17"/>
        <v>-22172.333333333332</v>
      </c>
      <c r="K79" s="20">
        <f t="shared" si="12"/>
        <v>41184.083333333321</v>
      </c>
      <c r="L79">
        <f t="shared" si="12"/>
        <v>126475477525.33328</v>
      </c>
      <c r="M79">
        <f t="shared" si="13"/>
        <v>133404375125.3333</v>
      </c>
      <c r="N79">
        <f t="shared" si="14"/>
        <v>259879893834.74991</v>
      </c>
      <c r="O79" s="2">
        <f t="shared" si="15"/>
        <v>41580.783013559994</v>
      </c>
      <c r="P79" s="2">
        <f t="shared" si="16"/>
        <v>253.96308877660678</v>
      </c>
    </row>
    <row r="80" spans="1:16" x14ac:dyDescent="0.35">
      <c r="A80">
        <v>1159320693</v>
      </c>
      <c r="B80" s="1" t="s">
        <v>239</v>
      </c>
      <c r="C80" s="1" t="s">
        <v>238</v>
      </c>
      <c r="D80">
        <f>WorldCountryList!F80</f>
        <v>9</v>
      </c>
      <c r="E80">
        <f>WorldCountryList!E80</f>
        <v>39</v>
      </c>
      <c r="F80">
        <f>WorldCountryList!G80</f>
        <v>33</v>
      </c>
      <c r="G80">
        <f t="shared" si="9"/>
        <v>11.691342951089919</v>
      </c>
      <c r="H80">
        <f t="shared" si="10"/>
        <v>219.53743985935517</v>
      </c>
      <c r="I80">
        <f t="shared" si="11"/>
        <v>157.18361078687559</v>
      </c>
      <c r="J80" s="2">
        <f t="shared" si="17"/>
        <v>27</v>
      </c>
      <c r="K80" s="20">
        <f t="shared" si="12"/>
        <v>2566.6874999999991</v>
      </c>
      <c r="L80">
        <f t="shared" si="12"/>
        <v>34507.687499999993</v>
      </c>
      <c r="M80">
        <f t="shared" si="13"/>
        <v>1837.6874999999993</v>
      </c>
      <c r="N80">
        <f t="shared" si="14"/>
        <v>38912.062499999993</v>
      </c>
      <c r="O80" s="2">
        <f t="shared" si="15"/>
        <v>6.225930000000001E-3</v>
      </c>
      <c r="P80" s="2">
        <f t="shared" si="16"/>
        <v>26.473474449574269</v>
      </c>
    </row>
    <row r="81" spans="1:16" x14ac:dyDescent="0.35">
      <c r="A81">
        <v>1159320731</v>
      </c>
      <c r="B81" s="1" t="s">
        <v>765</v>
      </c>
      <c r="C81" s="1" t="s">
        <v>590</v>
      </c>
      <c r="D81">
        <f>WorldCountryList!F81</f>
        <v>-99900</v>
      </c>
      <c r="E81">
        <f>WorldCountryList!E81</f>
        <v>-99900</v>
      </c>
      <c r="F81">
        <f>WorldCountryList!G81</f>
        <v>-99900</v>
      </c>
      <c r="G81">
        <f t="shared" si="9"/>
        <v>1440490365.0037889</v>
      </c>
      <c r="H81">
        <f t="shared" si="10"/>
        <v>1440490365.0037889</v>
      </c>
      <c r="I81">
        <f t="shared" si="11"/>
        <v>1440490365.0037889</v>
      </c>
      <c r="J81" s="2">
        <f t="shared" si="17"/>
        <v>-99900</v>
      </c>
      <c r="K81" s="20">
        <f t="shared" si="12"/>
        <v>2.0750124916687491E+18</v>
      </c>
      <c r="L81">
        <f t="shared" si="12"/>
        <v>2.0750124916687491E+18</v>
      </c>
      <c r="M81">
        <f t="shared" si="13"/>
        <v>2.0750124916687491E+18</v>
      </c>
      <c r="N81">
        <f t="shared" si="14"/>
        <v>6.2250374750062469E+18</v>
      </c>
      <c r="O81" s="2">
        <f t="shared" si="15"/>
        <v>996005996000.99976</v>
      </c>
      <c r="P81" s="2">
        <f t="shared" si="16"/>
        <v>499.94206509380302</v>
      </c>
    </row>
    <row r="82" spans="1:16" x14ac:dyDescent="0.35">
      <c r="A82">
        <v>1159320723</v>
      </c>
      <c r="B82" s="1" t="s">
        <v>765</v>
      </c>
      <c r="C82" s="1" t="s">
        <v>312</v>
      </c>
      <c r="D82">
        <f>WorldCountryList!F82</f>
        <v>-99900</v>
      </c>
      <c r="E82">
        <f>WorldCountryList!E82</f>
        <v>-99900</v>
      </c>
      <c r="F82">
        <f>WorldCountryList!G82</f>
        <v>-99900</v>
      </c>
      <c r="G82">
        <f t="shared" si="9"/>
        <v>1440490365.0037889</v>
      </c>
      <c r="H82">
        <f t="shared" si="10"/>
        <v>1440490365.0037889</v>
      </c>
      <c r="I82">
        <f t="shared" si="11"/>
        <v>1440490365.0037889</v>
      </c>
      <c r="J82" s="2">
        <f t="shared" si="17"/>
        <v>-99900</v>
      </c>
      <c r="K82" s="20">
        <f t="shared" si="12"/>
        <v>2.0750124916687491E+18</v>
      </c>
      <c r="L82">
        <f t="shared" si="12"/>
        <v>2.0750124916687491E+18</v>
      </c>
      <c r="M82">
        <f t="shared" si="13"/>
        <v>2.0750124916687491E+18</v>
      </c>
      <c r="N82">
        <f t="shared" si="14"/>
        <v>6.2250374750062469E+18</v>
      </c>
      <c r="O82" s="2">
        <f t="shared" si="15"/>
        <v>996005996000.99976</v>
      </c>
      <c r="P82" s="2">
        <f t="shared" si="16"/>
        <v>499.94206509380302</v>
      </c>
    </row>
    <row r="83" spans="1:16" x14ac:dyDescent="0.35">
      <c r="A83">
        <v>1159320733</v>
      </c>
      <c r="B83" s="1" t="s">
        <v>765</v>
      </c>
      <c r="C83" s="1" t="s">
        <v>594</v>
      </c>
      <c r="D83">
        <f>WorldCountryList!F83</f>
        <v>-99900</v>
      </c>
      <c r="E83">
        <f>WorldCountryList!E83</f>
        <v>-99900</v>
      </c>
      <c r="F83">
        <f>WorldCountryList!G83</f>
        <v>-99900</v>
      </c>
      <c r="G83">
        <f t="shared" si="9"/>
        <v>1440490365.0037889</v>
      </c>
      <c r="H83">
        <f t="shared" si="10"/>
        <v>1440490365.0037889</v>
      </c>
      <c r="I83">
        <f t="shared" si="11"/>
        <v>1440490365.0037889</v>
      </c>
      <c r="J83" s="2">
        <f t="shared" si="17"/>
        <v>-99900</v>
      </c>
      <c r="K83" s="20">
        <f t="shared" si="12"/>
        <v>2.0750124916687491E+18</v>
      </c>
      <c r="L83">
        <f t="shared" si="12"/>
        <v>2.0750124916687491E+18</v>
      </c>
      <c r="M83">
        <f t="shared" si="13"/>
        <v>2.0750124916687491E+18</v>
      </c>
      <c r="N83">
        <f t="shared" si="14"/>
        <v>6.2250374750062469E+18</v>
      </c>
      <c r="O83" s="2">
        <f t="shared" si="15"/>
        <v>996005996000.99976</v>
      </c>
      <c r="P83" s="2">
        <f t="shared" si="16"/>
        <v>499.94206509380302</v>
      </c>
    </row>
    <row r="84" spans="1:16" x14ac:dyDescent="0.35">
      <c r="A84">
        <v>1159320729</v>
      </c>
      <c r="B84" s="1" t="s">
        <v>765</v>
      </c>
      <c r="C84" s="1" t="s">
        <v>518</v>
      </c>
      <c r="D84">
        <f>WorldCountryList!F84</f>
        <v>-99900</v>
      </c>
      <c r="E84">
        <f>WorldCountryList!E84</f>
        <v>-99900</v>
      </c>
      <c r="F84">
        <f>WorldCountryList!G84</f>
        <v>-99900</v>
      </c>
      <c r="G84">
        <f t="shared" si="9"/>
        <v>1440490365.0037889</v>
      </c>
      <c r="H84">
        <f t="shared" si="10"/>
        <v>1440490365.0037889</v>
      </c>
      <c r="I84">
        <f t="shared" si="11"/>
        <v>1440490365.0037889</v>
      </c>
      <c r="J84" s="2">
        <f t="shared" si="17"/>
        <v>-99900</v>
      </c>
      <c r="K84" s="20">
        <f t="shared" si="12"/>
        <v>2.0750124916687491E+18</v>
      </c>
      <c r="L84">
        <f t="shared" si="12"/>
        <v>2.0750124916687491E+18</v>
      </c>
      <c r="M84">
        <f t="shared" si="13"/>
        <v>2.0750124916687491E+18</v>
      </c>
      <c r="N84">
        <f t="shared" si="14"/>
        <v>6.2250374750062469E+18</v>
      </c>
      <c r="O84" s="2">
        <f t="shared" si="15"/>
        <v>996005996000.99976</v>
      </c>
      <c r="P84" s="2">
        <f t="shared" si="16"/>
        <v>499.94206509380302</v>
      </c>
    </row>
    <row r="85" spans="1:16" x14ac:dyDescent="0.35">
      <c r="A85">
        <v>1159320703</v>
      </c>
      <c r="B85" s="1" t="s">
        <v>765</v>
      </c>
      <c r="C85" s="1" t="s">
        <v>11</v>
      </c>
      <c r="D85">
        <f>WorldCountryList!F85</f>
        <v>-99900</v>
      </c>
      <c r="E85">
        <f>WorldCountryList!E85</f>
        <v>-66595</v>
      </c>
      <c r="F85">
        <f>WorldCountryList!G85</f>
        <v>-99900</v>
      </c>
      <c r="G85">
        <f t="shared" si="9"/>
        <v>1440490365.0037889</v>
      </c>
      <c r="H85">
        <f t="shared" si="10"/>
        <v>640121814.79030311</v>
      </c>
      <c r="I85">
        <f t="shared" si="11"/>
        <v>1440490365.0037889</v>
      </c>
      <c r="J85" s="2">
        <f t="shared" si="17"/>
        <v>-88798.333333333328</v>
      </c>
      <c r="K85" s="20">
        <f t="shared" si="12"/>
        <v>9.2208930663417152E+17</v>
      </c>
      <c r="L85">
        <f t="shared" si="12"/>
        <v>9.2208930663417152E+17</v>
      </c>
      <c r="M85">
        <f t="shared" si="13"/>
        <v>2.0750124916687491E+18</v>
      </c>
      <c r="N85">
        <f t="shared" si="14"/>
        <v>3.9191911049370921E+18</v>
      </c>
      <c r="O85" s="2">
        <f t="shared" si="15"/>
        <v>627070576789.93494</v>
      </c>
      <c r="P85" s="2">
        <f t="shared" si="16"/>
        <v>493.2438807778276</v>
      </c>
    </row>
    <row r="86" spans="1:16" x14ac:dyDescent="0.35">
      <c r="A86">
        <v>1159320711</v>
      </c>
      <c r="B86" s="1" t="s">
        <v>765</v>
      </c>
      <c r="C86" s="1" t="s">
        <v>222</v>
      </c>
      <c r="D86">
        <f>WorldCountryList!F86</f>
        <v>-99900</v>
      </c>
      <c r="E86">
        <f>WorldCountryList!E86</f>
        <v>-99900</v>
      </c>
      <c r="F86">
        <f>WorldCountryList!G86</f>
        <v>-99900</v>
      </c>
      <c r="G86">
        <f t="shared" si="9"/>
        <v>1440490365.0037889</v>
      </c>
      <c r="H86">
        <f t="shared" si="10"/>
        <v>1440490365.0037889</v>
      </c>
      <c r="I86">
        <f t="shared" si="11"/>
        <v>1440490365.0037889</v>
      </c>
      <c r="J86" s="2">
        <f t="shared" si="17"/>
        <v>-99900</v>
      </c>
      <c r="K86" s="20">
        <f t="shared" si="12"/>
        <v>2.0750124916687491E+18</v>
      </c>
      <c r="L86">
        <f t="shared" si="12"/>
        <v>2.0750124916687491E+18</v>
      </c>
      <c r="M86">
        <f t="shared" si="13"/>
        <v>2.0750124916687491E+18</v>
      </c>
      <c r="N86">
        <f t="shared" si="14"/>
        <v>6.2250374750062469E+18</v>
      </c>
      <c r="O86" s="2">
        <f t="shared" si="15"/>
        <v>996005996000.99976</v>
      </c>
      <c r="P86" s="2">
        <f t="shared" si="16"/>
        <v>499.94206509380302</v>
      </c>
    </row>
    <row r="87" spans="1:16" x14ac:dyDescent="0.35">
      <c r="A87">
        <v>1159320707</v>
      </c>
      <c r="B87" s="1" t="s">
        <v>765</v>
      </c>
      <c r="C87" s="1" t="s">
        <v>166</v>
      </c>
      <c r="D87">
        <f>WorldCountryList!F87</f>
        <v>1</v>
      </c>
      <c r="E87">
        <f>WorldCountryList!E87</f>
        <v>-33234</v>
      </c>
      <c r="F87">
        <f>WorldCountryList!G87</f>
        <v>-33292</v>
      </c>
      <c r="G87">
        <f t="shared" si="9"/>
        <v>0.14433756729740643</v>
      </c>
      <c r="H87">
        <f t="shared" si="10"/>
        <v>159420663.52405167</v>
      </c>
      <c r="I87">
        <f t="shared" si="11"/>
        <v>159977591.18216926</v>
      </c>
      <c r="J87" s="2">
        <f t="shared" si="17"/>
        <v>-22175</v>
      </c>
      <c r="K87" s="20">
        <f t="shared" si="12"/>
        <v>23010390.749999993</v>
      </c>
      <c r="L87">
        <f t="shared" si="12"/>
        <v>2.55037337352409E+16</v>
      </c>
      <c r="M87">
        <f t="shared" si="13"/>
        <v>23090776.333333328</v>
      </c>
      <c r="N87">
        <f t="shared" si="14"/>
        <v>2.5503733781342068E+16</v>
      </c>
      <c r="O87" s="2">
        <f t="shared" si="15"/>
        <v>4080597405.0147319</v>
      </c>
      <c r="P87" s="2">
        <f t="shared" si="16"/>
        <v>420.35745829919648</v>
      </c>
    </row>
    <row r="88" spans="1:16" x14ac:dyDescent="0.35">
      <c r="A88">
        <v>1159320705</v>
      </c>
      <c r="B88" s="1" t="s">
        <v>765</v>
      </c>
      <c r="C88" s="1" t="s">
        <v>92</v>
      </c>
      <c r="D88">
        <f>WorldCountryList!F88</f>
        <v>34</v>
      </c>
      <c r="E88">
        <f>WorldCountryList!E88</f>
        <v>-33262</v>
      </c>
      <c r="F88">
        <f>WorldCountryList!G88</f>
        <v>-33292</v>
      </c>
      <c r="G88">
        <f t="shared" si="9"/>
        <v>166.85422779580182</v>
      </c>
      <c r="H88">
        <f t="shared" si="10"/>
        <v>159689403.9085519</v>
      </c>
      <c r="I88">
        <f t="shared" si="11"/>
        <v>159977591.18216926</v>
      </c>
      <c r="J88" s="2">
        <f t="shared" si="17"/>
        <v>-22173.333333333332</v>
      </c>
      <c r="K88" s="20">
        <f t="shared" si="12"/>
        <v>26644852176.333324</v>
      </c>
      <c r="L88">
        <f t="shared" si="12"/>
        <v>2.5546726174606616E+16</v>
      </c>
      <c r="M88">
        <f t="shared" si="13"/>
        <v>26692937441.333324</v>
      </c>
      <c r="N88">
        <f t="shared" si="14"/>
        <v>2.5546779512396232E+16</v>
      </c>
      <c r="O88" s="2">
        <f t="shared" si="15"/>
        <v>4087484721.9833984</v>
      </c>
      <c r="P88" s="2">
        <f t="shared" si="16"/>
        <v>420.38187141043409</v>
      </c>
    </row>
    <row r="89" spans="1:16" x14ac:dyDescent="0.35">
      <c r="A89">
        <v>1159320739</v>
      </c>
      <c r="B89" s="1" t="s">
        <v>765</v>
      </c>
      <c r="C89" s="1" t="s">
        <v>717</v>
      </c>
      <c r="D89">
        <f>WorldCountryList!F89</f>
        <v>34</v>
      </c>
      <c r="E89">
        <f>WorldCountryList!E89</f>
        <v>72</v>
      </c>
      <c r="F89">
        <f>WorldCountryList!G89</f>
        <v>-33292</v>
      </c>
      <c r="G89">
        <f t="shared" si="9"/>
        <v>166.85422779580182</v>
      </c>
      <c r="H89">
        <f t="shared" si="10"/>
        <v>748.24594886975478</v>
      </c>
      <c r="I89">
        <f t="shared" si="11"/>
        <v>159977591.18216926</v>
      </c>
      <c r="J89" s="2">
        <f t="shared" si="17"/>
        <v>-11062</v>
      </c>
      <c r="K89" s="20">
        <f t="shared" si="12"/>
        <v>124847.99999999994</v>
      </c>
      <c r="L89">
        <f t="shared" si="12"/>
        <v>119702584511.99995</v>
      </c>
      <c r="M89">
        <f t="shared" si="13"/>
        <v>26692937441.333324</v>
      </c>
      <c r="N89">
        <f t="shared" si="14"/>
        <v>146395646801.33328</v>
      </c>
      <c r="O89" s="2">
        <f t="shared" si="15"/>
        <v>23423.303488213332</v>
      </c>
      <c r="P89" s="2">
        <f t="shared" si="16"/>
        <v>245.6549381807661</v>
      </c>
    </row>
    <row r="90" spans="1:16" x14ac:dyDescent="0.35">
      <c r="A90">
        <v>1159320737</v>
      </c>
      <c r="B90" s="1" t="s">
        <v>765</v>
      </c>
      <c r="C90" s="1" t="s">
        <v>649</v>
      </c>
      <c r="D90">
        <f>WorldCountryList!F90</f>
        <v>34</v>
      </c>
      <c r="E90">
        <f>WorldCountryList!E90</f>
        <v>72</v>
      </c>
      <c r="F90">
        <f>WorldCountryList!G90</f>
        <v>-33292</v>
      </c>
      <c r="G90">
        <f t="shared" si="9"/>
        <v>166.85422779580182</v>
      </c>
      <c r="H90">
        <f t="shared" si="10"/>
        <v>748.24594886975478</v>
      </c>
      <c r="I90">
        <f t="shared" si="11"/>
        <v>159977591.18216926</v>
      </c>
      <c r="J90" s="2">
        <f t="shared" si="17"/>
        <v>-11062</v>
      </c>
      <c r="K90" s="20">
        <f t="shared" si="12"/>
        <v>124847.99999999994</v>
      </c>
      <c r="L90">
        <f t="shared" si="12"/>
        <v>119702584511.99995</v>
      </c>
      <c r="M90">
        <f t="shared" si="13"/>
        <v>26692937441.333324</v>
      </c>
      <c r="N90">
        <f t="shared" si="14"/>
        <v>146395646801.33328</v>
      </c>
      <c r="O90" s="2">
        <f t="shared" si="15"/>
        <v>23423.303488213332</v>
      </c>
      <c r="P90" s="2">
        <f t="shared" si="16"/>
        <v>245.6549381807661</v>
      </c>
    </row>
    <row r="91" spans="1:16" x14ac:dyDescent="0.35">
      <c r="A91">
        <v>1159320727</v>
      </c>
      <c r="B91" s="1" t="s">
        <v>765</v>
      </c>
      <c r="C91" s="1" t="s">
        <v>469</v>
      </c>
      <c r="D91">
        <f>WorldCountryList!F91</f>
        <v>-99900</v>
      </c>
      <c r="E91">
        <f>WorldCountryList!E91</f>
        <v>-66600</v>
      </c>
      <c r="F91">
        <f>WorldCountryList!G91</f>
        <v>-99900</v>
      </c>
      <c r="G91">
        <f t="shared" si="9"/>
        <v>1440490365.0037889</v>
      </c>
      <c r="H91">
        <f t="shared" si="10"/>
        <v>640217940.00168395</v>
      </c>
      <c r="I91">
        <f t="shared" si="11"/>
        <v>1440490365.0037889</v>
      </c>
      <c r="J91" s="2">
        <f t="shared" si="17"/>
        <v>-88800</v>
      </c>
      <c r="K91" s="20">
        <f t="shared" si="12"/>
        <v>9.2222777407499955E+17</v>
      </c>
      <c r="L91">
        <f t="shared" si="12"/>
        <v>9.2222777407499955E+17</v>
      </c>
      <c r="M91">
        <f t="shared" si="13"/>
        <v>2.0750124916687491E+18</v>
      </c>
      <c r="N91">
        <f t="shared" si="14"/>
        <v>3.9194680398187479E+18</v>
      </c>
      <c r="O91" s="2">
        <f t="shared" si="15"/>
        <v>627114886370.99988</v>
      </c>
      <c r="P91" s="2">
        <f t="shared" si="16"/>
        <v>493.24490366782942</v>
      </c>
    </row>
    <row r="92" spans="1:16" x14ac:dyDescent="0.35">
      <c r="A92">
        <v>1159320725</v>
      </c>
      <c r="B92" s="1" t="s">
        <v>765</v>
      </c>
      <c r="C92" s="1" t="s">
        <v>335</v>
      </c>
      <c r="D92">
        <f>WorldCountryList!F92</f>
        <v>-99900</v>
      </c>
      <c r="E92">
        <f>WorldCountryList!E92</f>
        <v>-99900</v>
      </c>
      <c r="F92">
        <f>WorldCountryList!G92</f>
        <v>-99900</v>
      </c>
      <c r="G92">
        <f t="shared" si="9"/>
        <v>1440490365.0037889</v>
      </c>
      <c r="H92">
        <f t="shared" si="10"/>
        <v>1440490365.0037889</v>
      </c>
      <c r="I92">
        <f t="shared" si="11"/>
        <v>1440490365.0037889</v>
      </c>
      <c r="J92" s="25">
        <f t="shared" si="17"/>
        <v>-99900</v>
      </c>
      <c r="K92" s="20">
        <f t="shared" si="12"/>
        <v>2.0750124916687491E+18</v>
      </c>
      <c r="L92">
        <f t="shared" si="12"/>
        <v>2.0750124916687491E+18</v>
      </c>
      <c r="M92">
        <f t="shared" si="13"/>
        <v>2.0750124916687491E+18</v>
      </c>
      <c r="N92" s="7">
        <f t="shared" si="14"/>
        <v>6.2250374750062469E+18</v>
      </c>
      <c r="O92" s="2">
        <f t="shared" si="15"/>
        <v>996005996000.99976</v>
      </c>
      <c r="P92" s="2">
        <f t="shared" si="16"/>
        <v>499.94206509380302</v>
      </c>
    </row>
    <row r="93" spans="1:16" x14ac:dyDescent="0.35">
      <c r="A93">
        <v>1159320715</v>
      </c>
      <c r="B93" s="1" t="s">
        <v>765</v>
      </c>
      <c r="C93" s="1" t="s">
        <v>245</v>
      </c>
      <c r="D93">
        <f>WorldCountryList!F93</f>
        <v>-99900</v>
      </c>
      <c r="E93">
        <f>WorldCountryList!E93</f>
        <v>-99900</v>
      </c>
      <c r="F93">
        <f>WorldCountryList!G93</f>
        <v>-99900</v>
      </c>
      <c r="G93">
        <f t="shared" si="9"/>
        <v>1440490365.0037889</v>
      </c>
      <c r="H93">
        <f t="shared" si="10"/>
        <v>1440490365.0037889</v>
      </c>
      <c r="I93">
        <f t="shared" si="11"/>
        <v>1440490365.0037889</v>
      </c>
      <c r="J93" s="2">
        <f t="shared" si="17"/>
        <v>-99900</v>
      </c>
      <c r="K93" s="20">
        <f t="shared" si="12"/>
        <v>2.0750124916687491E+18</v>
      </c>
      <c r="L93">
        <f t="shared" si="12"/>
        <v>2.0750124916687491E+18</v>
      </c>
      <c r="M93">
        <f t="shared" si="13"/>
        <v>2.0750124916687491E+18</v>
      </c>
      <c r="N93">
        <f t="shared" si="14"/>
        <v>6.2250374750062469E+18</v>
      </c>
      <c r="O93" s="2">
        <f t="shared" si="15"/>
        <v>996005996000.99976</v>
      </c>
      <c r="P93" s="2">
        <f t="shared" si="16"/>
        <v>499.94206509380302</v>
      </c>
    </row>
    <row r="94" spans="1:16" x14ac:dyDescent="0.35">
      <c r="A94">
        <v>1159320721</v>
      </c>
      <c r="B94" s="1" t="s">
        <v>765</v>
      </c>
      <c r="C94" s="1" t="s">
        <v>307</v>
      </c>
      <c r="D94">
        <f>WorldCountryList!F94</f>
        <v>34</v>
      </c>
      <c r="E94">
        <f>WorldCountryList!E94</f>
        <v>-33234</v>
      </c>
      <c r="F94">
        <f>WorldCountryList!G94</f>
        <v>-33292</v>
      </c>
      <c r="G94">
        <f t="shared" si="9"/>
        <v>166.85422779580182</v>
      </c>
      <c r="H94">
        <f t="shared" si="10"/>
        <v>159420663.52405167</v>
      </c>
      <c r="I94">
        <f t="shared" si="11"/>
        <v>159977591.18216926</v>
      </c>
      <c r="J94" s="2">
        <f t="shared" si="17"/>
        <v>-22164</v>
      </c>
      <c r="K94" s="20">
        <f t="shared" si="12"/>
        <v>26600011706.999992</v>
      </c>
      <c r="L94">
        <f t="shared" si="12"/>
        <v>2.55037337352409E+16</v>
      </c>
      <c r="M94">
        <f t="shared" si="13"/>
        <v>26692937441.333324</v>
      </c>
      <c r="N94">
        <f t="shared" si="14"/>
        <v>2.5503787028190048E+16</v>
      </c>
      <c r="O94" s="2">
        <f t="shared" si="15"/>
        <v>4080605924.5104089</v>
      </c>
      <c r="P94" s="2">
        <f t="shared" si="16"/>
        <v>420.35748852325219</v>
      </c>
    </row>
    <row r="95" spans="1:16" x14ac:dyDescent="0.35">
      <c r="A95">
        <v>1159320713</v>
      </c>
      <c r="B95" s="1" t="s">
        <v>765</v>
      </c>
      <c r="C95" s="1" t="s">
        <v>241</v>
      </c>
      <c r="D95">
        <f>WorldCountryList!F95</f>
        <v>34</v>
      </c>
      <c r="E95">
        <f>WorldCountryList!E95</f>
        <v>24</v>
      </c>
      <c r="F95">
        <f>WorldCountryList!G95</f>
        <v>32</v>
      </c>
      <c r="G95">
        <f t="shared" si="9"/>
        <v>166.85422779580182</v>
      </c>
      <c r="H95">
        <f t="shared" si="10"/>
        <v>83.138438763306098</v>
      </c>
      <c r="I95">
        <f t="shared" si="11"/>
        <v>147.80166891254419</v>
      </c>
      <c r="J95" s="2">
        <f t="shared" si="17"/>
        <v>30</v>
      </c>
      <c r="K95" s="20">
        <f t="shared" si="12"/>
        <v>13871.999999999996</v>
      </c>
      <c r="L95">
        <f t="shared" si="12"/>
        <v>12287.999999999998</v>
      </c>
      <c r="M95">
        <f t="shared" si="13"/>
        <v>24661.333333333328</v>
      </c>
      <c r="N95">
        <f t="shared" si="14"/>
        <v>50821.333333333321</v>
      </c>
      <c r="O95" s="2">
        <f t="shared" si="15"/>
        <v>8.1314133333333337E-3</v>
      </c>
      <c r="P95" s="2">
        <f t="shared" si="16"/>
        <v>30.338867918526645</v>
      </c>
    </row>
    <row r="96" spans="1:16" x14ac:dyDescent="0.35">
      <c r="A96">
        <v>1159320779</v>
      </c>
      <c r="B96" s="1" t="s">
        <v>244</v>
      </c>
      <c r="C96" s="1" t="s">
        <v>243</v>
      </c>
      <c r="D96">
        <f>WorldCountryList!F96</f>
        <v>3</v>
      </c>
      <c r="E96">
        <f>WorldCountryList!E96</f>
        <v>35</v>
      </c>
      <c r="F96">
        <f>WorldCountryList!G96</f>
        <v>27</v>
      </c>
      <c r="G96">
        <f t="shared" si="9"/>
        <v>1.2990381056766578</v>
      </c>
      <c r="H96">
        <f t="shared" si="10"/>
        <v>176.81351993932287</v>
      </c>
      <c r="I96">
        <f t="shared" si="11"/>
        <v>105.22208655980928</v>
      </c>
      <c r="J96" s="2">
        <f t="shared" si="17"/>
        <v>21.666666666666668</v>
      </c>
      <c r="K96" s="20">
        <f t="shared" si="12"/>
        <v>229.68749999999994</v>
      </c>
      <c r="L96">
        <f t="shared" si="12"/>
        <v>18604.687499999996</v>
      </c>
      <c r="M96">
        <f t="shared" si="13"/>
        <v>136.68749999999997</v>
      </c>
      <c r="N96">
        <f t="shared" si="14"/>
        <v>18971.062499999996</v>
      </c>
      <c r="O96" s="2">
        <f t="shared" si="15"/>
        <v>3.0353700000000003E-3</v>
      </c>
      <c r="P96" s="2">
        <f t="shared" si="16"/>
        <v>16.07372124980408</v>
      </c>
    </row>
    <row r="97" spans="1:16" x14ac:dyDescent="0.35">
      <c r="A97">
        <v>1159320793</v>
      </c>
      <c r="B97" s="1" t="s">
        <v>249</v>
      </c>
      <c r="C97" s="1" t="s">
        <v>248</v>
      </c>
      <c r="D97">
        <f>WorldCountryList!F97</f>
        <v>13</v>
      </c>
      <c r="E97">
        <f>WorldCountryList!E97</f>
        <v>47</v>
      </c>
      <c r="F97">
        <f>WorldCountryList!G97</f>
        <v>64</v>
      </c>
      <c r="G97">
        <f t="shared" si="9"/>
        <v>24.393048873261687</v>
      </c>
      <c r="H97">
        <f t="shared" si="10"/>
        <v>318.84168615997078</v>
      </c>
      <c r="I97">
        <f t="shared" si="11"/>
        <v>591.20667565017675</v>
      </c>
      <c r="J97" s="2">
        <f t="shared" si="17"/>
        <v>41.333333333333336</v>
      </c>
      <c r="K97" s="20">
        <f t="shared" si="12"/>
        <v>7777.5208333333321</v>
      </c>
      <c r="L97">
        <f t="shared" si="12"/>
        <v>188501.33333333328</v>
      </c>
      <c r="M97">
        <f t="shared" si="13"/>
        <v>14421.333333333332</v>
      </c>
      <c r="N97">
        <f t="shared" si="14"/>
        <v>210700.18749999997</v>
      </c>
      <c r="O97" s="2">
        <f t="shared" si="15"/>
        <v>3.3712030000000004E-2</v>
      </c>
      <c r="P97" s="2">
        <f t="shared" si="16"/>
        <v>50.92616349165192</v>
      </c>
    </row>
    <row r="98" spans="1:16" x14ac:dyDescent="0.35">
      <c r="A98">
        <v>1159320795</v>
      </c>
      <c r="B98" s="1" t="s">
        <v>252</v>
      </c>
      <c r="C98" s="1" t="s">
        <v>251</v>
      </c>
      <c r="D98">
        <f>WorldCountryList!F98</f>
        <v>41</v>
      </c>
      <c r="E98">
        <f>WorldCountryList!E98</f>
        <v>48</v>
      </c>
      <c r="F98">
        <f>WorldCountryList!G98</f>
        <v>69</v>
      </c>
      <c r="G98">
        <f t="shared" si="9"/>
        <v>242.63145062694019</v>
      </c>
      <c r="H98">
        <f t="shared" si="10"/>
        <v>332.55375505322439</v>
      </c>
      <c r="I98">
        <f t="shared" si="11"/>
        <v>687.191157902952</v>
      </c>
      <c r="J98" s="2">
        <f t="shared" si="17"/>
        <v>52.666666666666664</v>
      </c>
      <c r="K98" s="20">
        <f t="shared" si="12"/>
        <v>80687.999999999971</v>
      </c>
      <c r="L98">
        <f t="shared" si="12"/>
        <v>228527.99999999994</v>
      </c>
      <c r="M98">
        <f t="shared" si="13"/>
        <v>166734.18749999997</v>
      </c>
      <c r="N98">
        <f t="shared" si="14"/>
        <v>475950.18749999988</v>
      </c>
      <c r="O98" s="2">
        <f t="shared" si="15"/>
        <v>7.6152030000000009E-2</v>
      </c>
      <c r="P98" s="2">
        <f t="shared" si="16"/>
        <v>62.722716163673688</v>
      </c>
    </row>
    <row r="99" spans="1:16" x14ac:dyDescent="0.35">
      <c r="A99">
        <v>1159320797</v>
      </c>
      <c r="B99" s="1" t="s">
        <v>255</v>
      </c>
      <c r="C99" s="1" t="s">
        <v>254</v>
      </c>
      <c r="D99">
        <f>WorldCountryList!F99</f>
        <v>28</v>
      </c>
      <c r="E99">
        <f>WorldCountryList!E99</f>
        <v>49</v>
      </c>
      <c r="F99">
        <f>WorldCountryList!G99</f>
        <v>63</v>
      </c>
      <c r="G99">
        <f t="shared" si="9"/>
        <v>113.16065276116663</v>
      </c>
      <c r="H99">
        <f t="shared" si="10"/>
        <v>346.55449908107283</v>
      </c>
      <c r="I99">
        <f t="shared" si="11"/>
        <v>572.8758046034061</v>
      </c>
      <c r="J99" s="2">
        <f t="shared" si="17"/>
        <v>46.666666666666664</v>
      </c>
      <c r="K99" s="20">
        <f t="shared" si="12"/>
        <v>39216.333333333321</v>
      </c>
      <c r="L99">
        <f t="shared" si="12"/>
        <v>198532.68749999997</v>
      </c>
      <c r="M99">
        <f t="shared" si="13"/>
        <v>64826.999999999978</v>
      </c>
      <c r="N99">
        <f t="shared" si="14"/>
        <v>302576.02083333326</v>
      </c>
      <c r="O99" s="2">
        <f t="shared" si="15"/>
        <v>4.8412163333333334E-2</v>
      </c>
      <c r="P99" s="2">
        <f t="shared" si="16"/>
        <v>56.165149661818738</v>
      </c>
    </row>
    <row r="100" spans="1:16" x14ac:dyDescent="0.35">
      <c r="A100">
        <v>1159320799</v>
      </c>
      <c r="B100" s="1" t="s">
        <v>260</v>
      </c>
      <c r="C100" s="1" t="s">
        <v>259</v>
      </c>
      <c r="D100">
        <f>WorldCountryList!F100</f>
        <v>33</v>
      </c>
      <c r="E100">
        <f>WorldCountryList!E100</f>
        <v>60</v>
      </c>
      <c r="F100">
        <f>WorldCountryList!G100</f>
        <v>59</v>
      </c>
      <c r="G100">
        <f t="shared" si="9"/>
        <v>157.18361078687559</v>
      </c>
      <c r="H100">
        <f t="shared" si="10"/>
        <v>519.6152422706632</v>
      </c>
      <c r="I100">
        <f t="shared" si="11"/>
        <v>502.43907176227179</v>
      </c>
      <c r="J100" s="2">
        <f t="shared" si="17"/>
        <v>50.666666666666664</v>
      </c>
      <c r="K100" s="20">
        <f t="shared" si="12"/>
        <v>81674.999999999985</v>
      </c>
      <c r="L100">
        <f t="shared" si="12"/>
        <v>261075</v>
      </c>
      <c r="M100">
        <f t="shared" si="13"/>
        <v>78975.187499999985</v>
      </c>
      <c r="N100">
        <f t="shared" si="14"/>
        <v>421725.1875</v>
      </c>
      <c r="O100" s="2">
        <f t="shared" si="15"/>
        <v>6.747603000000002E-2</v>
      </c>
      <c r="P100" s="2">
        <f t="shared" si="16"/>
        <v>60.971650755139166</v>
      </c>
    </row>
    <row r="101" spans="1:16" x14ac:dyDescent="0.35">
      <c r="A101">
        <v>1159320801</v>
      </c>
      <c r="B101" s="1" t="s">
        <v>264</v>
      </c>
      <c r="C101" s="1" t="s">
        <v>262</v>
      </c>
      <c r="D101">
        <f>WorldCountryList!F101</f>
        <v>2</v>
      </c>
      <c r="E101">
        <f>WorldCountryList!E101</f>
        <v>80</v>
      </c>
      <c r="F101">
        <f>WorldCountryList!G101</f>
        <v>-33265</v>
      </c>
      <c r="G101">
        <f t="shared" si="9"/>
        <v>0.57735026918962573</v>
      </c>
      <c r="H101">
        <f t="shared" si="10"/>
        <v>923.76043070340108</v>
      </c>
      <c r="I101">
        <f t="shared" si="11"/>
        <v>159718210.94457069</v>
      </c>
      <c r="J101" s="2">
        <f t="shared" si="17"/>
        <v>-11061</v>
      </c>
      <c r="K101" s="20">
        <f t="shared" si="12"/>
        <v>533.33333333333326</v>
      </c>
      <c r="L101">
        <f t="shared" si="12"/>
        <v>147541363333.33328</v>
      </c>
      <c r="M101">
        <f t="shared" si="13"/>
        <v>92213352.083333313</v>
      </c>
      <c r="N101">
        <f t="shared" si="14"/>
        <v>147633577218.74997</v>
      </c>
      <c r="O101" s="2">
        <f t="shared" si="15"/>
        <v>23621.372355000003</v>
      </c>
      <c r="P101" s="2">
        <f t="shared" si="16"/>
        <v>245.77683752093</v>
      </c>
    </row>
    <row r="102" spans="1:16" x14ac:dyDescent="0.35">
      <c r="A102">
        <v>1159320811</v>
      </c>
      <c r="B102" s="1" t="s">
        <v>267</v>
      </c>
      <c r="C102" s="1" t="s">
        <v>266</v>
      </c>
      <c r="D102">
        <f>WorldCountryList!F102</f>
        <v>1</v>
      </c>
      <c r="E102">
        <f>WorldCountryList!E102</f>
        <v>30</v>
      </c>
      <c r="F102">
        <f>WorldCountryList!G102</f>
        <v>36</v>
      </c>
      <c r="G102">
        <f t="shared" si="9"/>
        <v>0.14433756729740643</v>
      </c>
      <c r="H102">
        <f t="shared" si="10"/>
        <v>129.9038105676658</v>
      </c>
      <c r="I102">
        <f t="shared" si="11"/>
        <v>187.0614872174387</v>
      </c>
      <c r="J102" s="2">
        <f t="shared" si="17"/>
        <v>22.333333333333332</v>
      </c>
      <c r="K102" s="20">
        <f t="shared" si="12"/>
        <v>18.75</v>
      </c>
      <c r="L102">
        <f t="shared" si="12"/>
        <v>24299.999999999993</v>
      </c>
      <c r="M102">
        <f t="shared" si="13"/>
        <v>26.999999999999989</v>
      </c>
      <c r="N102">
        <f t="shared" si="14"/>
        <v>24345.749999999993</v>
      </c>
      <c r="O102" s="2">
        <f t="shared" si="15"/>
        <v>3.8953199999999999E-3</v>
      </c>
      <c r="P102" s="2">
        <f t="shared" si="16"/>
        <v>19.684771357461671</v>
      </c>
    </row>
    <row r="103" spans="1:16" x14ac:dyDescent="0.35">
      <c r="A103">
        <v>1159320813</v>
      </c>
      <c r="B103" s="1" t="s">
        <v>270</v>
      </c>
      <c r="C103" s="1" t="s">
        <v>269</v>
      </c>
      <c r="D103">
        <f>WorldCountryList!F103</f>
        <v>1</v>
      </c>
      <c r="E103">
        <f>WorldCountryList!E103</f>
        <v>43</v>
      </c>
      <c r="F103">
        <f>WorldCountryList!G103</f>
        <v>-33262</v>
      </c>
      <c r="G103">
        <f t="shared" si="9"/>
        <v>0.14433756729740643</v>
      </c>
      <c r="H103">
        <f t="shared" si="10"/>
        <v>266.88016193290446</v>
      </c>
      <c r="I103">
        <f t="shared" si="11"/>
        <v>159689403.9085519</v>
      </c>
      <c r="J103" s="2">
        <f t="shared" si="17"/>
        <v>-11072.666666666666</v>
      </c>
      <c r="K103" s="20">
        <f t="shared" si="12"/>
        <v>38.520833333333321</v>
      </c>
      <c r="L103">
        <f t="shared" si="12"/>
        <v>42617933974.083321</v>
      </c>
      <c r="M103">
        <f t="shared" si="13"/>
        <v>23049180.083333328</v>
      </c>
      <c r="N103">
        <f t="shared" si="14"/>
        <v>42640983192.687492</v>
      </c>
      <c r="O103" s="2">
        <f t="shared" si="15"/>
        <v>6822.5573108300005</v>
      </c>
      <c r="P103" s="2">
        <f t="shared" si="16"/>
        <v>227.79823974960144</v>
      </c>
    </row>
    <row r="104" spans="1:16" x14ac:dyDescent="0.35">
      <c r="A104">
        <v>1159320815</v>
      </c>
      <c r="B104" s="1" t="s">
        <v>274</v>
      </c>
      <c r="C104" s="1" t="s">
        <v>273</v>
      </c>
      <c r="D104">
        <f>WorldCountryList!F104</f>
        <v>13</v>
      </c>
      <c r="E104">
        <f>WorldCountryList!E104</f>
        <v>37</v>
      </c>
      <c r="F104">
        <f>WorldCountryList!G104</f>
        <v>37</v>
      </c>
      <c r="G104">
        <f t="shared" si="9"/>
        <v>24.393048873261687</v>
      </c>
      <c r="H104">
        <f t="shared" si="10"/>
        <v>197.59812963014937</v>
      </c>
      <c r="I104">
        <f t="shared" si="11"/>
        <v>197.59812963014937</v>
      </c>
      <c r="J104" s="2">
        <f t="shared" si="17"/>
        <v>29</v>
      </c>
      <c r="K104" s="20">
        <f t="shared" si="12"/>
        <v>4820.0208333333321</v>
      </c>
      <c r="L104">
        <f t="shared" si="12"/>
        <v>39045.020833333314</v>
      </c>
      <c r="M104">
        <f t="shared" si="13"/>
        <v>4820.0208333333321</v>
      </c>
      <c r="N104">
        <f t="shared" si="14"/>
        <v>48685.062499999971</v>
      </c>
      <c r="O104" s="2">
        <f t="shared" si="15"/>
        <v>7.789609999999998E-3</v>
      </c>
      <c r="P104" s="2">
        <f t="shared" si="16"/>
        <v>29.717190484828279</v>
      </c>
    </row>
    <row r="105" spans="1:16" x14ac:dyDescent="0.35">
      <c r="A105">
        <v>1159320817</v>
      </c>
      <c r="B105" s="1" t="s">
        <v>281</v>
      </c>
      <c r="C105" s="1" t="s">
        <v>279</v>
      </c>
      <c r="D105">
        <f>WorldCountryList!F105</f>
        <v>30</v>
      </c>
      <c r="E105">
        <f>WorldCountryList!E105</f>
        <v>38</v>
      </c>
      <c r="F105">
        <f>WorldCountryList!G105</f>
        <v>70</v>
      </c>
      <c r="G105">
        <f t="shared" si="9"/>
        <v>129.9038105676658</v>
      </c>
      <c r="H105">
        <f t="shared" si="10"/>
        <v>208.42344717745488</v>
      </c>
      <c r="I105">
        <f t="shared" si="11"/>
        <v>707.25407975729149</v>
      </c>
      <c r="J105" s="2">
        <f t="shared" si="17"/>
        <v>46</v>
      </c>
      <c r="K105" s="20">
        <f t="shared" si="12"/>
        <v>27074.999999999996</v>
      </c>
      <c r="L105">
        <f t="shared" si="12"/>
        <v>147408.33333333331</v>
      </c>
      <c r="M105">
        <f t="shared" si="13"/>
        <v>91875</v>
      </c>
      <c r="N105">
        <f t="shared" si="14"/>
        <v>266358.33333333331</v>
      </c>
      <c r="O105" s="2">
        <f t="shared" si="15"/>
        <v>4.261733333333334E-2</v>
      </c>
      <c r="P105" s="2">
        <f t="shared" si="16"/>
        <v>54.31954238041979</v>
      </c>
    </row>
    <row r="106" spans="1:16" x14ac:dyDescent="0.35">
      <c r="A106">
        <v>1159320827</v>
      </c>
      <c r="B106" s="1" t="s">
        <v>293</v>
      </c>
      <c r="C106" s="1" t="s">
        <v>292</v>
      </c>
      <c r="D106">
        <f>WorldCountryList!F106</f>
        <v>10</v>
      </c>
      <c r="E106">
        <f>WorldCountryList!E106</f>
        <v>35</v>
      </c>
      <c r="F106">
        <f>WorldCountryList!G106</f>
        <v>37</v>
      </c>
      <c r="G106">
        <f t="shared" si="9"/>
        <v>14.433756729740642</v>
      </c>
      <c r="H106">
        <f t="shared" si="10"/>
        <v>176.81351993932287</v>
      </c>
      <c r="I106">
        <f t="shared" si="11"/>
        <v>197.59812963014937</v>
      </c>
      <c r="J106" s="2">
        <f t="shared" si="17"/>
        <v>27.333333333333332</v>
      </c>
      <c r="K106" s="20">
        <f t="shared" si="12"/>
        <v>2552.0833333333326</v>
      </c>
      <c r="L106">
        <f t="shared" si="12"/>
        <v>34938.020833333321</v>
      </c>
      <c r="M106">
        <f t="shared" si="13"/>
        <v>2852.0833333333321</v>
      </c>
      <c r="N106">
        <f t="shared" si="14"/>
        <v>40342.187499999985</v>
      </c>
      <c r="O106" s="2">
        <f t="shared" si="15"/>
        <v>6.4547499999999996E-3</v>
      </c>
      <c r="P106" s="2">
        <f t="shared" si="16"/>
        <v>26.995980873749332</v>
      </c>
    </row>
    <row r="107" spans="1:16" x14ac:dyDescent="0.35">
      <c r="A107">
        <v>1159320833</v>
      </c>
      <c r="B107" s="1" t="s">
        <v>296</v>
      </c>
      <c r="C107" s="1" t="s">
        <v>295</v>
      </c>
      <c r="D107">
        <f>WorldCountryList!F107</f>
        <v>1</v>
      </c>
      <c r="E107">
        <f>WorldCountryList!E107</f>
        <v>28</v>
      </c>
      <c r="F107">
        <f>WorldCountryList!G107</f>
        <v>36</v>
      </c>
      <c r="G107">
        <f t="shared" si="9"/>
        <v>0.14433756729740643</v>
      </c>
      <c r="H107">
        <f t="shared" si="10"/>
        <v>113.16065276116663</v>
      </c>
      <c r="I107">
        <f t="shared" si="11"/>
        <v>187.0614872174387</v>
      </c>
      <c r="J107" s="2">
        <f t="shared" si="17"/>
        <v>21.666666666666668</v>
      </c>
      <c r="K107" s="20">
        <f t="shared" si="12"/>
        <v>16.333333333333329</v>
      </c>
      <c r="L107">
        <f t="shared" si="12"/>
        <v>21167.999999999989</v>
      </c>
      <c r="M107">
        <f t="shared" si="13"/>
        <v>26.999999999999989</v>
      </c>
      <c r="N107">
        <f t="shared" si="14"/>
        <v>21211.333333333321</v>
      </c>
      <c r="O107" s="2">
        <f t="shared" si="15"/>
        <v>3.3938133333333326E-3</v>
      </c>
      <c r="P107" s="2">
        <f t="shared" si="16"/>
        <v>17.689598385776733</v>
      </c>
    </row>
    <row r="108" spans="1:16" x14ac:dyDescent="0.35">
      <c r="A108">
        <v>1159320839</v>
      </c>
      <c r="B108" s="1" t="s">
        <v>299</v>
      </c>
      <c r="C108" s="1" t="s">
        <v>298</v>
      </c>
      <c r="D108">
        <f>WorldCountryList!F108</f>
        <v>21</v>
      </c>
      <c r="E108">
        <f>WorldCountryList!E108</f>
        <v>44</v>
      </c>
      <c r="F108">
        <f>WorldCountryList!G108</f>
        <v>36</v>
      </c>
      <c r="G108">
        <f t="shared" si="9"/>
        <v>63.652867178156228</v>
      </c>
      <c r="H108">
        <f t="shared" si="10"/>
        <v>279.43753028777888</v>
      </c>
      <c r="I108">
        <f t="shared" si="11"/>
        <v>187.0614872174387</v>
      </c>
      <c r="J108" s="2">
        <f t="shared" si="17"/>
        <v>33.666666666666664</v>
      </c>
      <c r="K108" s="20">
        <f t="shared" si="12"/>
        <v>17786.999999999996</v>
      </c>
      <c r="L108">
        <f t="shared" si="12"/>
        <v>52271.999999999985</v>
      </c>
      <c r="M108">
        <f t="shared" si="13"/>
        <v>11906.999999999995</v>
      </c>
      <c r="N108">
        <f t="shared" si="14"/>
        <v>81965.999999999985</v>
      </c>
      <c r="O108" s="2">
        <f t="shared" si="15"/>
        <v>1.3114560000000001E-2</v>
      </c>
      <c r="P108" s="2">
        <f t="shared" si="16"/>
        <v>37.258457479645777</v>
      </c>
    </row>
    <row r="109" spans="1:16" x14ac:dyDescent="0.35">
      <c r="A109">
        <v>1159320841</v>
      </c>
      <c r="B109" s="1" t="s">
        <v>302</v>
      </c>
      <c r="C109" s="1" t="s">
        <v>301</v>
      </c>
      <c r="D109">
        <f>WorldCountryList!F109</f>
        <v>1</v>
      </c>
      <c r="E109">
        <f>WorldCountryList!E109</f>
        <v>30</v>
      </c>
      <c r="F109">
        <f>WorldCountryList!G109</f>
        <v>37</v>
      </c>
      <c r="G109">
        <f t="shared" si="9"/>
        <v>0.14433756729740643</v>
      </c>
      <c r="H109">
        <f t="shared" si="10"/>
        <v>129.9038105676658</v>
      </c>
      <c r="I109">
        <f t="shared" si="11"/>
        <v>197.59812963014937</v>
      </c>
      <c r="J109" s="2">
        <f t="shared" si="17"/>
        <v>22.666666666666668</v>
      </c>
      <c r="K109" s="20">
        <f t="shared" si="12"/>
        <v>18.75</v>
      </c>
      <c r="L109">
        <f t="shared" si="12"/>
        <v>25668.749999999996</v>
      </c>
      <c r="M109">
        <f t="shared" si="13"/>
        <v>28.520833333333325</v>
      </c>
      <c r="N109">
        <f t="shared" si="14"/>
        <v>25716.020833333328</v>
      </c>
      <c r="O109" s="2">
        <f t="shared" si="15"/>
        <v>4.1145633333333339E-3</v>
      </c>
      <c r="P109" s="2">
        <f t="shared" si="16"/>
        <v>20.477458386619944</v>
      </c>
    </row>
    <row r="110" spans="1:16" x14ac:dyDescent="0.35">
      <c r="A110">
        <v>1159320845</v>
      </c>
      <c r="B110" s="1" t="s">
        <v>305</v>
      </c>
      <c r="C110" s="1" t="s">
        <v>304</v>
      </c>
      <c r="D110">
        <f>WorldCountryList!F110</f>
        <v>2</v>
      </c>
      <c r="E110">
        <f>WorldCountryList!E110</f>
        <v>47</v>
      </c>
      <c r="F110">
        <f>WorldCountryList!G110</f>
        <v>73</v>
      </c>
      <c r="G110">
        <f t="shared" si="9"/>
        <v>0.57735026918962573</v>
      </c>
      <c r="H110">
        <f t="shared" si="10"/>
        <v>318.84168615997078</v>
      </c>
      <c r="I110">
        <f t="shared" si="11"/>
        <v>769.17489612787881</v>
      </c>
      <c r="J110" s="2">
        <f t="shared" si="17"/>
        <v>40.666666666666664</v>
      </c>
      <c r="K110" s="20">
        <f t="shared" si="12"/>
        <v>184.08333333333329</v>
      </c>
      <c r="L110">
        <f t="shared" si="12"/>
        <v>245245.02083333326</v>
      </c>
      <c r="M110">
        <f t="shared" si="13"/>
        <v>444.08333333333326</v>
      </c>
      <c r="N110">
        <f t="shared" si="14"/>
        <v>245873.18749999994</v>
      </c>
      <c r="O110" s="2">
        <f t="shared" si="15"/>
        <v>3.933971E-2</v>
      </c>
      <c r="P110" s="2">
        <f t="shared" si="16"/>
        <v>53.161038470765696</v>
      </c>
    </row>
    <row r="111" spans="1:16" x14ac:dyDescent="0.35">
      <c r="A111">
        <v>1159320847</v>
      </c>
      <c r="B111" s="1" t="s">
        <v>310</v>
      </c>
      <c r="C111" s="1" t="s">
        <v>309</v>
      </c>
      <c r="D111">
        <f>WorldCountryList!F111</f>
        <v>26</v>
      </c>
      <c r="E111">
        <f>WorldCountryList!E111</f>
        <v>46</v>
      </c>
      <c r="F111">
        <f>WorldCountryList!G111</f>
        <v>71</v>
      </c>
      <c r="G111">
        <f t="shared" si="9"/>
        <v>97.572195493046749</v>
      </c>
      <c r="H111">
        <f t="shared" si="10"/>
        <v>305.41829240131199</v>
      </c>
      <c r="I111">
        <f t="shared" si="11"/>
        <v>727.60567674622575</v>
      </c>
      <c r="J111" s="2">
        <f t="shared" si="17"/>
        <v>47.666666666666664</v>
      </c>
      <c r="K111" s="20">
        <f t="shared" si="12"/>
        <v>29800.333333333328</v>
      </c>
      <c r="L111">
        <f t="shared" si="12"/>
        <v>222224.08333333326</v>
      </c>
      <c r="M111">
        <f t="shared" si="13"/>
        <v>70994.083333333314</v>
      </c>
      <c r="N111">
        <f t="shared" si="14"/>
        <v>323018.49999999988</v>
      </c>
      <c r="O111" s="2">
        <f t="shared" si="15"/>
        <v>5.168296E-2</v>
      </c>
      <c r="P111" s="2">
        <f t="shared" si="16"/>
        <v>57.111579291202993</v>
      </c>
    </row>
    <row r="112" spans="1:16" x14ac:dyDescent="0.35">
      <c r="A112">
        <v>1159320877</v>
      </c>
      <c r="B112" s="1" t="s">
        <v>316</v>
      </c>
      <c r="C112" s="1" t="s">
        <v>315</v>
      </c>
      <c r="D112">
        <f>WorldCountryList!F112</f>
        <v>34</v>
      </c>
      <c r="E112">
        <f>WorldCountryList!E112</f>
        <v>27</v>
      </c>
      <c r="F112">
        <f>WorldCountryList!G112</f>
        <v>32</v>
      </c>
      <c r="G112">
        <f t="shared" si="9"/>
        <v>166.85422779580182</v>
      </c>
      <c r="H112">
        <f t="shared" si="10"/>
        <v>105.22208655980928</v>
      </c>
      <c r="I112">
        <f t="shared" si="11"/>
        <v>147.80166891254419</v>
      </c>
      <c r="J112" s="2">
        <f t="shared" si="17"/>
        <v>31</v>
      </c>
      <c r="K112" s="20">
        <f t="shared" si="12"/>
        <v>17556.749999999996</v>
      </c>
      <c r="L112">
        <f t="shared" si="12"/>
        <v>15551.999999999998</v>
      </c>
      <c r="M112">
        <f t="shared" si="13"/>
        <v>24661.333333333328</v>
      </c>
      <c r="N112">
        <f t="shared" si="14"/>
        <v>57770.083333333321</v>
      </c>
      <c r="O112" s="2">
        <f t="shared" si="15"/>
        <v>9.2432133333333333E-3</v>
      </c>
      <c r="P112" s="2">
        <f t="shared" si="16"/>
        <v>32.194099222757373</v>
      </c>
    </row>
    <row r="113" spans="1:16" x14ac:dyDescent="0.35">
      <c r="A113">
        <v>1159320881</v>
      </c>
      <c r="B113" s="1" t="s">
        <v>318</v>
      </c>
      <c r="C113" s="1" t="s">
        <v>317</v>
      </c>
      <c r="D113">
        <f>WorldCountryList!F113</f>
        <v>16</v>
      </c>
      <c r="E113">
        <f>WorldCountryList!E113</f>
        <v>29</v>
      </c>
      <c r="F113">
        <f>WorldCountryList!G113</f>
        <v>70</v>
      </c>
      <c r="G113">
        <f t="shared" si="9"/>
        <v>36.950417228136047</v>
      </c>
      <c r="H113">
        <f t="shared" si="10"/>
        <v>121.3878940971188</v>
      </c>
      <c r="I113">
        <f t="shared" si="11"/>
        <v>707.25407975729149</v>
      </c>
      <c r="J113" s="2">
        <f t="shared" si="17"/>
        <v>38.333333333333336</v>
      </c>
      <c r="K113" s="20">
        <f t="shared" si="12"/>
        <v>4485.3333333333321</v>
      </c>
      <c r="L113">
        <f t="shared" si="12"/>
        <v>85852.083333333314</v>
      </c>
      <c r="M113">
        <f t="shared" si="13"/>
        <v>26133.333333333328</v>
      </c>
      <c r="N113">
        <f t="shared" si="14"/>
        <v>116470.74999999997</v>
      </c>
      <c r="O113" s="2">
        <f t="shared" si="15"/>
        <v>1.863532E-2</v>
      </c>
      <c r="P113" s="2">
        <f t="shared" si="16"/>
        <v>42.344561824616484</v>
      </c>
    </row>
    <row r="114" spans="1:16" x14ac:dyDescent="0.35">
      <c r="A114">
        <v>1159320887</v>
      </c>
      <c r="B114" s="1" t="s">
        <v>322</v>
      </c>
      <c r="C114" s="1" t="s">
        <v>321</v>
      </c>
      <c r="D114">
        <f>WorldCountryList!F114</f>
        <v>31</v>
      </c>
      <c r="E114">
        <f>WorldCountryList!E114</f>
        <v>37</v>
      </c>
      <c r="F114">
        <f>WorldCountryList!G114</f>
        <v>72</v>
      </c>
      <c r="G114">
        <f t="shared" si="9"/>
        <v>138.70840217280758</v>
      </c>
      <c r="H114">
        <f t="shared" si="10"/>
        <v>197.59812963014937</v>
      </c>
      <c r="I114">
        <f t="shared" si="11"/>
        <v>748.24594886975478</v>
      </c>
      <c r="J114" s="2">
        <f t="shared" si="17"/>
        <v>46.666666666666664</v>
      </c>
      <c r="K114" s="20">
        <f t="shared" si="12"/>
        <v>27408.520833333325</v>
      </c>
      <c r="L114">
        <f t="shared" si="12"/>
        <v>147851.99999999991</v>
      </c>
      <c r="M114">
        <f t="shared" si="13"/>
        <v>103787.99999999997</v>
      </c>
      <c r="N114">
        <f t="shared" si="14"/>
        <v>279048.5208333332</v>
      </c>
      <c r="O114" s="2">
        <f t="shared" si="15"/>
        <v>4.4647763333333326E-2</v>
      </c>
      <c r="P114" s="2">
        <f t="shared" si="16"/>
        <v>54.993323581266601</v>
      </c>
    </row>
    <row r="115" spans="1:16" x14ac:dyDescent="0.35">
      <c r="A115">
        <v>1159320895</v>
      </c>
      <c r="B115" s="1" t="s">
        <v>328</v>
      </c>
      <c r="C115" s="1" t="s">
        <v>327</v>
      </c>
      <c r="D115">
        <f>WorldCountryList!F115</f>
        <v>3</v>
      </c>
      <c r="E115">
        <f>WorldCountryList!E115</f>
        <v>30</v>
      </c>
      <c r="F115">
        <f>WorldCountryList!G115</f>
        <v>36</v>
      </c>
      <c r="G115">
        <f t="shared" si="9"/>
        <v>1.2990381056766578</v>
      </c>
      <c r="H115">
        <f t="shared" si="10"/>
        <v>129.9038105676658</v>
      </c>
      <c r="I115">
        <f t="shared" si="11"/>
        <v>187.0614872174387</v>
      </c>
      <c r="J115" s="2">
        <f t="shared" si="17"/>
        <v>23</v>
      </c>
      <c r="K115" s="20">
        <f t="shared" si="12"/>
        <v>168.74999999999997</v>
      </c>
      <c r="L115">
        <f t="shared" si="12"/>
        <v>24299.999999999993</v>
      </c>
      <c r="M115">
        <f t="shared" si="13"/>
        <v>242.99999999999989</v>
      </c>
      <c r="N115">
        <f t="shared" si="14"/>
        <v>24711.749999999993</v>
      </c>
      <c r="O115" s="2">
        <f t="shared" si="15"/>
        <v>3.9538799999999999E-3</v>
      </c>
      <c r="P115" s="2">
        <f t="shared" si="16"/>
        <v>19.90078281288244</v>
      </c>
    </row>
    <row r="116" spans="1:16" x14ac:dyDescent="0.35">
      <c r="A116">
        <v>1159320899</v>
      </c>
      <c r="B116" s="1" t="s">
        <v>328</v>
      </c>
      <c r="C116" s="1" t="s">
        <v>552</v>
      </c>
      <c r="D116">
        <f>WorldCountryList!F116</f>
        <v>1</v>
      </c>
      <c r="E116">
        <f>WorldCountryList!E116</f>
        <v>44</v>
      </c>
      <c r="F116">
        <f>WorldCountryList!G116</f>
        <v>-33292</v>
      </c>
      <c r="G116">
        <f t="shared" si="9"/>
        <v>0.14433756729740643</v>
      </c>
      <c r="H116">
        <f t="shared" si="10"/>
        <v>279.43753028777888</v>
      </c>
      <c r="I116">
        <f t="shared" si="11"/>
        <v>159977591.18216926</v>
      </c>
      <c r="J116" s="2">
        <f t="shared" si="17"/>
        <v>-11082.333333333334</v>
      </c>
      <c r="K116" s="20">
        <f t="shared" si="12"/>
        <v>40.333333333333336</v>
      </c>
      <c r="L116">
        <f t="shared" si="12"/>
        <v>44703742981.333328</v>
      </c>
      <c r="M116">
        <f t="shared" si="13"/>
        <v>23090776.333333328</v>
      </c>
      <c r="N116">
        <f t="shared" si="14"/>
        <v>44726833798</v>
      </c>
      <c r="O116" s="2">
        <f t="shared" si="15"/>
        <v>7156.293407680002</v>
      </c>
      <c r="P116" s="2">
        <f t="shared" si="16"/>
        <v>228.48960460946807</v>
      </c>
    </row>
    <row r="117" spans="1:16" x14ac:dyDescent="0.35">
      <c r="A117">
        <v>1159320917</v>
      </c>
      <c r="B117" s="1" t="s">
        <v>325</v>
      </c>
      <c r="C117" s="1" t="s">
        <v>324</v>
      </c>
      <c r="D117">
        <f>WorldCountryList!F117</f>
        <v>34</v>
      </c>
      <c r="E117">
        <f>WorldCountryList!E117</f>
        <v>25</v>
      </c>
      <c r="F117">
        <f>WorldCountryList!G117</f>
        <v>27</v>
      </c>
      <c r="G117">
        <f t="shared" si="9"/>
        <v>166.85422779580182</v>
      </c>
      <c r="H117">
        <f t="shared" si="10"/>
        <v>90.210979560879011</v>
      </c>
      <c r="I117">
        <f t="shared" si="11"/>
        <v>105.22208655980928</v>
      </c>
      <c r="J117" s="2">
        <f t="shared" si="17"/>
        <v>28.666666666666668</v>
      </c>
      <c r="K117" s="20">
        <f t="shared" si="12"/>
        <v>15052.083333333328</v>
      </c>
      <c r="L117">
        <f t="shared" si="12"/>
        <v>9492.1874999999982</v>
      </c>
      <c r="M117">
        <f t="shared" si="13"/>
        <v>17556.749999999996</v>
      </c>
      <c r="N117">
        <f t="shared" si="14"/>
        <v>42101.020833333328</v>
      </c>
      <c r="O117" s="2">
        <f t="shared" si="15"/>
        <v>6.7361633333333348E-3</v>
      </c>
      <c r="P117" s="2">
        <f t="shared" si="16"/>
        <v>27.613753635858487</v>
      </c>
    </row>
    <row r="118" spans="1:16" x14ac:dyDescent="0.35">
      <c r="A118">
        <v>1159320919</v>
      </c>
      <c r="B118" s="1" t="s">
        <v>332</v>
      </c>
      <c r="C118" s="1" t="s">
        <v>330</v>
      </c>
      <c r="D118">
        <f>WorldCountryList!F118</f>
        <v>0</v>
      </c>
      <c r="E118">
        <f>WorldCountryList!E118</f>
        <v>25</v>
      </c>
      <c r="F118">
        <f>WorldCountryList!G118</f>
        <v>43</v>
      </c>
      <c r="G118">
        <f t="shared" si="9"/>
        <v>0</v>
      </c>
      <c r="H118">
        <f t="shared" si="10"/>
        <v>90.210979560879011</v>
      </c>
      <c r="I118">
        <f t="shared" si="11"/>
        <v>266.88016193290446</v>
      </c>
      <c r="J118" s="2">
        <f t="shared" si="17"/>
        <v>22.666666666666668</v>
      </c>
      <c r="K118" s="20">
        <f t="shared" si="12"/>
        <v>0</v>
      </c>
      <c r="L118">
        <f t="shared" si="12"/>
        <v>24075.520833333325</v>
      </c>
      <c r="M118">
        <f t="shared" si="13"/>
        <v>0</v>
      </c>
      <c r="N118">
        <f t="shared" si="14"/>
        <v>24075.520833333325</v>
      </c>
      <c r="O118" s="2">
        <f t="shared" si="15"/>
        <v>3.8520833333333332E-3</v>
      </c>
      <c r="P118" s="2">
        <f t="shared" si="16"/>
        <v>19.523189126722102</v>
      </c>
    </row>
    <row r="119" spans="1:16" x14ac:dyDescent="0.35">
      <c r="A119">
        <v>1159320931</v>
      </c>
      <c r="B119" s="1" t="s">
        <v>334</v>
      </c>
      <c r="C119" s="1" t="s">
        <v>333</v>
      </c>
      <c r="D119">
        <f>WorldCountryList!F119</f>
        <v>9</v>
      </c>
      <c r="E119">
        <f>WorldCountryList!E119</f>
        <v>34</v>
      </c>
      <c r="F119">
        <f>WorldCountryList!G119</f>
        <v>63</v>
      </c>
      <c r="G119">
        <f t="shared" si="9"/>
        <v>11.691342951089919</v>
      </c>
      <c r="H119">
        <f t="shared" si="10"/>
        <v>166.85422779580182</v>
      </c>
      <c r="I119">
        <f t="shared" si="11"/>
        <v>572.8758046034061</v>
      </c>
      <c r="J119" s="2">
        <f t="shared" si="17"/>
        <v>35.333333333333336</v>
      </c>
      <c r="K119" s="20">
        <f t="shared" si="12"/>
        <v>1950.7499999999991</v>
      </c>
      <c r="L119">
        <f t="shared" si="12"/>
        <v>95586.749999999971</v>
      </c>
      <c r="M119">
        <f t="shared" si="13"/>
        <v>6697.6874999999973</v>
      </c>
      <c r="N119">
        <f t="shared" si="14"/>
        <v>104235.18749999997</v>
      </c>
      <c r="O119" s="2">
        <f t="shared" si="15"/>
        <v>1.6677629999999999E-2</v>
      </c>
      <c r="P119" s="2">
        <f t="shared" si="16"/>
        <v>40.737811154041822</v>
      </c>
    </row>
    <row r="120" spans="1:16" x14ac:dyDescent="0.35">
      <c r="A120">
        <v>1159320935</v>
      </c>
      <c r="B120" s="1" t="s">
        <v>340</v>
      </c>
      <c r="C120" s="1" t="s">
        <v>338</v>
      </c>
      <c r="D120">
        <f>WorldCountryList!F120</f>
        <v>2</v>
      </c>
      <c r="E120">
        <f>WorldCountryList!E120</f>
        <v>34</v>
      </c>
      <c r="F120">
        <f>WorldCountryList!G120</f>
        <v>64</v>
      </c>
      <c r="G120">
        <f t="shared" si="9"/>
        <v>0.57735026918962573</v>
      </c>
      <c r="H120">
        <f t="shared" si="10"/>
        <v>166.85422779580182</v>
      </c>
      <c r="I120">
        <f t="shared" si="11"/>
        <v>591.20667565017675</v>
      </c>
      <c r="J120" s="2">
        <f t="shared" si="17"/>
        <v>33.333333333333336</v>
      </c>
      <c r="K120" s="20">
        <f t="shared" si="12"/>
        <v>96.333333333333314</v>
      </c>
      <c r="L120">
        <f t="shared" si="12"/>
        <v>98645.333333333314</v>
      </c>
      <c r="M120">
        <f t="shared" si="13"/>
        <v>341.33333333333331</v>
      </c>
      <c r="N120">
        <f t="shared" si="14"/>
        <v>99082.999999999971</v>
      </c>
      <c r="O120" s="2">
        <f t="shared" si="15"/>
        <v>1.5853280000000001E-2</v>
      </c>
      <c r="P120" s="2">
        <f t="shared" si="16"/>
        <v>40.003971006562018</v>
      </c>
    </row>
    <row r="121" spans="1:16" x14ac:dyDescent="0.35">
      <c r="A121">
        <v>1159320937</v>
      </c>
      <c r="B121" s="1" t="s">
        <v>342</v>
      </c>
      <c r="C121" s="1" t="s">
        <v>341</v>
      </c>
      <c r="D121">
        <f>WorldCountryList!F121</f>
        <v>34</v>
      </c>
      <c r="E121">
        <f>WorldCountryList!E121</f>
        <v>20</v>
      </c>
      <c r="F121">
        <f>WorldCountryList!G121</f>
        <v>34</v>
      </c>
      <c r="G121">
        <f t="shared" si="9"/>
        <v>166.85422779580182</v>
      </c>
      <c r="H121">
        <f t="shared" si="10"/>
        <v>57.735026918962568</v>
      </c>
      <c r="I121">
        <f t="shared" si="11"/>
        <v>166.85422779580182</v>
      </c>
      <c r="J121" s="2">
        <f t="shared" si="17"/>
        <v>29.333333333333332</v>
      </c>
      <c r="K121" s="20">
        <f t="shared" si="12"/>
        <v>9633.3333333333303</v>
      </c>
      <c r="L121">
        <f t="shared" si="12"/>
        <v>9633.3333333333303</v>
      </c>
      <c r="M121">
        <f t="shared" si="13"/>
        <v>27840.333333333325</v>
      </c>
      <c r="N121">
        <f t="shared" si="14"/>
        <v>47106.999999999985</v>
      </c>
      <c r="O121" s="2">
        <f t="shared" si="15"/>
        <v>7.5371199999999996E-3</v>
      </c>
      <c r="P121" s="2">
        <f t="shared" si="16"/>
        <v>29.240180994410835</v>
      </c>
    </row>
    <row r="122" spans="1:16" x14ac:dyDescent="0.35">
      <c r="A122">
        <v>1159320963</v>
      </c>
      <c r="B122" s="1" t="s">
        <v>344</v>
      </c>
      <c r="C122" s="1" t="s">
        <v>343</v>
      </c>
      <c r="D122">
        <f>WorldCountryList!F122</f>
        <v>-99900</v>
      </c>
      <c r="E122">
        <f>WorldCountryList!E122</f>
        <v>-99900</v>
      </c>
      <c r="F122">
        <f>WorldCountryList!G122</f>
        <v>-99900</v>
      </c>
      <c r="G122">
        <f t="shared" si="9"/>
        <v>1440490365.0037889</v>
      </c>
      <c r="H122">
        <f t="shared" si="10"/>
        <v>1440490365.0037889</v>
      </c>
      <c r="I122">
        <f t="shared" si="11"/>
        <v>1440490365.0037889</v>
      </c>
      <c r="J122" s="2">
        <f t="shared" si="17"/>
        <v>-99900</v>
      </c>
      <c r="K122" s="20">
        <f t="shared" si="12"/>
        <v>2.0750124916687491E+18</v>
      </c>
      <c r="L122">
        <f t="shared" si="12"/>
        <v>2.0750124916687491E+18</v>
      </c>
      <c r="M122">
        <f t="shared" si="13"/>
        <v>2.0750124916687491E+18</v>
      </c>
      <c r="N122">
        <f t="shared" si="14"/>
        <v>6.2250374750062469E+18</v>
      </c>
      <c r="O122" s="2">
        <f t="shared" si="15"/>
        <v>996005996000.99976</v>
      </c>
      <c r="P122" s="2">
        <f t="shared" si="16"/>
        <v>499.94206509380302</v>
      </c>
    </row>
    <row r="123" spans="1:16" x14ac:dyDescent="0.35">
      <c r="A123">
        <v>1159320967</v>
      </c>
      <c r="B123" s="1" t="s">
        <v>347</v>
      </c>
      <c r="C123" s="1" t="s">
        <v>346</v>
      </c>
      <c r="D123">
        <f>WorldCountryList!F123</f>
        <v>1</v>
      </c>
      <c r="E123">
        <f>WorldCountryList!E123</f>
        <v>36</v>
      </c>
      <c r="F123">
        <f>WorldCountryList!G123</f>
        <v>39</v>
      </c>
      <c r="G123">
        <f t="shared" si="9"/>
        <v>0.14433756729740643</v>
      </c>
      <c r="H123">
        <f t="shared" si="10"/>
        <v>187.0614872174387</v>
      </c>
      <c r="I123">
        <f t="shared" si="11"/>
        <v>219.53743985935517</v>
      </c>
      <c r="J123" s="2">
        <f t="shared" si="17"/>
        <v>25.333333333333332</v>
      </c>
      <c r="K123" s="20">
        <f t="shared" si="12"/>
        <v>26.999999999999989</v>
      </c>
      <c r="L123">
        <f t="shared" si="12"/>
        <v>41066.999999999985</v>
      </c>
      <c r="M123">
        <f t="shared" si="13"/>
        <v>31.687499999999996</v>
      </c>
      <c r="N123">
        <f t="shared" si="14"/>
        <v>41125.687499999985</v>
      </c>
      <c r="O123" s="2">
        <f t="shared" si="15"/>
        <v>6.5801099999999993E-3</v>
      </c>
      <c r="P123" s="2">
        <f t="shared" si="16"/>
        <v>27.274438460390172</v>
      </c>
    </row>
    <row r="124" spans="1:16" x14ac:dyDescent="0.35">
      <c r="A124">
        <v>1159320971</v>
      </c>
      <c r="B124" s="1" t="s">
        <v>350</v>
      </c>
      <c r="C124" s="1" t="s">
        <v>349</v>
      </c>
      <c r="D124">
        <f>WorldCountryList!F124</f>
        <v>32</v>
      </c>
      <c r="E124">
        <f>WorldCountryList!E124</f>
        <v>49</v>
      </c>
      <c r="F124">
        <f>WorldCountryList!G124</f>
        <v>46</v>
      </c>
      <c r="G124">
        <f t="shared" si="9"/>
        <v>147.80166891254419</v>
      </c>
      <c r="H124">
        <f t="shared" si="10"/>
        <v>346.55449908107283</v>
      </c>
      <c r="I124">
        <f t="shared" si="11"/>
        <v>305.41829240131199</v>
      </c>
      <c r="J124" s="2">
        <f t="shared" si="17"/>
        <v>42.333333333333336</v>
      </c>
      <c r="K124" s="20">
        <f t="shared" si="12"/>
        <v>51221.333333333328</v>
      </c>
      <c r="L124">
        <f t="shared" si="12"/>
        <v>105844.08333333331</v>
      </c>
      <c r="M124">
        <f t="shared" si="13"/>
        <v>45141.333333333321</v>
      </c>
      <c r="N124">
        <f t="shared" si="14"/>
        <v>202206.74999999994</v>
      </c>
      <c r="O124" s="2">
        <f t="shared" si="15"/>
        <v>3.2353079999999999E-2</v>
      </c>
      <c r="P124" s="2">
        <f t="shared" si="16"/>
        <v>50.330521054708981</v>
      </c>
    </row>
    <row r="125" spans="1:16" x14ac:dyDescent="0.35">
      <c r="A125">
        <v>1159320977</v>
      </c>
      <c r="B125" s="1" t="s">
        <v>354</v>
      </c>
      <c r="C125" s="1" t="s">
        <v>352</v>
      </c>
      <c r="D125">
        <f>WorldCountryList!F125</f>
        <v>7</v>
      </c>
      <c r="E125">
        <f>WorldCountryList!E125</f>
        <v>37</v>
      </c>
      <c r="F125">
        <f>WorldCountryList!G125</f>
        <v>34</v>
      </c>
      <c r="G125">
        <f t="shared" si="9"/>
        <v>7.0725407975729144</v>
      </c>
      <c r="H125">
        <f t="shared" si="10"/>
        <v>197.59812963014937</v>
      </c>
      <c r="I125">
        <f t="shared" si="11"/>
        <v>166.85422779580182</v>
      </c>
      <c r="J125" s="2">
        <f t="shared" si="17"/>
        <v>26</v>
      </c>
      <c r="K125" s="20">
        <f t="shared" si="12"/>
        <v>1397.5208333333328</v>
      </c>
      <c r="L125">
        <f t="shared" si="12"/>
        <v>32970.083333333321</v>
      </c>
      <c r="M125">
        <f t="shared" si="13"/>
        <v>1180.083333333333</v>
      </c>
      <c r="N125">
        <f t="shared" si="14"/>
        <v>35547.687499999993</v>
      </c>
      <c r="O125" s="2">
        <f t="shared" si="15"/>
        <v>5.6876300000000008E-3</v>
      </c>
      <c r="P125" s="2">
        <f t="shared" si="16"/>
        <v>25.164377876651571</v>
      </c>
    </row>
    <row r="126" spans="1:16" x14ac:dyDescent="0.35">
      <c r="A126">
        <v>1159320979</v>
      </c>
      <c r="B126" s="1" t="s">
        <v>356</v>
      </c>
      <c r="C126" s="1" t="s">
        <v>355</v>
      </c>
      <c r="D126">
        <f>WorldCountryList!F126</f>
        <v>31</v>
      </c>
      <c r="E126">
        <f>WorldCountryList!E126</f>
        <v>48</v>
      </c>
      <c r="F126">
        <f>WorldCountryList!G126</f>
        <v>74</v>
      </c>
      <c r="G126">
        <f t="shared" si="9"/>
        <v>138.70840217280758</v>
      </c>
      <c r="H126">
        <f t="shared" si="10"/>
        <v>332.55375505322439</v>
      </c>
      <c r="I126">
        <f t="shared" si="11"/>
        <v>790.39251852059749</v>
      </c>
      <c r="J126" s="2">
        <f t="shared" si="17"/>
        <v>51</v>
      </c>
      <c r="K126" s="20">
        <f t="shared" si="12"/>
        <v>46127.999999999993</v>
      </c>
      <c r="L126">
        <f t="shared" si="12"/>
        <v>262847.99999999988</v>
      </c>
      <c r="M126">
        <f t="shared" si="13"/>
        <v>109634.0833333333</v>
      </c>
      <c r="N126">
        <f t="shared" si="14"/>
        <v>418610.0833333332</v>
      </c>
      <c r="O126" s="2">
        <f t="shared" si="15"/>
        <v>6.6977613333333338E-2</v>
      </c>
      <c r="P126" s="2">
        <f t="shared" si="16"/>
        <v>60.864322264233998</v>
      </c>
    </row>
    <row r="127" spans="1:16" x14ac:dyDescent="0.35">
      <c r="A127">
        <v>1159320981</v>
      </c>
      <c r="B127" s="1" t="s">
        <v>359</v>
      </c>
      <c r="C127" s="1" t="s">
        <v>358</v>
      </c>
      <c r="D127">
        <f>WorldCountryList!F127</f>
        <v>50</v>
      </c>
      <c r="E127">
        <f>WorldCountryList!E127</f>
        <v>20</v>
      </c>
      <c r="F127">
        <f>WorldCountryList!G127</f>
        <v>-33292</v>
      </c>
      <c r="G127">
        <f t="shared" si="9"/>
        <v>360.84391824351604</v>
      </c>
      <c r="H127">
        <f t="shared" si="10"/>
        <v>57.735026918962568</v>
      </c>
      <c r="I127">
        <f t="shared" si="11"/>
        <v>159977591.18216926</v>
      </c>
      <c r="J127" s="2">
        <f t="shared" si="17"/>
        <v>-11074</v>
      </c>
      <c r="K127" s="20">
        <f t="shared" si="12"/>
        <v>20833.333333333328</v>
      </c>
      <c r="L127">
        <f t="shared" si="12"/>
        <v>9236310533.3333302</v>
      </c>
      <c r="M127">
        <f t="shared" si="13"/>
        <v>57726940833.333321</v>
      </c>
      <c r="N127">
        <f t="shared" si="14"/>
        <v>66963272199.999985</v>
      </c>
      <c r="O127" s="2">
        <f t="shared" si="15"/>
        <v>10714.123552000001</v>
      </c>
      <c r="P127" s="2">
        <f t="shared" si="16"/>
        <v>234.33188833956154</v>
      </c>
    </row>
    <row r="128" spans="1:16" x14ac:dyDescent="0.35">
      <c r="A128">
        <v>1159320983</v>
      </c>
      <c r="B128" s="1" t="s">
        <v>363</v>
      </c>
      <c r="C128" s="1" t="s">
        <v>361</v>
      </c>
      <c r="D128">
        <f>WorldCountryList!F128</f>
        <v>34</v>
      </c>
      <c r="E128">
        <f>WorldCountryList!E128</f>
        <v>42</v>
      </c>
      <c r="F128">
        <f>WorldCountryList!G128</f>
        <v>-33267</v>
      </c>
      <c r="G128">
        <f t="shared" si="9"/>
        <v>166.85422779580182</v>
      </c>
      <c r="H128">
        <f t="shared" si="10"/>
        <v>254.61146871262491</v>
      </c>
      <c r="I128">
        <f t="shared" si="11"/>
        <v>159737417.07862556</v>
      </c>
      <c r="J128" s="2">
        <f t="shared" si="17"/>
        <v>-11063.666666666666</v>
      </c>
      <c r="K128" s="20">
        <f t="shared" si="12"/>
        <v>42482.999999999985</v>
      </c>
      <c r="L128">
        <f t="shared" si="12"/>
        <v>40670978370.749985</v>
      </c>
      <c r="M128">
        <f t="shared" si="13"/>
        <v>26652863376.749992</v>
      </c>
      <c r="N128">
        <f t="shared" si="14"/>
        <v>67323884230.499977</v>
      </c>
      <c r="O128" s="2">
        <f t="shared" si="15"/>
        <v>10771.821476879999</v>
      </c>
      <c r="P128" s="2">
        <f t="shared" si="16"/>
        <v>234.40963823790071</v>
      </c>
    </row>
    <row r="129" spans="1:16" x14ac:dyDescent="0.35">
      <c r="A129">
        <v>1159320985</v>
      </c>
      <c r="B129" s="1" t="s">
        <v>369</v>
      </c>
      <c r="C129" s="1" t="s">
        <v>365</v>
      </c>
      <c r="D129">
        <f>WorldCountryList!F129</f>
        <v>34</v>
      </c>
      <c r="E129">
        <f>WorldCountryList!E129</f>
        <v>36</v>
      </c>
      <c r="F129">
        <f>WorldCountryList!G129</f>
        <v>69</v>
      </c>
      <c r="G129">
        <f t="shared" si="9"/>
        <v>166.85422779580182</v>
      </c>
      <c r="H129">
        <f t="shared" si="10"/>
        <v>187.0614872174387</v>
      </c>
      <c r="I129">
        <f t="shared" si="11"/>
        <v>687.191157902952</v>
      </c>
      <c r="J129" s="2">
        <f t="shared" si="17"/>
        <v>46.333333333333336</v>
      </c>
      <c r="K129" s="20">
        <f t="shared" si="12"/>
        <v>31211.999999999985</v>
      </c>
      <c r="L129">
        <f t="shared" si="12"/>
        <v>128546.99999999996</v>
      </c>
      <c r="M129">
        <f t="shared" si="13"/>
        <v>114660.74999999997</v>
      </c>
      <c r="N129">
        <f t="shared" si="14"/>
        <v>274419.74999999988</v>
      </c>
      <c r="O129" s="2">
        <f t="shared" si="15"/>
        <v>4.3907159999999994E-2</v>
      </c>
      <c r="P129" s="2">
        <f t="shared" si="16"/>
        <v>54.75117823387459</v>
      </c>
    </row>
    <row r="130" spans="1:16" x14ac:dyDescent="0.35">
      <c r="A130">
        <v>1159321007</v>
      </c>
      <c r="B130" s="1" t="s">
        <v>371</v>
      </c>
      <c r="C130" s="1" t="s">
        <v>370</v>
      </c>
      <c r="D130">
        <f>WorldCountryList!F130</f>
        <v>34</v>
      </c>
      <c r="E130">
        <f>WorldCountryList!E130</f>
        <v>-33258</v>
      </c>
      <c r="F130">
        <f>WorldCountryList!G130</f>
        <v>33</v>
      </c>
      <c r="G130">
        <f t="shared" ref="G130:G193" si="18" xml:space="preserve"> (0.0001*D130^2)*$S$2</f>
        <v>166.85422779580182</v>
      </c>
      <c r="H130">
        <f t="shared" ref="H130:H193" si="19" xml:space="preserve"> (0.0001*E130^2)*$S$2</f>
        <v>159650998.56864542</v>
      </c>
      <c r="I130">
        <f t="shared" ref="I130:I193" si="20" xml:space="preserve"> (0.0001*F130^2)*$S$2</f>
        <v>157.18361078687559</v>
      </c>
      <c r="J130" s="2">
        <f t="shared" si="17"/>
        <v>-11063.666666666666</v>
      </c>
      <c r="K130" s="20">
        <f t="shared" si="12"/>
        <v>26638444082.999992</v>
      </c>
      <c r="L130">
        <f t="shared" si="12"/>
        <v>25094520420.749992</v>
      </c>
      <c r="M130">
        <f t="shared" si="13"/>
        <v>26226.749999999993</v>
      </c>
      <c r="N130">
        <f t="shared" si="14"/>
        <v>51732990730.499985</v>
      </c>
      <c r="O130" s="2">
        <f t="shared" si="15"/>
        <v>8277.2785168800001</v>
      </c>
      <c r="P130" s="2">
        <f t="shared" si="16"/>
        <v>230.59625229047202</v>
      </c>
    </row>
    <row r="131" spans="1:16" x14ac:dyDescent="0.35">
      <c r="A131">
        <v>1159321009</v>
      </c>
      <c r="B131" s="1" t="s">
        <v>374</v>
      </c>
      <c r="C131" s="1" t="s">
        <v>373</v>
      </c>
      <c r="D131">
        <f>WorldCountryList!F131</f>
        <v>2</v>
      </c>
      <c r="E131">
        <f>WorldCountryList!E131</f>
        <v>36</v>
      </c>
      <c r="F131">
        <f>WorldCountryList!G131</f>
        <v>33</v>
      </c>
      <c r="G131">
        <f t="shared" si="18"/>
        <v>0.57735026918962573</v>
      </c>
      <c r="H131">
        <f t="shared" si="19"/>
        <v>187.0614872174387</v>
      </c>
      <c r="I131">
        <f t="shared" si="20"/>
        <v>157.18361078687559</v>
      </c>
      <c r="J131" s="2">
        <f t="shared" si="17"/>
        <v>23.666666666666668</v>
      </c>
      <c r="K131" s="20">
        <f t="shared" ref="K131:L194" si="21">G131*H131</f>
        <v>107.99999999999996</v>
      </c>
      <c r="L131">
        <f t="shared" si="21"/>
        <v>29402.999999999989</v>
      </c>
      <c r="M131">
        <f t="shared" ref="M131:M194" si="22">G131*I131</f>
        <v>90.749999999999986</v>
      </c>
      <c r="N131">
        <f t="shared" ref="N131:N194" si="23">K131+L131+M131</f>
        <v>29601.749999999989</v>
      </c>
      <c r="O131" s="2">
        <f t="shared" ref="O131:O194" si="24">N131/$S$9</f>
        <v>4.7362799999999998E-3</v>
      </c>
      <c r="P131" s="2">
        <f t="shared" ref="P131:P194" si="25" xml:space="preserve"> IF(O131&lt;0.001,0.01,14.47648273*LN(O131) + 100)</f>
        <v>22.514578972244038</v>
      </c>
    </row>
    <row r="132" spans="1:16" x14ac:dyDescent="0.35">
      <c r="A132">
        <v>1159321011</v>
      </c>
      <c r="B132" s="1" t="s">
        <v>379</v>
      </c>
      <c r="C132" s="1" t="s">
        <v>376</v>
      </c>
      <c r="D132">
        <f>WorldCountryList!F132</f>
        <v>17</v>
      </c>
      <c r="E132">
        <f>WorldCountryList!E132</f>
        <v>49</v>
      </c>
      <c r="F132">
        <f>WorldCountryList!G132</f>
        <v>36</v>
      </c>
      <c r="G132">
        <f t="shared" si="18"/>
        <v>41.713556948950455</v>
      </c>
      <c r="H132">
        <f t="shared" si="19"/>
        <v>346.55449908107283</v>
      </c>
      <c r="I132">
        <f t="shared" si="20"/>
        <v>187.0614872174387</v>
      </c>
      <c r="J132" s="2">
        <f t="shared" ref="J132:J195" si="26">AVERAGE(D132:F132)</f>
        <v>34</v>
      </c>
      <c r="K132" s="20">
        <f t="shared" si="21"/>
        <v>14456.02083333333</v>
      </c>
      <c r="L132">
        <f t="shared" si="21"/>
        <v>64826.999999999978</v>
      </c>
      <c r="M132">
        <f t="shared" si="22"/>
        <v>7802.9999999999964</v>
      </c>
      <c r="N132">
        <f t="shared" si="23"/>
        <v>87086.020833333314</v>
      </c>
      <c r="O132" s="2">
        <f t="shared" si="24"/>
        <v>1.3933763333333335E-2</v>
      </c>
      <c r="P132" s="2">
        <f t="shared" si="25"/>
        <v>38.135614324348033</v>
      </c>
    </row>
    <row r="133" spans="1:16" x14ac:dyDescent="0.35">
      <c r="A133">
        <v>1159321013</v>
      </c>
      <c r="B133" s="1" t="s">
        <v>382</v>
      </c>
      <c r="C133" s="1" t="s">
        <v>380</v>
      </c>
      <c r="D133">
        <f>WorldCountryList!F133</f>
        <v>2</v>
      </c>
      <c r="E133">
        <f>WorldCountryList!E133</f>
        <v>35</v>
      </c>
      <c r="F133">
        <f>WorldCountryList!G133</f>
        <v>38</v>
      </c>
      <c r="G133">
        <f t="shared" si="18"/>
        <v>0.57735026918962573</v>
      </c>
      <c r="H133">
        <f t="shared" si="19"/>
        <v>176.81351993932287</v>
      </c>
      <c r="I133">
        <f t="shared" si="20"/>
        <v>208.42344717745488</v>
      </c>
      <c r="J133" s="2">
        <f t="shared" si="26"/>
        <v>25</v>
      </c>
      <c r="K133" s="20">
        <f t="shared" si="21"/>
        <v>102.08333333333331</v>
      </c>
      <c r="L133">
        <f t="shared" si="21"/>
        <v>36852.083333333328</v>
      </c>
      <c r="M133">
        <f t="shared" si="22"/>
        <v>120.33333333333331</v>
      </c>
      <c r="N133">
        <f t="shared" si="23"/>
        <v>37074.5</v>
      </c>
      <c r="O133" s="2">
        <f t="shared" si="24"/>
        <v>5.931920000000002E-3</v>
      </c>
      <c r="P133" s="2">
        <f t="shared" si="25"/>
        <v>25.773176178713797</v>
      </c>
    </row>
    <row r="134" spans="1:16" x14ac:dyDescent="0.35">
      <c r="A134">
        <v>1159321015</v>
      </c>
      <c r="B134" s="1" t="s">
        <v>384</v>
      </c>
      <c r="C134" s="1" t="s">
        <v>383</v>
      </c>
      <c r="D134">
        <f>WorldCountryList!F134</f>
        <v>38</v>
      </c>
      <c r="E134">
        <f>WorldCountryList!E134</f>
        <v>66</v>
      </c>
      <c r="F134">
        <f>WorldCountryList!G134</f>
        <v>64</v>
      </c>
      <c r="G134">
        <f t="shared" si="18"/>
        <v>208.42344717745488</v>
      </c>
      <c r="H134">
        <f t="shared" si="19"/>
        <v>628.73444314750236</v>
      </c>
      <c r="I134">
        <f t="shared" si="20"/>
        <v>591.20667565017675</v>
      </c>
      <c r="J134" s="2">
        <f t="shared" si="26"/>
        <v>56</v>
      </c>
      <c r="K134" s="20">
        <f t="shared" si="21"/>
        <v>131042.99999999997</v>
      </c>
      <c r="L134">
        <f t="shared" si="21"/>
        <v>371711.99999999994</v>
      </c>
      <c r="M134">
        <f t="shared" si="22"/>
        <v>123221.33333333331</v>
      </c>
      <c r="N134">
        <f t="shared" si="23"/>
        <v>625976.33333333326</v>
      </c>
      <c r="O134" s="2">
        <f t="shared" si="24"/>
        <v>0.10015621333333335</v>
      </c>
      <c r="P134" s="2">
        <f t="shared" si="25"/>
        <v>66.689263218316668</v>
      </c>
    </row>
    <row r="135" spans="1:16" x14ac:dyDescent="0.35">
      <c r="A135">
        <v>1159321017</v>
      </c>
      <c r="B135" s="1" t="s">
        <v>387</v>
      </c>
      <c r="C135" s="1" t="s">
        <v>386</v>
      </c>
      <c r="D135">
        <f>WorldCountryList!F135</f>
        <v>5</v>
      </c>
      <c r="E135">
        <f>WorldCountryList!E135</f>
        <v>41</v>
      </c>
      <c r="F135">
        <f>WorldCountryList!G135</f>
        <v>43</v>
      </c>
      <c r="G135">
        <f t="shared" si="18"/>
        <v>3.6084391824351605</v>
      </c>
      <c r="H135">
        <f t="shared" si="19"/>
        <v>242.63145062694019</v>
      </c>
      <c r="I135">
        <f t="shared" si="20"/>
        <v>266.88016193290446</v>
      </c>
      <c r="J135" s="2">
        <f t="shared" si="26"/>
        <v>29.666666666666668</v>
      </c>
      <c r="K135" s="20">
        <f t="shared" si="21"/>
        <v>875.52083333333303</v>
      </c>
      <c r="L135">
        <f t="shared" si="21"/>
        <v>64753.520833333314</v>
      </c>
      <c r="M135">
        <f t="shared" si="22"/>
        <v>963.02083333333303</v>
      </c>
      <c r="N135">
        <f t="shared" si="23"/>
        <v>66592.062499999971</v>
      </c>
      <c r="O135" s="2">
        <f t="shared" si="24"/>
        <v>1.0654729999999998E-2</v>
      </c>
      <c r="P135" s="2">
        <f t="shared" si="25"/>
        <v>34.251414960321085</v>
      </c>
    </row>
    <row r="136" spans="1:16" x14ac:dyDescent="0.35">
      <c r="A136">
        <v>1159321019</v>
      </c>
      <c r="B136" s="1" t="s">
        <v>389</v>
      </c>
      <c r="C136" s="1" t="s">
        <v>388</v>
      </c>
      <c r="D136">
        <f>WorldCountryList!F136</f>
        <v>34</v>
      </c>
      <c r="E136">
        <f>WorldCountryList!E136</f>
        <v>39</v>
      </c>
      <c r="F136">
        <f>WorldCountryList!G136</f>
        <v>-33292</v>
      </c>
      <c r="G136">
        <f t="shared" si="18"/>
        <v>166.85422779580182</v>
      </c>
      <c r="H136">
        <f t="shared" si="19"/>
        <v>219.53743985935517</v>
      </c>
      <c r="I136">
        <f t="shared" si="20"/>
        <v>159977591.18216926</v>
      </c>
      <c r="J136" s="2">
        <f t="shared" si="26"/>
        <v>-11073</v>
      </c>
      <c r="K136" s="20">
        <f t="shared" si="21"/>
        <v>36630.749999999993</v>
      </c>
      <c r="L136">
        <f t="shared" si="21"/>
        <v>35121070802.999992</v>
      </c>
      <c r="M136">
        <f t="shared" si="22"/>
        <v>26692937441.333324</v>
      </c>
      <c r="N136">
        <f t="shared" si="23"/>
        <v>61814044875.083313</v>
      </c>
      <c r="O136" s="2">
        <f t="shared" si="24"/>
        <v>9890.2471800133335</v>
      </c>
      <c r="P136" s="2">
        <f t="shared" si="25"/>
        <v>233.17357152401289</v>
      </c>
    </row>
    <row r="137" spans="1:16" x14ac:dyDescent="0.35">
      <c r="A137">
        <v>1159321021</v>
      </c>
      <c r="B137" s="1" t="s">
        <v>392</v>
      </c>
      <c r="C137" s="1" t="s">
        <v>391</v>
      </c>
      <c r="D137">
        <f>WorldCountryList!F137</f>
        <v>34</v>
      </c>
      <c r="E137">
        <f>WorldCountryList!E137</f>
        <v>66</v>
      </c>
      <c r="F137">
        <f>WorldCountryList!G137</f>
        <v>-33292</v>
      </c>
      <c r="G137">
        <f t="shared" si="18"/>
        <v>166.85422779580182</v>
      </c>
      <c r="H137">
        <f t="shared" si="19"/>
        <v>628.73444314750236</v>
      </c>
      <c r="I137">
        <f t="shared" si="20"/>
        <v>159977591.18216926</v>
      </c>
      <c r="J137" s="2">
        <f t="shared" si="26"/>
        <v>-11064</v>
      </c>
      <c r="K137" s="20">
        <f t="shared" si="21"/>
        <v>104906.99999999997</v>
      </c>
      <c r="L137">
        <f t="shared" si="21"/>
        <v>100583421707.99997</v>
      </c>
      <c r="M137">
        <f t="shared" si="22"/>
        <v>26692937441.333324</v>
      </c>
      <c r="N137">
        <f t="shared" si="23"/>
        <v>127276464056.3333</v>
      </c>
      <c r="O137" s="2">
        <f t="shared" si="24"/>
        <v>20364.234249013334</v>
      </c>
      <c r="P137" s="2">
        <f t="shared" si="25"/>
        <v>243.62893613449017</v>
      </c>
    </row>
    <row r="138" spans="1:16" x14ac:dyDescent="0.35">
      <c r="A138">
        <v>1159321025</v>
      </c>
      <c r="B138" s="1" t="s">
        <v>396</v>
      </c>
      <c r="C138" s="1" t="s">
        <v>394</v>
      </c>
      <c r="D138">
        <f>WorldCountryList!F138</f>
        <v>10</v>
      </c>
      <c r="E138">
        <f>WorldCountryList!E138</f>
        <v>38</v>
      </c>
      <c r="F138">
        <f>WorldCountryList!G138</f>
        <v>39</v>
      </c>
      <c r="G138">
        <f t="shared" si="18"/>
        <v>14.433756729740642</v>
      </c>
      <c r="H138">
        <f t="shared" si="19"/>
        <v>208.42344717745488</v>
      </c>
      <c r="I138">
        <f t="shared" si="20"/>
        <v>219.53743985935517</v>
      </c>
      <c r="J138" s="2">
        <f t="shared" si="26"/>
        <v>29</v>
      </c>
      <c r="K138" s="20">
        <f t="shared" si="21"/>
        <v>3008.3333333333326</v>
      </c>
      <c r="L138">
        <f t="shared" si="21"/>
        <v>45756.749999999993</v>
      </c>
      <c r="M138">
        <f t="shared" si="22"/>
        <v>3168.7499999999991</v>
      </c>
      <c r="N138">
        <f t="shared" si="23"/>
        <v>51933.833333333328</v>
      </c>
      <c r="O138" s="2">
        <f t="shared" si="24"/>
        <v>8.3094133333333348E-3</v>
      </c>
      <c r="P138" s="2">
        <f t="shared" si="25"/>
        <v>30.652345417911292</v>
      </c>
    </row>
    <row r="139" spans="1:16" x14ac:dyDescent="0.35">
      <c r="A139">
        <v>1159321027</v>
      </c>
      <c r="B139" s="1" t="s">
        <v>399</v>
      </c>
      <c r="C139" s="1" t="s">
        <v>397</v>
      </c>
      <c r="D139">
        <f>WorldCountryList!F139</f>
        <v>24</v>
      </c>
      <c r="E139">
        <f>WorldCountryList!E139</f>
        <v>49</v>
      </c>
      <c r="F139">
        <f>WorldCountryList!G139</f>
        <v>30</v>
      </c>
      <c r="G139">
        <f t="shared" si="18"/>
        <v>83.138438763306098</v>
      </c>
      <c r="H139">
        <f t="shared" si="19"/>
        <v>346.55449908107283</v>
      </c>
      <c r="I139">
        <f t="shared" si="20"/>
        <v>129.9038105676658</v>
      </c>
      <c r="J139" s="2">
        <f t="shared" si="26"/>
        <v>34.333333333333336</v>
      </c>
      <c r="K139" s="20">
        <f t="shared" si="21"/>
        <v>28811.999999999993</v>
      </c>
      <c r="L139">
        <f t="shared" si="21"/>
        <v>45018.75</v>
      </c>
      <c r="M139">
        <f t="shared" si="22"/>
        <v>10799.999999999998</v>
      </c>
      <c r="N139">
        <f t="shared" si="23"/>
        <v>84630.75</v>
      </c>
      <c r="O139" s="2">
        <f t="shared" si="24"/>
        <v>1.3540920000000005E-2</v>
      </c>
      <c r="P139" s="2">
        <f t="shared" si="25"/>
        <v>37.721605743048833</v>
      </c>
    </row>
    <row r="140" spans="1:16" x14ac:dyDescent="0.35">
      <c r="A140">
        <v>1159321029</v>
      </c>
      <c r="B140" s="1" t="s">
        <v>401</v>
      </c>
      <c r="C140" s="1" t="s">
        <v>400</v>
      </c>
      <c r="D140">
        <f>WorldCountryList!F140</f>
        <v>0</v>
      </c>
      <c r="E140">
        <f>WorldCountryList!E140</f>
        <v>31</v>
      </c>
      <c r="F140">
        <f>WorldCountryList!G140</f>
        <v>36</v>
      </c>
      <c r="G140">
        <f t="shared" si="18"/>
        <v>0</v>
      </c>
      <c r="H140">
        <f t="shared" si="19"/>
        <v>138.70840217280758</v>
      </c>
      <c r="I140">
        <f t="shared" si="20"/>
        <v>187.0614872174387</v>
      </c>
      <c r="J140" s="2">
        <f t="shared" si="26"/>
        <v>22.333333333333332</v>
      </c>
      <c r="K140" s="20">
        <f t="shared" si="21"/>
        <v>0</v>
      </c>
      <c r="L140">
        <f t="shared" si="21"/>
        <v>25946.999999999993</v>
      </c>
      <c r="M140">
        <f t="shared" si="22"/>
        <v>0</v>
      </c>
      <c r="N140">
        <f t="shared" si="23"/>
        <v>25946.999999999993</v>
      </c>
      <c r="O140" s="2">
        <f t="shared" si="24"/>
        <v>4.1515199999999997E-3</v>
      </c>
      <c r="P140" s="2">
        <f t="shared" si="25"/>
        <v>20.606904483376368</v>
      </c>
    </row>
    <row r="141" spans="1:16" x14ac:dyDescent="0.35">
      <c r="A141">
        <v>1159321031</v>
      </c>
      <c r="B141" s="1" t="s">
        <v>405</v>
      </c>
      <c r="C141" s="1" t="s">
        <v>403</v>
      </c>
      <c r="D141">
        <f>WorldCountryList!F141</f>
        <v>34</v>
      </c>
      <c r="E141">
        <f>WorldCountryList!E141</f>
        <v>29</v>
      </c>
      <c r="F141">
        <f>WorldCountryList!G141</f>
        <v>31</v>
      </c>
      <c r="G141">
        <f t="shared" si="18"/>
        <v>166.85422779580182</v>
      </c>
      <c r="H141">
        <f t="shared" si="19"/>
        <v>121.3878940971188</v>
      </c>
      <c r="I141">
        <f t="shared" si="20"/>
        <v>138.70840217280758</v>
      </c>
      <c r="J141" s="2">
        <f t="shared" si="26"/>
        <v>31.333333333333332</v>
      </c>
      <c r="K141" s="20">
        <f t="shared" si="21"/>
        <v>20254.083333333328</v>
      </c>
      <c r="L141">
        <f t="shared" si="21"/>
        <v>16837.520833333332</v>
      </c>
      <c r="M141">
        <f t="shared" si="22"/>
        <v>23144.083333333328</v>
      </c>
      <c r="N141">
        <f t="shared" si="23"/>
        <v>60235.687499999985</v>
      </c>
      <c r="O141" s="2">
        <f t="shared" si="24"/>
        <v>9.6377100000000007E-3</v>
      </c>
      <c r="P141" s="2">
        <f t="shared" si="25"/>
        <v>32.799128473235797</v>
      </c>
    </row>
    <row r="142" spans="1:16" x14ac:dyDescent="0.35">
      <c r="A142">
        <v>1159321033</v>
      </c>
      <c r="B142" s="1" t="s">
        <v>407</v>
      </c>
      <c r="C142" s="1" t="s">
        <v>406</v>
      </c>
      <c r="D142">
        <f>WorldCountryList!F142</f>
        <v>0</v>
      </c>
      <c r="E142">
        <f>WorldCountryList!E142</f>
        <v>33</v>
      </c>
      <c r="F142">
        <f>WorldCountryList!G142</f>
        <v>35</v>
      </c>
      <c r="G142">
        <f t="shared" si="18"/>
        <v>0</v>
      </c>
      <c r="H142">
        <f t="shared" si="19"/>
        <v>157.18361078687559</v>
      </c>
      <c r="I142">
        <f t="shared" si="20"/>
        <v>176.81351993932287</v>
      </c>
      <c r="J142" s="2">
        <f t="shared" si="26"/>
        <v>22.666666666666668</v>
      </c>
      <c r="K142" s="20">
        <f t="shared" si="21"/>
        <v>0</v>
      </c>
      <c r="L142">
        <f t="shared" si="21"/>
        <v>27792.187499999993</v>
      </c>
      <c r="M142">
        <f t="shared" si="22"/>
        <v>0</v>
      </c>
      <c r="N142">
        <f t="shared" si="23"/>
        <v>27792.187499999993</v>
      </c>
      <c r="O142" s="2">
        <f t="shared" si="24"/>
        <v>4.4467500000000002E-3</v>
      </c>
      <c r="P142" s="2">
        <f t="shared" si="25"/>
        <v>21.60142379180914</v>
      </c>
    </row>
    <row r="143" spans="1:16" x14ac:dyDescent="0.35">
      <c r="A143">
        <v>1159321035</v>
      </c>
      <c r="B143" s="1" t="s">
        <v>423</v>
      </c>
      <c r="C143" s="1" t="s">
        <v>421</v>
      </c>
      <c r="D143">
        <f>WorldCountryList!F143</f>
        <v>10</v>
      </c>
      <c r="E143">
        <f>WorldCountryList!E143</f>
        <v>37</v>
      </c>
      <c r="F143">
        <f>WorldCountryList!G143</f>
        <v>36</v>
      </c>
      <c r="G143">
        <f t="shared" si="18"/>
        <v>14.433756729740642</v>
      </c>
      <c r="H143">
        <f t="shared" si="19"/>
        <v>197.59812963014937</v>
      </c>
      <c r="I143">
        <f t="shared" si="20"/>
        <v>187.0614872174387</v>
      </c>
      <c r="J143" s="2">
        <f t="shared" si="26"/>
        <v>27.666666666666668</v>
      </c>
      <c r="K143" s="20">
        <f t="shared" si="21"/>
        <v>2852.0833333333321</v>
      </c>
      <c r="L143">
        <f t="shared" si="21"/>
        <v>36962.999999999978</v>
      </c>
      <c r="M143">
        <f t="shared" si="22"/>
        <v>2699.9999999999986</v>
      </c>
      <c r="N143">
        <f t="shared" si="23"/>
        <v>42515.083333333314</v>
      </c>
      <c r="O143" s="2">
        <f t="shared" si="24"/>
        <v>6.8024133333333325E-3</v>
      </c>
      <c r="P143" s="2">
        <f t="shared" si="25"/>
        <v>27.755433911375036</v>
      </c>
    </row>
    <row r="144" spans="1:16" x14ac:dyDescent="0.35">
      <c r="A144">
        <v>1159321043</v>
      </c>
      <c r="B144" s="1" t="s">
        <v>425</v>
      </c>
      <c r="C144" s="1" t="s">
        <v>424</v>
      </c>
      <c r="D144">
        <f>WorldCountryList!F144</f>
        <v>34</v>
      </c>
      <c r="E144">
        <f>WorldCountryList!E144</f>
        <v>63</v>
      </c>
      <c r="F144">
        <f>WorldCountryList!G144</f>
        <v>-33292</v>
      </c>
      <c r="G144">
        <f t="shared" si="18"/>
        <v>166.85422779580182</v>
      </c>
      <c r="H144">
        <f t="shared" si="19"/>
        <v>572.8758046034061</v>
      </c>
      <c r="I144">
        <f t="shared" si="20"/>
        <v>159977591.18216926</v>
      </c>
      <c r="J144" s="2">
        <f t="shared" si="26"/>
        <v>-11065</v>
      </c>
      <c r="K144" s="20">
        <f t="shared" si="21"/>
        <v>95586.749999999971</v>
      </c>
      <c r="L144">
        <f t="shared" si="21"/>
        <v>91647291266.999985</v>
      </c>
      <c r="M144">
        <f t="shared" si="22"/>
        <v>26692937441.333324</v>
      </c>
      <c r="N144">
        <f t="shared" si="23"/>
        <v>118340324295.08331</v>
      </c>
      <c r="O144" s="2">
        <f t="shared" si="24"/>
        <v>18934.451887213334</v>
      </c>
      <c r="P144" s="2">
        <f t="shared" si="25"/>
        <v>242.57509125632401</v>
      </c>
    </row>
    <row r="145" spans="1:16" x14ac:dyDescent="0.35">
      <c r="A145">
        <v>1159321045</v>
      </c>
      <c r="B145" s="1" t="s">
        <v>428</v>
      </c>
      <c r="C145" s="1" t="s">
        <v>427</v>
      </c>
      <c r="D145">
        <f>WorldCountryList!F145</f>
        <v>2</v>
      </c>
      <c r="E145">
        <f>WorldCountryList!E145</f>
        <v>33</v>
      </c>
      <c r="F145">
        <f>WorldCountryList!G145</f>
        <v>37</v>
      </c>
      <c r="G145">
        <f t="shared" si="18"/>
        <v>0.57735026918962573</v>
      </c>
      <c r="H145">
        <f t="shared" si="19"/>
        <v>157.18361078687559</v>
      </c>
      <c r="I145">
        <f t="shared" si="20"/>
        <v>197.59812963014937</v>
      </c>
      <c r="J145" s="2">
        <f t="shared" si="26"/>
        <v>24</v>
      </c>
      <c r="K145" s="20">
        <f t="shared" si="21"/>
        <v>90.749999999999986</v>
      </c>
      <c r="L145">
        <f t="shared" si="21"/>
        <v>31059.187499999989</v>
      </c>
      <c r="M145">
        <f t="shared" si="22"/>
        <v>114.0833333333333</v>
      </c>
      <c r="N145">
        <f t="shared" si="23"/>
        <v>31264.020833333321</v>
      </c>
      <c r="O145" s="2">
        <f t="shared" si="24"/>
        <v>5.0022433333333331E-3</v>
      </c>
      <c r="P145" s="2">
        <f t="shared" si="25"/>
        <v>23.305493803724616</v>
      </c>
    </row>
    <row r="146" spans="1:16" x14ac:dyDescent="0.35">
      <c r="A146">
        <v>1159321051</v>
      </c>
      <c r="B146" s="1" t="s">
        <v>431</v>
      </c>
      <c r="C146" s="1" t="s">
        <v>430</v>
      </c>
      <c r="D146">
        <f>WorldCountryList!F146</f>
        <v>18</v>
      </c>
      <c r="E146">
        <f>WorldCountryList!E146</f>
        <v>40</v>
      </c>
      <c r="F146">
        <f>WorldCountryList!G146</f>
        <v>34</v>
      </c>
      <c r="G146">
        <f t="shared" si="18"/>
        <v>46.765371804359674</v>
      </c>
      <c r="H146">
        <f t="shared" si="19"/>
        <v>230.94010767585027</v>
      </c>
      <c r="I146">
        <f t="shared" si="20"/>
        <v>166.85422779580182</v>
      </c>
      <c r="J146" s="2">
        <f t="shared" si="26"/>
        <v>30.666666666666668</v>
      </c>
      <c r="K146" s="20">
        <f t="shared" si="21"/>
        <v>10799.999999999995</v>
      </c>
      <c r="L146">
        <f t="shared" si="21"/>
        <v>38533.333333333321</v>
      </c>
      <c r="M146">
        <f t="shared" si="22"/>
        <v>7802.9999999999964</v>
      </c>
      <c r="N146">
        <f t="shared" si="23"/>
        <v>57136.333333333314</v>
      </c>
      <c r="O146" s="2">
        <f t="shared" si="24"/>
        <v>9.1418133333333335E-3</v>
      </c>
      <c r="P146" s="2">
        <f t="shared" si="25"/>
        <v>32.034411640034264</v>
      </c>
    </row>
    <row r="147" spans="1:16" x14ac:dyDescent="0.35">
      <c r="A147">
        <v>1159321053</v>
      </c>
      <c r="B147" s="1" t="s">
        <v>55</v>
      </c>
      <c r="C147" s="1" t="s">
        <v>54</v>
      </c>
      <c r="D147">
        <f>WorldCountryList!F147</f>
        <v>1</v>
      </c>
      <c r="E147">
        <f>WorldCountryList!E147</f>
        <v>30</v>
      </c>
      <c r="F147">
        <f>WorldCountryList!G147</f>
        <v>-33267</v>
      </c>
      <c r="G147">
        <f t="shared" si="18"/>
        <v>0.14433756729740643</v>
      </c>
      <c r="H147">
        <f t="shared" si="19"/>
        <v>129.9038105676658</v>
      </c>
      <c r="I147">
        <f t="shared" si="20"/>
        <v>159737417.07862556</v>
      </c>
      <c r="J147" s="2">
        <f t="shared" si="26"/>
        <v>-11078.666666666666</v>
      </c>
      <c r="K147" s="20">
        <f t="shared" si="21"/>
        <v>18.75</v>
      </c>
      <c r="L147">
        <f t="shared" si="21"/>
        <v>20750499168.75</v>
      </c>
      <c r="M147">
        <f t="shared" si="22"/>
        <v>23056110.187499996</v>
      </c>
      <c r="N147">
        <f t="shared" si="23"/>
        <v>20773555297.6875</v>
      </c>
      <c r="O147" s="2">
        <f t="shared" si="24"/>
        <v>3323.7688476300009</v>
      </c>
      <c r="P147" s="2">
        <f t="shared" si="25"/>
        <v>217.38769376710223</v>
      </c>
    </row>
    <row r="148" spans="1:16" x14ac:dyDescent="0.35">
      <c r="A148">
        <v>1159321055</v>
      </c>
      <c r="B148" s="1" t="s">
        <v>434</v>
      </c>
      <c r="C148" s="1" t="s">
        <v>433</v>
      </c>
      <c r="D148">
        <f>WorldCountryList!F148</f>
        <v>2</v>
      </c>
      <c r="E148">
        <f>WorldCountryList!E148</f>
        <v>36</v>
      </c>
      <c r="F148">
        <f>WorldCountryList!G148</f>
        <v>43</v>
      </c>
      <c r="G148">
        <f t="shared" si="18"/>
        <v>0.57735026918962573</v>
      </c>
      <c r="H148">
        <f t="shared" si="19"/>
        <v>187.0614872174387</v>
      </c>
      <c r="I148">
        <f t="shared" si="20"/>
        <v>266.88016193290446</v>
      </c>
      <c r="J148" s="2">
        <f t="shared" si="26"/>
        <v>27</v>
      </c>
      <c r="K148" s="20">
        <f t="shared" si="21"/>
        <v>107.99999999999996</v>
      </c>
      <c r="L148">
        <f t="shared" si="21"/>
        <v>49922.999999999978</v>
      </c>
      <c r="M148">
        <f t="shared" si="22"/>
        <v>154.08333333333329</v>
      </c>
      <c r="N148">
        <f t="shared" si="23"/>
        <v>50185.083333333314</v>
      </c>
      <c r="O148" s="2">
        <f t="shared" si="24"/>
        <v>8.0296133333333328E-3</v>
      </c>
      <c r="P148" s="2">
        <f t="shared" si="25"/>
        <v>30.156487743756372</v>
      </c>
    </row>
    <row r="149" spans="1:16" x14ac:dyDescent="0.35">
      <c r="A149">
        <v>1159321057</v>
      </c>
      <c r="B149" s="1" t="s">
        <v>438</v>
      </c>
      <c r="C149" s="1" t="s">
        <v>436</v>
      </c>
      <c r="D149">
        <f>WorldCountryList!F149</f>
        <v>1</v>
      </c>
      <c r="E149">
        <f>WorldCountryList!E149</f>
        <v>20</v>
      </c>
      <c r="F149">
        <f>WorldCountryList!G149</f>
        <v>-33292</v>
      </c>
      <c r="G149">
        <f t="shared" si="18"/>
        <v>0.14433756729740643</v>
      </c>
      <c r="H149">
        <f t="shared" si="19"/>
        <v>57.735026918962568</v>
      </c>
      <c r="I149">
        <f t="shared" si="20"/>
        <v>159977591.18216926</v>
      </c>
      <c r="J149" s="2">
        <f t="shared" si="26"/>
        <v>-11090.333333333334</v>
      </c>
      <c r="K149" s="20">
        <f t="shared" si="21"/>
        <v>8.3333333333333321</v>
      </c>
      <c r="L149">
        <f t="shared" si="21"/>
        <v>9236310533.3333302</v>
      </c>
      <c r="M149">
        <f t="shared" si="22"/>
        <v>23090776.333333328</v>
      </c>
      <c r="N149">
        <f t="shared" si="23"/>
        <v>9259401317.9999981</v>
      </c>
      <c r="O149" s="2">
        <f t="shared" si="24"/>
        <v>1481.5042108800001</v>
      </c>
      <c r="P149" s="2">
        <f t="shared" si="25"/>
        <v>205.69009633964865</v>
      </c>
    </row>
    <row r="150" spans="1:16" x14ac:dyDescent="0.35">
      <c r="A150">
        <v>1159321061</v>
      </c>
      <c r="B150" s="1" t="s">
        <v>442</v>
      </c>
      <c r="C150" s="1" t="s">
        <v>440</v>
      </c>
      <c r="D150">
        <f>WorldCountryList!F150</f>
        <v>2</v>
      </c>
      <c r="E150">
        <f>WorldCountryList!E150</f>
        <v>32</v>
      </c>
      <c r="F150">
        <f>WorldCountryList!G150</f>
        <v>32</v>
      </c>
      <c r="G150">
        <f t="shared" si="18"/>
        <v>0.57735026918962573</v>
      </c>
      <c r="H150">
        <f t="shared" si="19"/>
        <v>147.80166891254419</v>
      </c>
      <c r="I150">
        <f t="shared" si="20"/>
        <v>147.80166891254419</v>
      </c>
      <c r="J150" s="2">
        <f t="shared" si="26"/>
        <v>22</v>
      </c>
      <c r="K150" s="20">
        <f t="shared" si="21"/>
        <v>85.333333333333329</v>
      </c>
      <c r="L150">
        <f t="shared" si="21"/>
        <v>21845.333333333332</v>
      </c>
      <c r="M150">
        <f t="shared" si="22"/>
        <v>85.333333333333329</v>
      </c>
      <c r="N150">
        <f t="shared" si="23"/>
        <v>22015.999999999996</v>
      </c>
      <c r="O150" s="2">
        <f t="shared" si="24"/>
        <v>3.5225600000000005E-3</v>
      </c>
      <c r="P150" s="2">
        <f t="shared" si="25"/>
        <v>18.228613307657</v>
      </c>
    </row>
    <row r="151" spans="1:16" x14ac:dyDescent="0.35">
      <c r="A151">
        <v>1159321063</v>
      </c>
      <c r="B151" s="1" t="s">
        <v>446</v>
      </c>
      <c r="C151" s="1" t="s">
        <v>445</v>
      </c>
      <c r="D151">
        <f>WorldCountryList!F151</f>
        <v>40</v>
      </c>
      <c r="E151">
        <f>WorldCountryList!E151</f>
        <v>44</v>
      </c>
      <c r="F151">
        <f>WorldCountryList!G151</f>
        <v>69</v>
      </c>
      <c r="G151">
        <f t="shared" si="18"/>
        <v>230.94010767585027</v>
      </c>
      <c r="H151">
        <f t="shared" si="19"/>
        <v>279.43753028777888</v>
      </c>
      <c r="I151">
        <f t="shared" si="20"/>
        <v>687.191157902952</v>
      </c>
      <c r="J151" s="2">
        <f t="shared" si="26"/>
        <v>51</v>
      </c>
      <c r="K151" s="20">
        <f t="shared" si="21"/>
        <v>64533.333333333328</v>
      </c>
      <c r="L151">
        <f t="shared" si="21"/>
        <v>192027</v>
      </c>
      <c r="M151">
        <f t="shared" si="22"/>
        <v>158699.99999999997</v>
      </c>
      <c r="N151">
        <f t="shared" si="23"/>
        <v>415260.33333333326</v>
      </c>
      <c r="O151" s="2">
        <f t="shared" si="24"/>
        <v>6.6441653333333336E-2</v>
      </c>
      <c r="P151" s="2">
        <f t="shared" si="25"/>
        <v>60.748014363383426</v>
      </c>
    </row>
    <row r="152" spans="1:16" x14ac:dyDescent="0.35">
      <c r="A152">
        <v>1159321065</v>
      </c>
      <c r="B152" s="1" t="s">
        <v>449</v>
      </c>
      <c r="C152" s="1" t="s">
        <v>448</v>
      </c>
      <c r="D152">
        <f>WorldCountryList!F152</f>
        <v>2</v>
      </c>
      <c r="E152">
        <f>WorldCountryList!E152</f>
        <v>26</v>
      </c>
      <c r="F152">
        <f>WorldCountryList!G152</f>
        <v>30</v>
      </c>
      <c r="G152">
        <f t="shared" si="18"/>
        <v>0.57735026918962573</v>
      </c>
      <c r="H152">
        <f t="shared" si="19"/>
        <v>97.572195493046749</v>
      </c>
      <c r="I152">
        <f t="shared" si="20"/>
        <v>129.9038105676658</v>
      </c>
      <c r="J152" s="2">
        <f t="shared" si="26"/>
        <v>19.333333333333332</v>
      </c>
      <c r="K152" s="20">
        <f t="shared" si="21"/>
        <v>56.333333333333329</v>
      </c>
      <c r="L152">
        <f t="shared" si="21"/>
        <v>12675</v>
      </c>
      <c r="M152">
        <f t="shared" si="22"/>
        <v>75</v>
      </c>
      <c r="N152">
        <f t="shared" si="23"/>
        <v>12806.333333333334</v>
      </c>
      <c r="O152" s="2">
        <f t="shared" si="24"/>
        <v>2.0490133333333342E-3</v>
      </c>
      <c r="P152" s="2">
        <f t="shared" si="25"/>
        <v>10.384826149008418</v>
      </c>
    </row>
    <row r="153" spans="1:16" x14ac:dyDescent="0.35">
      <c r="A153">
        <v>1159321067</v>
      </c>
      <c r="B153" s="1" t="s">
        <v>453</v>
      </c>
      <c r="C153" s="1" t="s">
        <v>451</v>
      </c>
      <c r="D153">
        <f>WorldCountryList!F153</f>
        <v>14</v>
      </c>
      <c r="E153">
        <f>WorldCountryList!E153</f>
        <v>45</v>
      </c>
      <c r="F153">
        <f>WorldCountryList!G153</f>
        <v>71</v>
      </c>
      <c r="G153">
        <f t="shared" si="18"/>
        <v>28.290163190291658</v>
      </c>
      <c r="H153">
        <f t="shared" si="19"/>
        <v>292.28357377724802</v>
      </c>
      <c r="I153">
        <f t="shared" si="20"/>
        <v>727.60567674622575</v>
      </c>
      <c r="J153" s="2">
        <f t="shared" si="26"/>
        <v>43.333333333333336</v>
      </c>
      <c r="K153" s="20">
        <f t="shared" si="21"/>
        <v>8268.7499999999982</v>
      </c>
      <c r="L153">
        <f t="shared" si="21"/>
        <v>212667.18749999994</v>
      </c>
      <c r="M153">
        <f t="shared" si="22"/>
        <v>20584.083333333325</v>
      </c>
      <c r="N153">
        <f t="shared" si="23"/>
        <v>241520.02083333326</v>
      </c>
      <c r="O153" s="2">
        <f t="shared" si="24"/>
        <v>3.8643203333333334E-2</v>
      </c>
      <c r="P153" s="2">
        <f t="shared" si="25"/>
        <v>52.902437338115291</v>
      </c>
    </row>
    <row r="154" spans="1:16" x14ac:dyDescent="0.35">
      <c r="A154">
        <v>1159321069</v>
      </c>
      <c r="B154" s="1" t="s">
        <v>456</v>
      </c>
      <c r="C154" s="1" t="s">
        <v>455</v>
      </c>
      <c r="D154">
        <f>WorldCountryList!F154</f>
        <v>1</v>
      </c>
      <c r="E154">
        <f>WorldCountryList!E154</f>
        <v>31</v>
      </c>
      <c r="F154">
        <f>WorldCountryList!G154</f>
        <v>31</v>
      </c>
      <c r="G154">
        <f t="shared" si="18"/>
        <v>0.14433756729740643</v>
      </c>
      <c r="H154">
        <f t="shared" si="19"/>
        <v>138.70840217280758</v>
      </c>
      <c r="I154">
        <f t="shared" si="20"/>
        <v>138.70840217280758</v>
      </c>
      <c r="J154" s="2">
        <f t="shared" si="26"/>
        <v>21</v>
      </c>
      <c r="K154" s="20">
        <f t="shared" si="21"/>
        <v>20.020833333333332</v>
      </c>
      <c r="L154">
        <f t="shared" si="21"/>
        <v>19240.020833333332</v>
      </c>
      <c r="M154">
        <f t="shared" si="22"/>
        <v>20.020833333333332</v>
      </c>
      <c r="N154">
        <f t="shared" si="23"/>
        <v>19280.062499999996</v>
      </c>
      <c r="O154" s="2">
        <f t="shared" si="24"/>
        <v>3.0848100000000003E-3</v>
      </c>
      <c r="P154" s="2">
        <f t="shared" si="25"/>
        <v>16.307614003073894</v>
      </c>
    </row>
    <row r="155" spans="1:16" x14ac:dyDescent="0.35">
      <c r="A155">
        <v>1159321071</v>
      </c>
      <c r="B155" s="1" t="s">
        <v>458</v>
      </c>
      <c r="C155" s="1" t="s">
        <v>457</v>
      </c>
      <c r="D155">
        <f>WorldCountryList!F155</f>
        <v>10</v>
      </c>
      <c r="E155">
        <f>WorldCountryList!E155</f>
        <v>39</v>
      </c>
      <c r="F155">
        <f>WorldCountryList!G155</f>
        <v>65</v>
      </c>
      <c r="G155">
        <f t="shared" si="18"/>
        <v>14.433756729740642</v>
      </c>
      <c r="H155">
        <f t="shared" si="19"/>
        <v>219.53743985935517</v>
      </c>
      <c r="I155">
        <f t="shared" si="20"/>
        <v>609.82622183154217</v>
      </c>
      <c r="J155" s="2">
        <f t="shared" si="26"/>
        <v>38</v>
      </c>
      <c r="K155" s="20">
        <f t="shared" si="21"/>
        <v>3168.7499999999991</v>
      </c>
      <c r="L155">
        <f t="shared" si="21"/>
        <v>133879.68749999997</v>
      </c>
      <c r="M155">
        <f t="shared" si="22"/>
        <v>8802.0833333333321</v>
      </c>
      <c r="N155">
        <f t="shared" si="23"/>
        <v>145850.52083333331</v>
      </c>
      <c r="O155" s="2">
        <f t="shared" si="24"/>
        <v>2.3336083333333337E-2</v>
      </c>
      <c r="P155" s="2">
        <f t="shared" si="25"/>
        <v>45.600932233253502</v>
      </c>
    </row>
    <row r="156" spans="1:16" x14ac:dyDescent="0.35">
      <c r="A156">
        <v>1159321073</v>
      </c>
      <c r="B156" s="1" t="s">
        <v>464</v>
      </c>
      <c r="C156" s="1" t="s">
        <v>463</v>
      </c>
      <c r="D156">
        <f>WorldCountryList!F156</f>
        <v>35</v>
      </c>
      <c r="E156">
        <f>WorldCountryList!E156</f>
        <v>55</v>
      </c>
      <c r="F156">
        <f>WorldCountryList!G156</f>
        <v>70</v>
      </c>
      <c r="G156">
        <f t="shared" si="18"/>
        <v>176.81351993932287</v>
      </c>
      <c r="H156">
        <f t="shared" si="19"/>
        <v>436.62114107465442</v>
      </c>
      <c r="I156">
        <f t="shared" si="20"/>
        <v>707.25407975729149</v>
      </c>
      <c r="J156" s="2">
        <f t="shared" si="26"/>
        <v>53.333333333333336</v>
      </c>
      <c r="K156" s="20">
        <f t="shared" si="21"/>
        <v>77200.520833333314</v>
      </c>
      <c r="L156">
        <f t="shared" si="21"/>
        <v>308802.08333333326</v>
      </c>
      <c r="M156">
        <f t="shared" si="22"/>
        <v>125052.08333333331</v>
      </c>
      <c r="N156">
        <f t="shared" si="23"/>
        <v>511054.68749999988</v>
      </c>
      <c r="O156" s="2">
        <f t="shared" si="24"/>
        <v>8.1768750000000001E-2</v>
      </c>
      <c r="P156" s="2">
        <f t="shared" si="25"/>
        <v>63.752911958176874</v>
      </c>
    </row>
    <row r="157" spans="1:16" x14ac:dyDescent="0.35">
      <c r="A157">
        <v>1159321075</v>
      </c>
      <c r="B157" s="1" t="s">
        <v>468</v>
      </c>
      <c r="C157" s="1" t="s">
        <v>466</v>
      </c>
      <c r="D157">
        <f>WorldCountryList!F157</f>
        <v>38</v>
      </c>
      <c r="E157">
        <f>WorldCountryList!E157</f>
        <v>51</v>
      </c>
      <c r="F157">
        <f>WorldCountryList!G157</f>
        <v>62</v>
      </c>
      <c r="G157">
        <f t="shared" si="18"/>
        <v>208.42344717745488</v>
      </c>
      <c r="H157">
        <f t="shared" si="19"/>
        <v>375.42201254055408</v>
      </c>
      <c r="I157">
        <f t="shared" si="20"/>
        <v>554.83360869123032</v>
      </c>
      <c r="J157" s="2">
        <f t="shared" si="26"/>
        <v>50.333333333333336</v>
      </c>
      <c r="K157" s="20">
        <f t="shared" si="21"/>
        <v>78246.749999999971</v>
      </c>
      <c r="L157">
        <f t="shared" si="21"/>
        <v>208296.74999999994</v>
      </c>
      <c r="M157">
        <f t="shared" si="22"/>
        <v>115640.33333333331</v>
      </c>
      <c r="N157">
        <f t="shared" si="23"/>
        <v>402183.8333333332</v>
      </c>
      <c r="O157" s="2">
        <f t="shared" si="24"/>
        <v>6.4349413333333327E-2</v>
      </c>
      <c r="P157" s="2">
        <f t="shared" si="25"/>
        <v>60.284819728379539</v>
      </c>
    </row>
    <row r="158" spans="1:16" x14ac:dyDescent="0.35">
      <c r="A158">
        <v>1159321079</v>
      </c>
      <c r="B158" s="1" t="s">
        <v>472</v>
      </c>
      <c r="C158" s="1" t="s">
        <v>471</v>
      </c>
      <c r="D158">
        <f>WorldCountryList!F158</f>
        <v>3</v>
      </c>
      <c r="E158">
        <f>WorldCountryList!E158</f>
        <v>41</v>
      </c>
      <c r="F158">
        <f>WorldCountryList!G158</f>
        <v>61</v>
      </c>
      <c r="G158">
        <f t="shared" si="18"/>
        <v>1.2990381056766578</v>
      </c>
      <c r="H158">
        <f t="shared" si="19"/>
        <v>242.63145062694019</v>
      </c>
      <c r="I158">
        <f t="shared" si="20"/>
        <v>537.08008791364932</v>
      </c>
      <c r="J158" s="2">
        <f t="shared" si="26"/>
        <v>35</v>
      </c>
      <c r="K158" s="20">
        <f t="shared" si="21"/>
        <v>315.18749999999989</v>
      </c>
      <c r="L158">
        <f t="shared" si="21"/>
        <v>130312.5208333333</v>
      </c>
      <c r="M158">
        <f t="shared" si="22"/>
        <v>697.68749999999989</v>
      </c>
      <c r="N158">
        <f t="shared" si="23"/>
        <v>131325.39583333328</v>
      </c>
      <c r="O158" s="2">
        <f t="shared" si="24"/>
        <v>2.1012063333333331E-2</v>
      </c>
      <c r="P158" s="2">
        <f t="shared" si="25"/>
        <v>44.0822900390217</v>
      </c>
    </row>
    <row r="159" spans="1:16" x14ac:dyDescent="0.35">
      <c r="A159">
        <v>1159321081</v>
      </c>
      <c r="B159" s="1" t="s">
        <v>475</v>
      </c>
      <c r="C159" s="1" t="s">
        <v>474</v>
      </c>
      <c r="D159">
        <f>WorldCountryList!F159</f>
        <v>51</v>
      </c>
      <c r="E159">
        <f>WorldCountryList!E159</f>
        <v>69</v>
      </c>
      <c r="F159">
        <f>WorldCountryList!G159</f>
        <v>68</v>
      </c>
      <c r="G159">
        <f t="shared" si="18"/>
        <v>375.42201254055408</v>
      </c>
      <c r="H159">
        <f t="shared" si="19"/>
        <v>687.191157902952</v>
      </c>
      <c r="I159">
        <f t="shared" si="20"/>
        <v>667.41691118320728</v>
      </c>
      <c r="J159" s="2">
        <f t="shared" si="26"/>
        <v>62.666666666666664</v>
      </c>
      <c r="K159" s="20">
        <f t="shared" si="21"/>
        <v>257986.68749999991</v>
      </c>
      <c r="L159">
        <f t="shared" si="21"/>
        <v>458642.99999999988</v>
      </c>
      <c r="M159">
        <f t="shared" si="22"/>
        <v>250562.99999999991</v>
      </c>
      <c r="N159">
        <f t="shared" si="23"/>
        <v>967192.68749999965</v>
      </c>
      <c r="O159" s="2">
        <f t="shared" si="24"/>
        <v>0.15475082999999998</v>
      </c>
      <c r="P159" s="2">
        <f t="shared" si="25"/>
        <v>72.987766234195661</v>
      </c>
    </row>
    <row r="160" spans="1:16" x14ac:dyDescent="0.35">
      <c r="A160">
        <v>1159321083</v>
      </c>
      <c r="B160" s="1" t="s">
        <v>478</v>
      </c>
      <c r="C160" s="1" t="s">
        <v>477</v>
      </c>
      <c r="D160">
        <f>WorldCountryList!F160</f>
        <v>3</v>
      </c>
      <c r="E160">
        <f>WorldCountryList!E160</f>
        <v>41</v>
      </c>
      <c r="F160">
        <f>WorldCountryList!G160</f>
        <v>67</v>
      </c>
      <c r="G160">
        <f t="shared" si="18"/>
        <v>1.2990381056766578</v>
      </c>
      <c r="H160">
        <f t="shared" si="19"/>
        <v>242.63145062694019</v>
      </c>
      <c r="I160">
        <f t="shared" si="20"/>
        <v>647.93133959805743</v>
      </c>
      <c r="J160" s="2">
        <f t="shared" si="26"/>
        <v>37</v>
      </c>
      <c r="K160" s="20">
        <f t="shared" si="21"/>
        <v>315.18749999999989</v>
      </c>
      <c r="L160">
        <f t="shared" si="21"/>
        <v>157208.52083333328</v>
      </c>
      <c r="M160">
        <f t="shared" si="22"/>
        <v>841.68749999999977</v>
      </c>
      <c r="N160">
        <f t="shared" si="23"/>
        <v>158365.39583333328</v>
      </c>
      <c r="O160" s="2">
        <f t="shared" si="24"/>
        <v>2.5338463333333332E-2</v>
      </c>
      <c r="P160" s="2">
        <f t="shared" si="25"/>
        <v>46.792675776749128</v>
      </c>
    </row>
    <row r="161" spans="1:16" x14ac:dyDescent="0.35">
      <c r="A161">
        <v>1159321085</v>
      </c>
      <c r="B161" s="1" t="s">
        <v>480</v>
      </c>
      <c r="C161" s="1" t="s">
        <v>479</v>
      </c>
      <c r="D161">
        <f>WorldCountryList!F161</f>
        <v>45</v>
      </c>
      <c r="E161">
        <f>WorldCountryList!E161</f>
        <v>36</v>
      </c>
      <c r="F161">
        <f>WorldCountryList!G161</f>
        <v>31</v>
      </c>
      <c r="G161">
        <f t="shared" si="18"/>
        <v>292.28357377724802</v>
      </c>
      <c r="H161">
        <f t="shared" si="19"/>
        <v>187.0614872174387</v>
      </c>
      <c r="I161">
        <f t="shared" si="20"/>
        <v>138.70840217280758</v>
      </c>
      <c r="J161" s="2">
        <f t="shared" si="26"/>
        <v>37.333333333333336</v>
      </c>
      <c r="K161" s="20">
        <f t="shared" si="21"/>
        <v>54674.999999999978</v>
      </c>
      <c r="L161">
        <f t="shared" si="21"/>
        <v>25946.999999999993</v>
      </c>
      <c r="M161">
        <f t="shared" si="22"/>
        <v>40542.187499999993</v>
      </c>
      <c r="N161">
        <f t="shared" si="23"/>
        <v>121164.18749999997</v>
      </c>
      <c r="O161" s="2">
        <f t="shared" si="24"/>
        <v>1.9386270000000001E-2</v>
      </c>
      <c r="P161" s="2">
        <f t="shared" si="25"/>
        <v>42.91647523472178</v>
      </c>
    </row>
    <row r="162" spans="1:16" x14ac:dyDescent="0.35">
      <c r="A162">
        <v>1159321087</v>
      </c>
      <c r="B162" s="1" t="s">
        <v>485</v>
      </c>
      <c r="C162" s="1" t="s">
        <v>484</v>
      </c>
      <c r="D162">
        <f>WorldCountryList!F162</f>
        <v>68</v>
      </c>
      <c r="E162">
        <f>WorldCountryList!E162</f>
        <v>52</v>
      </c>
      <c r="F162">
        <f>WorldCountryList!G162</f>
        <v>36</v>
      </c>
      <c r="G162">
        <f t="shared" si="18"/>
        <v>667.41691118320728</v>
      </c>
      <c r="H162">
        <f t="shared" si="19"/>
        <v>390.288781972187</v>
      </c>
      <c r="I162">
        <f t="shared" si="20"/>
        <v>187.0614872174387</v>
      </c>
      <c r="J162" s="2">
        <f t="shared" si="26"/>
        <v>52</v>
      </c>
      <c r="K162" s="20">
        <f t="shared" si="21"/>
        <v>260485.33333333328</v>
      </c>
      <c r="L162">
        <f t="shared" si="21"/>
        <v>73007.999999999971</v>
      </c>
      <c r="M162">
        <f t="shared" si="22"/>
        <v>124847.99999999994</v>
      </c>
      <c r="N162">
        <f t="shared" si="23"/>
        <v>458341.3333333332</v>
      </c>
      <c r="O162" s="2">
        <f t="shared" si="24"/>
        <v>7.333461333333334E-2</v>
      </c>
      <c r="P162" s="2">
        <f t="shared" si="25"/>
        <v>62.176966881921977</v>
      </c>
    </row>
    <row r="163" spans="1:16" x14ac:dyDescent="0.35">
      <c r="A163">
        <v>1159321089</v>
      </c>
      <c r="B163" s="1" t="s">
        <v>492</v>
      </c>
      <c r="C163" s="1" t="s">
        <v>490</v>
      </c>
      <c r="D163">
        <f>WorldCountryList!F163</f>
        <v>21</v>
      </c>
      <c r="E163">
        <f>WorldCountryList!E163</f>
        <v>57</v>
      </c>
      <c r="F163">
        <f>WorldCountryList!G163</f>
        <v>73</v>
      </c>
      <c r="G163">
        <f t="shared" si="18"/>
        <v>63.652867178156228</v>
      </c>
      <c r="H163">
        <f t="shared" si="19"/>
        <v>468.95275614927345</v>
      </c>
      <c r="I163">
        <f t="shared" si="20"/>
        <v>769.17489612787881</v>
      </c>
      <c r="J163" s="2">
        <f t="shared" si="26"/>
        <v>50.333333333333336</v>
      </c>
      <c r="K163" s="20">
        <f t="shared" si="21"/>
        <v>29850.187499999989</v>
      </c>
      <c r="L163">
        <f t="shared" si="21"/>
        <v>360706.68749999988</v>
      </c>
      <c r="M163">
        <f t="shared" si="22"/>
        <v>48960.187499999985</v>
      </c>
      <c r="N163">
        <f t="shared" si="23"/>
        <v>439517.06249999988</v>
      </c>
      <c r="O163" s="2">
        <f t="shared" si="24"/>
        <v>7.032273E-2</v>
      </c>
      <c r="P163" s="2">
        <f t="shared" si="25"/>
        <v>61.569857405190504</v>
      </c>
    </row>
    <row r="164" spans="1:16" x14ac:dyDescent="0.35">
      <c r="A164">
        <v>1159321091</v>
      </c>
      <c r="B164" s="1" t="s">
        <v>494</v>
      </c>
      <c r="C164" s="1" t="s">
        <v>493</v>
      </c>
      <c r="D164">
        <f>WorldCountryList!F164</f>
        <v>11</v>
      </c>
      <c r="E164">
        <f>WorldCountryList!E164</f>
        <v>34</v>
      </c>
      <c r="F164">
        <f>WorldCountryList!G164</f>
        <v>39</v>
      </c>
      <c r="G164">
        <f t="shared" si="18"/>
        <v>17.46484564298618</v>
      </c>
      <c r="H164">
        <f t="shared" si="19"/>
        <v>166.85422779580182</v>
      </c>
      <c r="I164">
        <f t="shared" si="20"/>
        <v>219.53743985935517</v>
      </c>
      <c r="J164" s="2">
        <f t="shared" si="26"/>
        <v>28</v>
      </c>
      <c r="K164" s="20">
        <f t="shared" si="21"/>
        <v>2914.083333333333</v>
      </c>
      <c r="L164">
        <f t="shared" si="21"/>
        <v>36630.749999999993</v>
      </c>
      <c r="M164">
        <f t="shared" si="22"/>
        <v>3834.1875</v>
      </c>
      <c r="N164">
        <f t="shared" si="23"/>
        <v>43379.020833333328</v>
      </c>
      <c r="O164" s="2">
        <f t="shared" si="24"/>
        <v>6.9406433333333347E-3</v>
      </c>
      <c r="P164" s="2">
        <f t="shared" si="25"/>
        <v>28.046657580386352</v>
      </c>
    </row>
    <row r="165" spans="1:16" x14ac:dyDescent="0.35">
      <c r="A165">
        <v>1159321101</v>
      </c>
      <c r="B165" s="1" t="s">
        <v>500</v>
      </c>
      <c r="C165" s="1" t="s">
        <v>498</v>
      </c>
      <c r="D165">
        <f>WorldCountryList!F165</f>
        <v>34</v>
      </c>
      <c r="E165">
        <f>WorldCountryList!E165</f>
        <v>20</v>
      </c>
      <c r="F165">
        <f>WorldCountryList!G165</f>
        <v>33</v>
      </c>
      <c r="G165">
        <f t="shared" si="18"/>
        <v>166.85422779580182</v>
      </c>
      <c r="H165">
        <f t="shared" si="19"/>
        <v>57.735026918962568</v>
      </c>
      <c r="I165">
        <f t="shared" si="20"/>
        <v>157.18361078687559</v>
      </c>
      <c r="J165" s="2">
        <f t="shared" si="26"/>
        <v>29</v>
      </c>
      <c r="K165" s="20">
        <f t="shared" si="21"/>
        <v>9633.3333333333303</v>
      </c>
      <c r="L165">
        <f t="shared" si="21"/>
        <v>9074.9999999999964</v>
      </c>
      <c r="M165">
        <f t="shared" si="22"/>
        <v>26226.749999999993</v>
      </c>
      <c r="N165">
        <f t="shared" si="23"/>
        <v>44935.083333333321</v>
      </c>
      <c r="O165" s="2">
        <f t="shared" si="24"/>
        <v>7.1896133333333332E-3</v>
      </c>
      <c r="P165" s="2">
        <f t="shared" si="25"/>
        <v>28.556851137009971</v>
      </c>
    </row>
    <row r="166" spans="1:16" x14ac:dyDescent="0.35">
      <c r="A166">
        <v>1159321097</v>
      </c>
      <c r="B166" s="1" t="s">
        <v>500</v>
      </c>
      <c r="C166" s="1" t="s">
        <v>3</v>
      </c>
      <c r="D166">
        <f>WorldCountryList!F166</f>
        <v>1</v>
      </c>
      <c r="E166">
        <f>WorldCountryList!E166</f>
        <v>-33261</v>
      </c>
      <c r="F166">
        <f>WorldCountryList!G166</f>
        <v>-33292</v>
      </c>
      <c r="G166">
        <f t="shared" si="18"/>
        <v>0.14433756729740643</v>
      </c>
      <c r="H166">
        <f t="shared" si="19"/>
        <v>159679802.14056259</v>
      </c>
      <c r="I166">
        <f t="shared" si="20"/>
        <v>159977591.18216926</v>
      </c>
      <c r="J166" s="2">
        <f t="shared" si="26"/>
        <v>-22184</v>
      </c>
      <c r="K166" s="20">
        <f t="shared" si="21"/>
        <v>23047794.187499996</v>
      </c>
      <c r="L166">
        <f t="shared" si="21"/>
        <v>2.55451901068926E+16</v>
      </c>
      <c r="M166">
        <f t="shared" si="22"/>
        <v>23090776.333333328</v>
      </c>
      <c r="N166">
        <f t="shared" si="23"/>
        <v>2.5545190153031172E+16</v>
      </c>
      <c r="O166" s="2">
        <f t="shared" si="24"/>
        <v>4087230424.4849887</v>
      </c>
      <c r="P166" s="2">
        <f t="shared" si="25"/>
        <v>420.3809707470399</v>
      </c>
    </row>
    <row r="167" spans="1:16" x14ac:dyDescent="0.35">
      <c r="A167">
        <v>1159321099</v>
      </c>
      <c r="B167" s="1" t="s">
        <v>500</v>
      </c>
      <c r="C167" s="1" t="s">
        <v>164</v>
      </c>
      <c r="D167">
        <f>WorldCountryList!F167</f>
        <v>34</v>
      </c>
      <c r="E167">
        <f>WorldCountryList!E167</f>
        <v>-33256</v>
      </c>
      <c r="F167">
        <f>WorldCountryList!G167</f>
        <v>-33292</v>
      </c>
      <c r="G167">
        <f t="shared" si="18"/>
        <v>166.85422779580182</v>
      </c>
      <c r="H167">
        <f t="shared" si="19"/>
        <v>159631797.63074297</v>
      </c>
      <c r="I167">
        <f t="shared" si="20"/>
        <v>159977591.18216926</v>
      </c>
      <c r="J167" s="2">
        <f t="shared" si="26"/>
        <v>-22171.333333333332</v>
      </c>
      <c r="K167" s="20">
        <f t="shared" si="21"/>
        <v>26635240325.333324</v>
      </c>
      <c r="L167">
        <f t="shared" si="21"/>
        <v>2.5537510461045772E+16</v>
      </c>
      <c r="M167">
        <f t="shared" si="22"/>
        <v>26692937441.333324</v>
      </c>
      <c r="N167">
        <f t="shared" si="23"/>
        <v>2.5537563789223536E+16</v>
      </c>
      <c r="O167" s="2">
        <f t="shared" si="24"/>
        <v>4086010206.2757668</v>
      </c>
      <c r="P167" s="2">
        <f t="shared" si="25"/>
        <v>420.37664823440093</v>
      </c>
    </row>
    <row r="168" spans="1:16" x14ac:dyDescent="0.35">
      <c r="A168">
        <v>1159321103</v>
      </c>
      <c r="B168" s="1" t="s">
        <v>500</v>
      </c>
      <c r="C168" s="1" t="s">
        <v>639</v>
      </c>
      <c r="D168">
        <f>WorldCountryList!F168</f>
        <v>34</v>
      </c>
      <c r="E168">
        <f>WorldCountryList!E168</f>
        <v>-33234</v>
      </c>
      <c r="F168">
        <f>WorldCountryList!G168</f>
        <v>-33292</v>
      </c>
      <c r="G168">
        <f t="shared" si="18"/>
        <v>166.85422779580182</v>
      </c>
      <c r="H168">
        <f t="shared" si="19"/>
        <v>159420663.52405167</v>
      </c>
      <c r="I168">
        <f t="shared" si="20"/>
        <v>159977591.18216926</v>
      </c>
      <c r="J168" s="2">
        <f t="shared" si="26"/>
        <v>-22164</v>
      </c>
      <c r="K168" s="20">
        <f t="shared" si="21"/>
        <v>26600011706.999992</v>
      </c>
      <c r="L168">
        <f t="shared" si="21"/>
        <v>2.55037337352409E+16</v>
      </c>
      <c r="M168">
        <f t="shared" si="22"/>
        <v>26692937441.333324</v>
      </c>
      <c r="N168">
        <f t="shared" si="23"/>
        <v>2.5503787028190048E+16</v>
      </c>
      <c r="O168" s="2">
        <f t="shared" si="24"/>
        <v>4080605924.5104089</v>
      </c>
      <c r="P168" s="2">
        <f t="shared" si="25"/>
        <v>420.35748852325219</v>
      </c>
    </row>
    <row r="169" spans="1:16" x14ac:dyDescent="0.35">
      <c r="A169">
        <v>1159321109</v>
      </c>
      <c r="B169" s="1" t="s">
        <v>503</v>
      </c>
      <c r="C169" s="1" t="s">
        <v>501</v>
      </c>
      <c r="D169">
        <f>WorldCountryList!F169</f>
        <v>34</v>
      </c>
      <c r="E169">
        <f>WorldCountryList!E169</f>
        <v>19</v>
      </c>
      <c r="F169">
        <f>WorldCountryList!G169</f>
        <v>27</v>
      </c>
      <c r="G169">
        <f t="shared" si="18"/>
        <v>166.85422779580182</v>
      </c>
      <c r="H169">
        <f t="shared" si="19"/>
        <v>52.105861794363719</v>
      </c>
      <c r="I169">
        <f t="shared" si="20"/>
        <v>105.22208655980928</v>
      </c>
      <c r="J169" s="2">
        <f t="shared" si="26"/>
        <v>26.666666666666668</v>
      </c>
      <c r="K169" s="20">
        <f t="shared" si="21"/>
        <v>8694.0833333333303</v>
      </c>
      <c r="L169">
        <f t="shared" si="21"/>
        <v>5482.6874999999991</v>
      </c>
      <c r="M169">
        <f t="shared" si="22"/>
        <v>17556.749999999996</v>
      </c>
      <c r="N169">
        <f t="shared" si="23"/>
        <v>31733.520833333325</v>
      </c>
      <c r="O169" s="2">
        <f t="shared" si="24"/>
        <v>5.0773633333333337E-3</v>
      </c>
      <c r="P169" s="2">
        <f t="shared" si="25"/>
        <v>23.521274746951661</v>
      </c>
    </row>
    <row r="170" spans="1:16" x14ac:dyDescent="0.35">
      <c r="A170">
        <v>1159321121</v>
      </c>
      <c r="B170" s="1" t="s">
        <v>505</v>
      </c>
      <c r="C170" s="1" t="s">
        <v>504</v>
      </c>
      <c r="D170">
        <f>WorldCountryList!F170</f>
        <v>16</v>
      </c>
      <c r="E170">
        <f>WorldCountryList!E170</f>
        <v>53</v>
      </c>
      <c r="F170">
        <f>WorldCountryList!G170</f>
        <v>63</v>
      </c>
      <c r="G170">
        <f t="shared" si="18"/>
        <v>36.950417228136047</v>
      </c>
      <c r="H170">
        <f t="shared" si="19"/>
        <v>405.44422653841468</v>
      </c>
      <c r="I170">
        <f t="shared" si="20"/>
        <v>572.8758046034061</v>
      </c>
      <c r="J170" s="2">
        <f t="shared" si="26"/>
        <v>44</v>
      </c>
      <c r="K170" s="20">
        <f t="shared" si="21"/>
        <v>14981.333333333332</v>
      </c>
      <c r="L170">
        <f t="shared" si="21"/>
        <v>232269.18749999997</v>
      </c>
      <c r="M170">
        <f t="shared" si="22"/>
        <v>21167.999999999996</v>
      </c>
      <c r="N170">
        <f t="shared" si="23"/>
        <v>268418.52083333331</v>
      </c>
      <c r="O170" s="2">
        <f t="shared" si="24"/>
        <v>4.2946963333333345E-2</v>
      </c>
      <c r="P170" s="2">
        <f t="shared" si="25"/>
        <v>54.431082048135963</v>
      </c>
    </row>
    <row r="171" spans="1:16" x14ac:dyDescent="0.35">
      <c r="A171">
        <v>1159321123</v>
      </c>
      <c r="B171" s="1" t="s">
        <v>507</v>
      </c>
      <c r="C171" s="1" t="s">
        <v>506</v>
      </c>
      <c r="D171">
        <f>WorldCountryList!F171</f>
        <v>34</v>
      </c>
      <c r="E171">
        <f>WorldCountryList!E171</f>
        <v>53</v>
      </c>
      <c r="F171">
        <f>WorldCountryList!G171</f>
        <v>-33273</v>
      </c>
      <c r="G171">
        <f t="shared" si="18"/>
        <v>166.85422779580182</v>
      </c>
      <c r="H171">
        <f t="shared" si="19"/>
        <v>405.44422653841468</v>
      </c>
      <c r="I171">
        <f t="shared" si="20"/>
        <v>159795042.40899336</v>
      </c>
      <c r="J171" s="2">
        <f t="shared" si="26"/>
        <v>-11062</v>
      </c>
      <c r="K171" s="20">
        <f t="shared" si="21"/>
        <v>67650.083333333314</v>
      </c>
      <c r="L171">
        <f t="shared" si="21"/>
        <v>64787977374.187485</v>
      </c>
      <c r="M171">
        <f t="shared" si="22"/>
        <v>26662478406.749992</v>
      </c>
      <c r="N171">
        <f t="shared" si="23"/>
        <v>91450523431.020813</v>
      </c>
      <c r="O171" s="2">
        <f t="shared" si="24"/>
        <v>14632.083748963334</v>
      </c>
      <c r="P171" s="2">
        <f t="shared" si="25"/>
        <v>238.8435392731667</v>
      </c>
    </row>
    <row r="172" spans="1:16" x14ac:dyDescent="0.35">
      <c r="A172">
        <v>1159321135</v>
      </c>
      <c r="B172" s="1" t="s">
        <v>147</v>
      </c>
      <c r="C172" s="1" t="s">
        <v>804</v>
      </c>
      <c r="D172">
        <f>WorldCountryList!F172</f>
        <v>-99900</v>
      </c>
      <c r="E172">
        <f>WorldCountryList!E172</f>
        <v>-99900</v>
      </c>
      <c r="F172">
        <f>WorldCountryList!G172</f>
        <v>-99900</v>
      </c>
      <c r="G172">
        <f t="shared" si="18"/>
        <v>1440490365.0037889</v>
      </c>
      <c r="H172">
        <f t="shared" si="19"/>
        <v>1440490365.0037889</v>
      </c>
      <c r="I172">
        <f t="shared" si="20"/>
        <v>1440490365.0037889</v>
      </c>
      <c r="J172" s="2">
        <f t="shared" si="26"/>
        <v>-99900</v>
      </c>
      <c r="K172" s="20">
        <f t="shared" si="21"/>
        <v>2.0750124916687491E+18</v>
      </c>
      <c r="L172">
        <f t="shared" si="21"/>
        <v>2.0750124916687491E+18</v>
      </c>
      <c r="M172">
        <f t="shared" si="22"/>
        <v>2.0750124916687491E+18</v>
      </c>
      <c r="N172">
        <f t="shared" si="23"/>
        <v>6.2250374750062469E+18</v>
      </c>
      <c r="O172" s="2">
        <f t="shared" si="24"/>
        <v>996005996000.99976</v>
      </c>
      <c r="P172" s="2">
        <f t="shared" si="25"/>
        <v>499.94206509380302</v>
      </c>
    </row>
    <row r="173" spans="1:16" x14ac:dyDescent="0.35">
      <c r="A173">
        <v>1159321133</v>
      </c>
      <c r="B173" s="1" t="s">
        <v>147</v>
      </c>
      <c r="C173" s="1" t="s">
        <v>496</v>
      </c>
      <c r="D173">
        <f>WorldCountryList!F173</f>
        <v>-99900</v>
      </c>
      <c r="E173">
        <f>WorldCountryList!E173</f>
        <v>-66595</v>
      </c>
      <c r="F173">
        <f>WorldCountryList!G173</f>
        <v>-99900</v>
      </c>
      <c r="G173">
        <f t="shared" si="18"/>
        <v>1440490365.0037889</v>
      </c>
      <c r="H173">
        <f t="shared" si="19"/>
        <v>640121814.79030311</v>
      </c>
      <c r="I173">
        <f t="shared" si="20"/>
        <v>1440490365.0037889</v>
      </c>
      <c r="J173" s="2">
        <f t="shared" si="26"/>
        <v>-88798.333333333328</v>
      </c>
      <c r="K173" s="20">
        <f t="shared" si="21"/>
        <v>9.2208930663417152E+17</v>
      </c>
      <c r="L173">
        <f t="shared" si="21"/>
        <v>9.2208930663417152E+17</v>
      </c>
      <c r="M173">
        <f t="shared" si="22"/>
        <v>2.0750124916687491E+18</v>
      </c>
      <c r="N173">
        <f t="shared" si="23"/>
        <v>3.9191911049370921E+18</v>
      </c>
      <c r="O173" s="2">
        <f t="shared" si="24"/>
        <v>627070576789.93494</v>
      </c>
      <c r="P173" s="2">
        <f t="shared" si="25"/>
        <v>493.2438807778276</v>
      </c>
    </row>
    <row r="174" spans="1:16" x14ac:dyDescent="0.35">
      <c r="A174">
        <v>1159321129</v>
      </c>
      <c r="B174" s="1" t="s">
        <v>147</v>
      </c>
      <c r="C174" s="1" t="s">
        <v>144</v>
      </c>
      <c r="D174">
        <f>WorldCountryList!F174</f>
        <v>34</v>
      </c>
      <c r="E174">
        <f>WorldCountryList!E174</f>
        <v>25</v>
      </c>
      <c r="F174">
        <f>WorldCountryList!G174</f>
        <v>22</v>
      </c>
      <c r="G174">
        <f t="shared" si="18"/>
        <v>166.85422779580182</v>
      </c>
      <c r="H174">
        <f t="shared" si="19"/>
        <v>90.210979560879011</v>
      </c>
      <c r="I174">
        <f t="shared" si="20"/>
        <v>69.859382571944721</v>
      </c>
      <c r="J174" s="2">
        <f t="shared" si="26"/>
        <v>27</v>
      </c>
      <c r="K174" s="20">
        <f t="shared" si="21"/>
        <v>15052.083333333328</v>
      </c>
      <c r="L174">
        <f t="shared" si="21"/>
        <v>6302.083333333333</v>
      </c>
      <c r="M174">
        <f t="shared" si="22"/>
        <v>11656.333333333332</v>
      </c>
      <c r="N174">
        <f t="shared" si="23"/>
        <v>33010.499999999993</v>
      </c>
      <c r="O174" s="2">
        <f t="shared" si="24"/>
        <v>5.2816800000000004E-3</v>
      </c>
      <c r="P174" s="2">
        <f t="shared" si="25"/>
        <v>24.092402839316293</v>
      </c>
    </row>
    <row r="175" spans="1:16" x14ac:dyDescent="0.35">
      <c r="A175">
        <v>1159321151</v>
      </c>
      <c r="B175" s="1" t="s">
        <v>510</v>
      </c>
      <c r="C175" s="1" t="s">
        <v>509</v>
      </c>
      <c r="D175">
        <f>WorldCountryList!F175</f>
        <v>2</v>
      </c>
      <c r="E175">
        <f>WorldCountryList!E175</f>
        <v>33</v>
      </c>
      <c r="F175">
        <f>WorldCountryList!G175</f>
        <v>39</v>
      </c>
      <c r="G175">
        <f t="shared" si="18"/>
        <v>0.57735026918962573</v>
      </c>
      <c r="H175">
        <f t="shared" si="19"/>
        <v>157.18361078687559</v>
      </c>
      <c r="I175">
        <f t="shared" si="20"/>
        <v>219.53743985935517</v>
      </c>
      <c r="J175" s="2">
        <f t="shared" si="26"/>
        <v>24.666666666666668</v>
      </c>
      <c r="K175" s="20">
        <f t="shared" si="21"/>
        <v>90.749999999999986</v>
      </c>
      <c r="L175">
        <f t="shared" si="21"/>
        <v>34507.687499999993</v>
      </c>
      <c r="M175">
        <f t="shared" si="22"/>
        <v>126.74999999999999</v>
      </c>
      <c r="N175">
        <f t="shared" si="23"/>
        <v>34725.187499999993</v>
      </c>
      <c r="O175" s="2">
        <f t="shared" si="24"/>
        <v>5.5560300000000009E-3</v>
      </c>
      <c r="P175" s="2">
        <f t="shared" si="25"/>
        <v>24.825486069291173</v>
      </c>
    </row>
    <row r="176" spans="1:16" x14ac:dyDescent="0.35">
      <c r="A176">
        <v>1159321153</v>
      </c>
      <c r="B176" s="1" t="s">
        <v>514</v>
      </c>
      <c r="C176" s="1" t="s">
        <v>512</v>
      </c>
      <c r="D176">
        <f>WorldCountryList!F176</f>
        <v>26</v>
      </c>
      <c r="E176">
        <f>WorldCountryList!E176</f>
        <v>62</v>
      </c>
      <c r="F176">
        <f>WorldCountryList!G176</f>
        <v>73</v>
      </c>
      <c r="G176">
        <f t="shared" si="18"/>
        <v>97.572195493046749</v>
      </c>
      <c r="H176">
        <f t="shared" si="19"/>
        <v>554.83360869123032</v>
      </c>
      <c r="I176">
        <f t="shared" si="20"/>
        <v>769.17489612787881</v>
      </c>
      <c r="J176" s="2">
        <f t="shared" si="26"/>
        <v>53.666666666666664</v>
      </c>
      <c r="K176" s="20">
        <f t="shared" si="21"/>
        <v>54136.333333333328</v>
      </c>
      <c r="L176">
        <f t="shared" si="21"/>
        <v>426764.08333333326</v>
      </c>
      <c r="M176">
        <f t="shared" si="22"/>
        <v>75050.083333333314</v>
      </c>
      <c r="N176">
        <f t="shared" si="23"/>
        <v>555950.49999999988</v>
      </c>
      <c r="O176" s="2">
        <f t="shared" si="24"/>
        <v>8.8952080000000003E-2</v>
      </c>
      <c r="P176" s="2">
        <f t="shared" si="25"/>
        <v>64.971870260601349</v>
      </c>
    </row>
    <row r="177" spans="1:16" x14ac:dyDescent="0.35">
      <c r="A177">
        <v>1159321161</v>
      </c>
      <c r="B177" s="1" t="s">
        <v>516</v>
      </c>
      <c r="C177" s="1" t="s">
        <v>515</v>
      </c>
      <c r="D177">
        <f>WorldCountryList!F177</f>
        <v>3</v>
      </c>
      <c r="E177">
        <f>WorldCountryList!E177</f>
        <v>33</v>
      </c>
      <c r="F177">
        <f>WorldCountryList!G177</f>
        <v>70</v>
      </c>
      <c r="G177">
        <f t="shared" si="18"/>
        <v>1.2990381056766578</v>
      </c>
      <c r="H177">
        <f t="shared" si="19"/>
        <v>157.18361078687559</v>
      </c>
      <c r="I177">
        <f t="shared" si="20"/>
        <v>707.25407975729149</v>
      </c>
      <c r="J177" s="2">
        <f t="shared" si="26"/>
        <v>35.333333333333336</v>
      </c>
      <c r="K177" s="20">
        <f t="shared" si="21"/>
        <v>204.18749999999994</v>
      </c>
      <c r="L177">
        <f t="shared" si="21"/>
        <v>111168.74999999997</v>
      </c>
      <c r="M177">
        <f t="shared" si="22"/>
        <v>918.74999999999977</v>
      </c>
      <c r="N177">
        <f t="shared" si="23"/>
        <v>112291.68749999997</v>
      </c>
      <c r="O177" s="2">
        <f t="shared" si="24"/>
        <v>1.7966670000000001E-2</v>
      </c>
      <c r="P177" s="2">
        <f t="shared" si="25"/>
        <v>41.815586368475138</v>
      </c>
    </row>
    <row r="178" spans="1:16" x14ac:dyDescent="0.35">
      <c r="A178">
        <v>1159321163</v>
      </c>
      <c r="B178" s="1" t="s">
        <v>523</v>
      </c>
      <c r="C178" s="1" t="s">
        <v>522</v>
      </c>
      <c r="D178">
        <f>WorldCountryList!F178</f>
        <v>9</v>
      </c>
      <c r="E178">
        <f>WorldCountryList!E178</f>
        <v>34</v>
      </c>
      <c r="F178">
        <f>WorldCountryList!G178</f>
        <v>39</v>
      </c>
      <c r="G178">
        <f t="shared" si="18"/>
        <v>11.691342951089919</v>
      </c>
      <c r="H178">
        <f t="shared" si="19"/>
        <v>166.85422779580182</v>
      </c>
      <c r="I178">
        <f t="shared" si="20"/>
        <v>219.53743985935517</v>
      </c>
      <c r="J178" s="2">
        <f t="shared" si="26"/>
        <v>27.333333333333332</v>
      </c>
      <c r="K178" s="20">
        <f t="shared" si="21"/>
        <v>1950.7499999999991</v>
      </c>
      <c r="L178">
        <f t="shared" si="21"/>
        <v>36630.749999999993</v>
      </c>
      <c r="M178">
        <f t="shared" si="22"/>
        <v>2566.6874999999991</v>
      </c>
      <c r="N178">
        <f t="shared" si="23"/>
        <v>41148.187499999993</v>
      </c>
      <c r="O178" s="2">
        <f t="shared" si="24"/>
        <v>6.5837100000000004E-3</v>
      </c>
      <c r="P178" s="2">
        <f t="shared" si="25"/>
        <v>27.282356426319097</v>
      </c>
    </row>
    <row r="179" spans="1:16" x14ac:dyDescent="0.35">
      <c r="A179">
        <v>1159321169</v>
      </c>
      <c r="B179" s="1" t="s">
        <v>526</v>
      </c>
      <c r="C179" s="1" t="s">
        <v>525</v>
      </c>
      <c r="D179">
        <f>WorldCountryList!F179</f>
        <v>4</v>
      </c>
      <c r="E179">
        <f>WorldCountryList!E179</f>
        <v>41</v>
      </c>
      <c r="F179">
        <f>WorldCountryList!G179</f>
        <v>38</v>
      </c>
      <c r="G179">
        <f t="shared" si="18"/>
        <v>2.3094010767585029</v>
      </c>
      <c r="H179">
        <f t="shared" si="19"/>
        <v>242.63145062694019</v>
      </c>
      <c r="I179">
        <f t="shared" si="20"/>
        <v>208.42344717745488</v>
      </c>
      <c r="J179" s="2">
        <f t="shared" si="26"/>
        <v>27.666666666666668</v>
      </c>
      <c r="K179" s="20">
        <f t="shared" si="21"/>
        <v>560.33333333333326</v>
      </c>
      <c r="L179">
        <f t="shared" si="21"/>
        <v>50570.083333333321</v>
      </c>
      <c r="M179">
        <f t="shared" si="22"/>
        <v>481.33333333333326</v>
      </c>
      <c r="N179">
        <f t="shared" si="23"/>
        <v>51611.749999999993</v>
      </c>
      <c r="O179" s="2">
        <f t="shared" si="24"/>
        <v>8.2578800000000022E-3</v>
      </c>
      <c r="P179" s="2">
        <f t="shared" si="25"/>
        <v>30.5622855872478</v>
      </c>
    </row>
    <row r="180" spans="1:16" x14ac:dyDescent="0.35">
      <c r="A180">
        <v>1159321171</v>
      </c>
      <c r="B180" s="1" t="s">
        <v>529</v>
      </c>
      <c r="C180" s="1" t="s">
        <v>528</v>
      </c>
      <c r="D180">
        <f>WorldCountryList!F180</f>
        <v>2</v>
      </c>
      <c r="E180">
        <f>WorldCountryList!E180</f>
        <v>34</v>
      </c>
      <c r="F180">
        <f>WorldCountryList!G180</f>
        <v>-33292</v>
      </c>
      <c r="G180">
        <f t="shared" si="18"/>
        <v>0.57735026918962573</v>
      </c>
      <c r="H180">
        <f t="shared" si="19"/>
        <v>166.85422779580182</v>
      </c>
      <c r="I180">
        <f t="shared" si="20"/>
        <v>159977591.18216926</v>
      </c>
      <c r="J180" s="2">
        <f t="shared" si="26"/>
        <v>-11085.333333333334</v>
      </c>
      <c r="K180" s="20">
        <f t="shared" si="21"/>
        <v>96.333333333333314</v>
      </c>
      <c r="L180">
        <f t="shared" si="21"/>
        <v>26692937441.333324</v>
      </c>
      <c r="M180">
        <f t="shared" si="22"/>
        <v>92363105.333333313</v>
      </c>
      <c r="N180">
        <f t="shared" si="23"/>
        <v>26785300642.999989</v>
      </c>
      <c r="O180" s="2">
        <f t="shared" si="24"/>
        <v>4285.6481028799999</v>
      </c>
      <c r="P180" s="2">
        <f t="shared" si="25"/>
        <v>221.06721693212742</v>
      </c>
    </row>
    <row r="181" spans="1:16" x14ac:dyDescent="0.35">
      <c r="A181">
        <v>1159321173</v>
      </c>
      <c r="B181" s="1" t="s">
        <v>533</v>
      </c>
      <c r="C181" s="1" t="s">
        <v>531</v>
      </c>
      <c r="D181">
        <f>WorldCountryList!F181</f>
        <v>26</v>
      </c>
      <c r="E181">
        <f>WorldCountryList!E181</f>
        <v>39</v>
      </c>
      <c r="F181">
        <f>WorldCountryList!G181</f>
        <v>67</v>
      </c>
      <c r="G181">
        <f t="shared" si="18"/>
        <v>97.572195493046749</v>
      </c>
      <c r="H181">
        <f t="shared" si="19"/>
        <v>219.53743985935517</v>
      </c>
      <c r="I181">
        <f t="shared" si="20"/>
        <v>647.93133959805743</v>
      </c>
      <c r="J181" s="2">
        <f t="shared" si="26"/>
        <v>44</v>
      </c>
      <c r="K181" s="20">
        <f t="shared" si="21"/>
        <v>21420.749999999996</v>
      </c>
      <c r="L181">
        <f t="shared" si="21"/>
        <v>142245.18749999997</v>
      </c>
      <c r="M181">
        <f t="shared" si="22"/>
        <v>63220.083333333321</v>
      </c>
      <c r="N181">
        <f t="shared" si="23"/>
        <v>226886.02083333328</v>
      </c>
      <c r="O181" s="2">
        <f t="shared" si="24"/>
        <v>3.6301763333333334E-2</v>
      </c>
      <c r="P181" s="2">
        <f t="shared" si="25"/>
        <v>51.997590703892712</v>
      </c>
    </row>
    <row r="182" spans="1:16" x14ac:dyDescent="0.35">
      <c r="A182">
        <v>1159321179</v>
      </c>
      <c r="B182" s="1" t="s">
        <v>535</v>
      </c>
      <c r="C182" s="1" t="s">
        <v>534</v>
      </c>
      <c r="D182">
        <f>WorldCountryList!F182</f>
        <v>1</v>
      </c>
      <c r="E182">
        <f>WorldCountryList!E182</f>
        <v>31</v>
      </c>
      <c r="F182">
        <f>WorldCountryList!G182</f>
        <v>33</v>
      </c>
      <c r="G182">
        <f t="shared" si="18"/>
        <v>0.14433756729740643</v>
      </c>
      <c r="H182">
        <f t="shared" si="19"/>
        <v>138.70840217280758</v>
      </c>
      <c r="I182">
        <f t="shared" si="20"/>
        <v>157.18361078687559</v>
      </c>
      <c r="J182" s="2">
        <f t="shared" si="26"/>
        <v>21.666666666666668</v>
      </c>
      <c r="K182" s="20">
        <f t="shared" si="21"/>
        <v>20.020833333333332</v>
      </c>
      <c r="L182">
        <f t="shared" si="21"/>
        <v>21802.687499999996</v>
      </c>
      <c r="M182">
        <f t="shared" si="22"/>
        <v>22.687499999999996</v>
      </c>
      <c r="N182">
        <f t="shared" si="23"/>
        <v>21845.395833333328</v>
      </c>
      <c r="O182" s="2">
        <f t="shared" si="24"/>
        <v>3.4952633333333338E-3</v>
      </c>
      <c r="P182" s="2">
        <f t="shared" si="25"/>
        <v>18.115996703435229</v>
      </c>
    </row>
    <row r="183" spans="1:16" x14ac:dyDescent="0.35">
      <c r="A183">
        <v>1159321181</v>
      </c>
      <c r="B183" s="1" t="s">
        <v>545</v>
      </c>
      <c r="C183" s="1" t="s">
        <v>540</v>
      </c>
      <c r="D183">
        <f>WorldCountryList!F183</f>
        <v>8</v>
      </c>
      <c r="E183">
        <f>WorldCountryList!E183</f>
        <v>66</v>
      </c>
      <c r="F183">
        <f>WorldCountryList!G183</f>
        <v>42</v>
      </c>
      <c r="G183">
        <f t="shared" si="18"/>
        <v>9.2376043070340117</v>
      </c>
      <c r="H183">
        <f t="shared" si="19"/>
        <v>628.73444314750236</v>
      </c>
      <c r="I183">
        <f t="shared" si="20"/>
        <v>254.61146871262491</v>
      </c>
      <c r="J183" s="2">
        <f t="shared" si="26"/>
        <v>38.666666666666664</v>
      </c>
      <c r="K183" s="20">
        <f t="shared" si="21"/>
        <v>5807.9999999999991</v>
      </c>
      <c r="L183">
        <f t="shared" si="21"/>
        <v>160082.99999999994</v>
      </c>
      <c r="M183">
        <f t="shared" si="22"/>
        <v>2351.9999999999995</v>
      </c>
      <c r="N183">
        <f t="shared" si="23"/>
        <v>168242.99999999994</v>
      </c>
      <c r="O183" s="2">
        <f t="shared" si="24"/>
        <v>2.6918879999999999E-2</v>
      </c>
      <c r="P183" s="2">
        <f t="shared" si="25"/>
        <v>47.668566215745606</v>
      </c>
    </row>
    <row r="184" spans="1:16" x14ac:dyDescent="0.35">
      <c r="A184">
        <v>1159321187</v>
      </c>
      <c r="B184" s="1" t="s">
        <v>547</v>
      </c>
      <c r="C184" s="1" t="s">
        <v>546</v>
      </c>
      <c r="D184">
        <f>WorldCountryList!F184</f>
        <v>2</v>
      </c>
      <c r="E184">
        <f>WorldCountryList!E184</f>
        <v>27</v>
      </c>
      <c r="F184">
        <f>WorldCountryList!G184</f>
        <v>31</v>
      </c>
      <c r="G184">
        <f t="shared" si="18"/>
        <v>0.57735026918962573</v>
      </c>
      <c r="H184">
        <f t="shared" si="19"/>
        <v>105.22208655980928</v>
      </c>
      <c r="I184">
        <f t="shared" si="20"/>
        <v>138.70840217280758</v>
      </c>
      <c r="J184" s="2">
        <f t="shared" si="26"/>
        <v>20</v>
      </c>
      <c r="K184" s="20">
        <f t="shared" si="21"/>
        <v>60.749999999999993</v>
      </c>
      <c r="L184">
        <f t="shared" si="21"/>
        <v>14595.187499999998</v>
      </c>
      <c r="M184">
        <f t="shared" si="22"/>
        <v>80.083333333333329</v>
      </c>
      <c r="N184">
        <f t="shared" si="23"/>
        <v>14736.020833333332</v>
      </c>
      <c r="O184" s="2">
        <f t="shared" si="24"/>
        <v>2.3577633333333337E-3</v>
      </c>
      <c r="P184" s="2">
        <f t="shared" si="25"/>
        <v>12.416673650699877</v>
      </c>
    </row>
    <row r="185" spans="1:16" x14ac:dyDescent="0.35">
      <c r="A185">
        <v>1159321195</v>
      </c>
      <c r="B185" s="1" t="s">
        <v>550</v>
      </c>
      <c r="C185" s="1" t="s">
        <v>549</v>
      </c>
      <c r="D185">
        <f>WorldCountryList!F185</f>
        <v>5</v>
      </c>
      <c r="E185">
        <f>WorldCountryList!E185</f>
        <v>42</v>
      </c>
      <c r="F185">
        <f>WorldCountryList!G185</f>
        <v>41</v>
      </c>
      <c r="G185">
        <f t="shared" si="18"/>
        <v>3.6084391824351605</v>
      </c>
      <c r="H185">
        <f t="shared" si="19"/>
        <v>254.61146871262491</v>
      </c>
      <c r="I185">
        <f t="shared" si="20"/>
        <v>242.63145062694019</v>
      </c>
      <c r="J185" s="2">
        <f t="shared" si="26"/>
        <v>29.333333333333332</v>
      </c>
      <c r="K185" s="20">
        <f t="shared" si="21"/>
        <v>918.74999999999966</v>
      </c>
      <c r="L185">
        <f t="shared" si="21"/>
        <v>61776.749999999978</v>
      </c>
      <c r="M185">
        <f t="shared" si="22"/>
        <v>875.52083333333303</v>
      </c>
      <c r="N185">
        <f t="shared" si="23"/>
        <v>63571.020833333314</v>
      </c>
      <c r="O185" s="2">
        <f t="shared" si="24"/>
        <v>1.0171363333333332E-2</v>
      </c>
      <c r="P185" s="2">
        <f t="shared" si="25"/>
        <v>33.579305604186303</v>
      </c>
    </row>
    <row r="186" spans="1:16" x14ac:dyDescent="0.35">
      <c r="A186">
        <v>1159321197</v>
      </c>
      <c r="B186" s="1" t="s">
        <v>560</v>
      </c>
      <c r="C186" s="1" t="s">
        <v>559</v>
      </c>
      <c r="D186">
        <f>WorldCountryList!F186</f>
        <v>4</v>
      </c>
      <c r="E186">
        <f>WorldCountryList!E186</f>
        <v>33</v>
      </c>
      <c r="F186">
        <f>WorldCountryList!G186</f>
        <v>32</v>
      </c>
      <c r="G186">
        <f t="shared" si="18"/>
        <v>2.3094010767585029</v>
      </c>
      <c r="H186">
        <f t="shared" si="19"/>
        <v>157.18361078687559</v>
      </c>
      <c r="I186">
        <f t="shared" si="20"/>
        <v>147.80166891254419</v>
      </c>
      <c r="J186" s="2">
        <f t="shared" si="26"/>
        <v>23</v>
      </c>
      <c r="K186" s="20">
        <f t="shared" si="21"/>
        <v>362.99999999999994</v>
      </c>
      <c r="L186">
        <f t="shared" si="21"/>
        <v>23231.999999999996</v>
      </c>
      <c r="M186">
        <f t="shared" si="22"/>
        <v>341.33333333333331</v>
      </c>
      <c r="N186">
        <f t="shared" si="23"/>
        <v>23936.333333333328</v>
      </c>
      <c r="O186" s="2">
        <f t="shared" si="24"/>
        <v>3.8298133333333336E-3</v>
      </c>
      <c r="P186" s="2">
        <f t="shared" si="25"/>
        <v>19.439253560402321</v>
      </c>
    </row>
    <row r="187" spans="1:16" x14ac:dyDescent="0.35">
      <c r="A187">
        <v>1159321199</v>
      </c>
      <c r="B187" s="1" t="s">
        <v>563</v>
      </c>
      <c r="C187" s="1" t="s">
        <v>562</v>
      </c>
      <c r="D187">
        <f>WorldCountryList!F187</f>
        <v>1</v>
      </c>
      <c r="E187">
        <f>WorldCountryList!E187</f>
        <v>38</v>
      </c>
      <c r="F187">
        <f>WorldCountryList!G187</f>
        <v>35</v>
      </c>
      <c r="G187">
        <f t="shared" si="18"/>
        <v>0.14433756729740643</v>
      </c>
      <c r="H187">
        <f t="shared" si="19"/>
        <v>208.42344717745488</v>
      </c>
      <c r="I187">
        <f t="shared" si="20"/>
        <v>176.81351993932287</v>
      </c>
      <c r="J187" s="2">
        <f t="shared" si="26"/>
        <v>24.666666666666668</v>
      </c>
      <c r="K187" s="20">
        <f t="shared" si="21"/>
        <v>30.083333333333329</v>
      </c>
      <c r="L187">
        <f t="shared" si="21"/>
        <v>36852.083333333328</v>
      </c>
      <c r="M187">
        <f t="shared" si="22"/>
        <v>25.520833333333329</v>
      </c>
      <c r="N187">
        <f t="shared" si="23"/>
        <v>36907.6875</v>
      </c>
      <c r="O187" s="2">
        <f t="shared" si="24"/>
        <v>5.9052300000000018E-3</v>
      </c>
      <c r="P187" s="2">
        <f t="shared" si="25"/>
        <v>25.70789391417506</v>
      </c>
    </row>
    <row r="188" spans="1:16" x14ac:dyDescent="0.35">
      <c r="A188">
        <v>1159321201</v>
      </c>
      <c r="B188" s="1" t="s">
        <v>565</v>
      </c>
      <c r="C188" s="1" t="s">
        <v>564</v>
      </c>
      <c r="D188">
        <f>WorldCountryList!F188</f>
        <v>1</v>
      </c>
      <c r="E188">
        <f>WorldCountryList!E188</f>
        <v>33</v>
      </c>
      <c r="F188">
        <f>WorldCountryList!G188</f>
        <v>40</v>
      </c>
      <c r="G188">
        <f t="shared" si="18"/>
        <v>0.14433756729740643</v>
      </c>
      <c r="H188">
        <f t="shared" si="19"/>
        <v>157.18361078687559</v>
      </c>
      <c r="I188">
        <f t="shared" si="20"/>
        <v>230.94010767585027</v>
      </c>
      <c r="J188" s="2">
        <f t="shared" si="26"/>
        <v>24.666666666666668</v>
      </c>
      <c r="K188" s="20">
        <f t="shared" si="21"/>
        <v>22.687499999999996</v>
      </c>
      <c r="L188">
        <f t="shared" si="21"/>
        <v>36299.999999999985</v>
      </c>
      <c r="M188">
        <f t="shared" si="22"/>
        <v>33.333333333333329</v>
      </c>
      <c r="N188">
        <f t="shared" si="23"/>
        <v>36356.020833333321</v>
      </c>
      <c r="O188" s="2">
        <f t="shared" si="24"/>
        <v>5.8169633333333328E-3</v>
      </c>
      <c r="P188" s="2">
        <f t="shared" si="25"/>
        <v>25.489877543013421</v>
      </c>
    </row>
    <row r="189" spans="1:16" x14ac:dyDescent="0.35">
      <c r="A189">
        <v>1159321219</v>
      </c>
      <c r="B189" s="1" t="s">
        <v>569</v>
      </c>
      <c r="C189" s="1" t="s">
        <v>567</v>
      </c>
      <c r="D189">
        <f>WorldCountryList!F189</f>
        <v>18</v>
      </c>
      <c r="E189">
        <f>WorldCountryList!E189</f>
        <v>52</v>
      </c>
      <c r="F189">
        <f>WorldCountryList!G189</f>
        <v>54</v>
      </c>
      <c r="G189">
        <f t="shared" si="18"/>
        <v>46.765371804359674</v>
      </c>
      <c r="H189">
        <f t="shared" si="19"/>
        <v>390.288781972187</v>
      </c>
      <c r="I189">
        <f t="shared" si="20"/>
        <v>420.88834623923714</v>
      </c>
      <c r="J189" s="2">
        <f t="shared" si="26"/>
        <v>41.333333333333336</v>
      </c>
      <c r="K189" s="20">
        <f t="shared" si="21"/>
        <v>18251.999999999993</v>
      </c>
      <c r="L189">
        <f t="shared" si="21"/>
        <v>164267.99999999997</v>
      </c>
      <c r="M189">
        <f t="shared" si="22"/>
        <v>19682.999999999993</v>
      </c>
      <c r="N189">
        <f t="shared" si="23"/>
        <v>202202.99999999997</v>
      </c>
      <c r="O189" s="2">
        <f t="shared" si="24"/>
        <v>3.2352480000000003E-2</v>
      </c>
      <c r="P189" s="2">
        <f t="shared" si="25"/>
        <v>50.330252580419035</v>
      </c>
    </row>
    <row r="190" spans="1:16" x14ac:dyDescent="0.35">
      <c r="A190">
        <v>1159321223</v>
      </c>
      <c r="B190" s="1" t="s">
        <v>573</v>
      </c>
      <c r="C190" s="1" t="s">
        <v>570</v>
      </c>
      <c r="D190">
        <f>WorldCountryList!F190</f>
        <v>-99900</v>
      </c>
      <c r="E190">
        <f>WorldCountryList!E190</f>
        <v>-99900</v>
      </c>
      <c r="F190">
        <f>WorldCountryList!G190</f>
        <v>-99900</v>
      </c>
      <c r="G190">
        <f t="shared" si="18"/>
        <v>1440490365.0037889</v>
      </c>
      <c r="H190">
        <f t="shared" si="19"/>
        <v>1440490365.0037889</v>
      </c>
      <c r="I190">
        <f t="shared" si="20"/>
        <v>1440490365.0037889</v>
      </c>
      <c r="J190" s="2">
        <f t="shared" si="26"/>
        <v>-99900</v>
      </c>
      <c r="K190" s="20">
        <f t="shared" si="21"/>
        <v>2.0750124916687491E+18</v>
      </c>
      <c r="L190">
        <f t="shared" si="21"/>
        <v>2.0750124916687491E+18</v>
      </c>
      <c r="M190">
        <f t="shared" si="22"/>
        <v>2.0750124916687491E+18</v>
      </c>
      <c r="N190">
        <f t="shared" si="23"/>
        <v>6.2250374750062469E+18</v>
      </c>
      <c r="O190" s="2">
        <f t="shared" si="24"/>
        <v>996005996000.99976</v>
      </c>
      <c r="P190" s="2">
        <f t="shared" si="25"/>
        <v>499.94206509380302</v>
      </c>
    </row>
    <row r="191" spans="1:16" x14ac:dyDescent="0.35">
      <c r="A191">
        <v>1159321225</v>
      </c>
      <c r="B191" s="1" t="s">
        <v>576</v>
      </c>
      <c r="C191" s="1" t="s">
        <v>574</v>
      </c>
      <c r="D191">
        <f>WorldCountryList!F191</f>
        <v>2</v>
      </c>
      <c r="E191">
        <f>WorldCountryList!E191</f>
        <v>36</v>
      </c>
      <c r="F191">
        <f>WorldCountryList!G191</f>
        <v>34</v>
      </c>
      <c r="G191">
        <f t="shared" si="18"/>
        <v>0.57735026918962573</v>
      </c>
      <c r="H191">
        <f t="shared" si="19"/>
        <v>187.0614872174387</v>
      </c>
      <c r="I191">
        <f t="shared" si="20"/>
        <v>166.85422779580182</v>
      </c>
      <c r="J191" s="2">
        <f t="shared" si="26"/>
        <v>24</v>
      </c>
      <c r="K191" s="20">
        <f t="shared" si="21"/>
        <v>107.99999999999996</v>
      </c>
      <c r="L191">
        <f t="shared" si="21"/>
        <v>31211.999999999985</v>
      </c>
      <c r="M191">
        <f t="shared" si="22"/>
        <v>96.333333333333314</v>
      </c>
      <c r="N191">
        <f t="shared" si="23"/>
        <v>31416.333333333318</v>
      </c>
      <c r="O191" s="2">
        <f t="shared" si="24"/>
        <v>5.0266133333333324E-3</v>
      </c>
      <c r="P191" s="2">
        <f t="shared" si="25"/>
        <v>23.375849296928237</v>
      </c>
    </row>
    <row r="192" spans="1:16" x14ac:dyDescent="0.35">
      <c r="A192">
        <v>1159321229</v>
      </c>
      <c r="B192" s="1" t="s">
        <v>579</v>
      </c>
      <c r="C192" s="1" t="s">
        <v>577</v>
      </c>
      <c r="D192">
        <f>WorldCountryList!F192</f>
        <v>31</v>
      </c>
      <c r="E192">
        <f>WorldCountryList!E192</f>
        <v>51</v>
      </c>
      <c r="F192">
        <f>WorldCountryList!G192</f>
        <v>75</v>
      </c>
      <c r="G192">
        <f t="shared" si="18"/>
        <v>138.70840217280758</v>
      </c>
      <c r="H192">
        <f t="shared" si="19"/>
        <v>375.42201254055408</v>
      </c>
      <c r="I192">
        <f t="shared" si="20"/>
        <v>811.89881604791105</v>
      </c>
      <c r="J192" s="2">
        <f t="shared" si="26"/>
        <v>52.333333333333336</v>
      </c>
      <c r="K192" s="20">
        <f t="shared" si="21"/>
        <v>52074.187499999985</v>
      </c>
      <c r="L192">
        <f t="shared" si="21"/>
        <v>304804.68749999988</v>
      </c>
      <c r="M192">
        <f t="shared" si="22"/>
        <v>112617.18749999997</v>
      </c>
      <c r="N192">
        <f t="shared" si="23"/>
        <v>469496.06249999988</v>
      </c>
      <c r="O192" s="2">
        <f t="shared" si="24"/>
        <v>7.5119370000000005E-2</v>
      </c>
      <c r="P192" s="2">
        <f t="shared" si="25"/>
        <v>62.525064566838168</v>
      </c>
    </row>
    <row r="193" spans="1:16" x14ac:dyDescent="0.35">
      <c r="A193">
        <v>1159321235</v>
      </c>
      <c r="B193" s="1" t="s">
        <v>583</v>
      </c>
      <c r="C193" s="1" t="s">
        <v>580</v>
      </c>
      <c r="D193">
        <f>WorldCountryList!F193</f>
        <v>39</v>
      </c>
      <c r="E193">
        <f>WorldCountryList!E193</f>
        <v>63</v>
      </c>
      <c r="F193">
        <f>WorldCountryList!G193</f>
        <v>39</v>
      </c>
      <c r="G193">
        <f t="shared" si="18"/>
        <v>219.53743985935517</v>
      </c>
      <c r="H193">
        <f t="shared" si="19"/>
        <v>572.8758046034061</v>
      </c>
      <c r="I193">
        <f t="shared" si="20"/>
        <v>219.53743985935517</v>
      </c>
      <c r="J193" s="2">
        <f t="shared" si="26"/>
        <v>47</v>
      </c>
      <c r="K193" s="20">
        <f t="shared" si="21"/>
        <v>125767.68749999997</v>
      </c>
      <c r="L193">
        <f t="shared" si="21"/>
        <v>125767.68749999997</v>
      </c>
      <c r="M193">
        <f t="shared" si="22"/>
        <v>48196.687499999993</v>
      </c>
      <c r="N193">
        <f t="shared" si="23"/>
        <v>299732.06249999994</v>
      </c>
      <c r="O193" s="2">
        <f t="shared" si="24"/>
        <v>4.7957130000000008E-2</v>
      </c>
      <c r="P193" s="2">
        <f t="shared" si="25"/>
        <v>56.028439493692673</v>
      </c>
    </row>
    <row r="194" spans="1:16" x14ac:dyDescent="0.35">
      <c r="A194">
        <v>1159321243</v>
      </c>
      <c r="B194" s="1" t="s">
        <v>586</v>
      </c>
      <c r="C194" s="1" t="s">
        <v>584</v>
      </c>
      <c r="D194">
        <f>WorldCountryList!F194</f>
        <v>28</v>
      </c>
      <c r="E194">
        <f>WorldCountryList!E194</f>
        <v>45</v>
      </c>
      <c r="F194">
        <f>WorldCountryList!G194</f>
        <v>65</v>
      </c>
      <c r="G194">
        <f t="shared" ref="G194:G242" si="27" xml:space="preserve"> (0.0001*D194^2)*$S$2</f>
        <v>113.16065276116663</v>
      </c>
      <c r="H194">
        <f t="shared" ref="H194:H242" si="28" xml:space="preserve"> (0.0001*E194^2)*$S$2</f>
        <v>292.28357377724802</v>
      </c>
      <c r="I194">
        <f t="shared" ref="I194:I242" si="29" xml:space="preserve"> (0.0001*F194^2)*$S$2</f>
        <v>609.82622183154217</v>
      </c>
      <c r="J194" s="2">
        <f t="shared" si="26"/>
        <v>46</v>
      </c>
      <c r="K194" s="20">
        <f t="shared" si="21"/>
        <v>33074.999999999993</v>
      </c>
      <c r="L194">
        <f t="shared" si="21"/>
        <v>178242.18749999997</v>
      </c>
      <c r="M194">
        <f t="shared" si="22"/>
        <v>69008.333333333314</v>
      </c>
      <c r="N194">
        <f t="shared" si="23"/>
        <v>280325.52083333326</v>
      </c>
      <c r="O194" s="2">
        <f t="shared" si="24"/>
        <v>4.4852083333333334E-2</v>
      </c>
      <c r="P194" s="2">
        <f t="shared" si="25"/>
        <v>55.059420679753238</v>
      </c>
    </row>
    <row r="195" spans="1:16" x14ac:dyDescent="0.35">
      <c r="A195">
        <v>1159321247</v>
      </c>
      <c r="B195" s="1" t="s">
        <v>589</v>
      </c>
      <c r="C195" s="1" t="s">
        <v>587</v>
      </c>
      <c r="D195">
        <f>WorldCountryList!F195</f>
        <v>1</v>
      </c>
      <c r="E195">
        <f>WorldCountryList!E195</f>
        <v>37</v>
      </c>
      <c r="F195">
        <f>WorldCountryList!G195</f>
        <v>60</v>
      </c>
      <c r="G195">
        <f t="shared" si="27"/>
        <v>0.14433756729740643</v>
      </c>
      <c r="H195">
        <f t="shared" si="28"/>
        <v>197.59812963014937</v>
      </c>
      <c r="I195">
        <f t="shared" si="29"/>
        <v>519.6152422706632</v>
      </c>
      <c r="J195" s="2">
        <f t="shared" si="26"/>
        <v>32.666666666666664</v>
      </c>
      <c r="K195" s="20">
        <f t="shared" ref="K195:L242" si="30">G195*H195</f>
        <v>28.520833333333325</v>
      </c>
      <c r="L195">
        <f t="shared" si="30"/>
        <v>102674.99999999999</v>
      </c>
      <c r="M195">
        <f t="shared" ref="M195:M242" si="31">G195*I195</f>
        <v>75</v>
      </c>
      <c r="N195">
        <f t="shared" ref="N195:N242" si="32">K195+L195+M195</f>
        <v>102778.52083333331</v>
      </c>
      <c r="O195" s="2">
        <f t="shared" ref="O195:O242" si="33">N195/$S$9</f>
        <v>1.6444563333333335E-2</v>
      </c>
      <c r="P195" s="2">
        <f t="shared" ref="P195:P258" si="34" xml:space="preserve"> IF(O195&lt;0.001,0.01,14.47648273*LN(O195) + 100)</f>
        <v>40.534078192978924</v>
      </c>
    </row>
    <row r="196" spans="1:16" x14ac:dyDescent="0.35">
      <c r="A196">
        <v>1159321249</v>
      </c>
      <c r="B196" s="1" t="s">
        <v>600</v>
      </c>
      <c r="C196" s="1" t="s">
        <v>598</v>
      </c>
      <c r="D196">
        <f>WorldCountryList!F196</f>
        <v>8</v>
      </c>
      <c r="E196">
        <f>WorldCountryList!E196</f>
        <v>37</v>
      </c>
      <c r="F196">
        <f>WorldCountryList!G196</f>
        <v>-33288</v>
      </c>
      <c r="G196">
        <f t="shared" si="27"/>
        <v>9.2376043070340117</v>
      </c>
      <c r="H196">
        <f t="shared" si="28"/>
        <v>197.59812963014937</v>
      </c>
      <c r="I196">
        <f t="shared" si="29"/>
        <v>159939151.20124662</v>
      </c>
      <c r="J196" s="2">
        <f t="shared" ref="J196:J242" si="35">AVERAGE(D196:F196)</f>
        <v>-11081</v>
      </c>
      <c r="K196" s="20">
        <f t="shared" si="30"/>
        <v>1825.3333333333328</v>
      </c>
      <c r="L196">
        <f t="shared" si="30"/>
        <v>31603677131.999989</v>
      </c>
      <c r="M196">
        <f t="shared" si="31"/>
        <v>1477454591.9999998</v>
      </c>
      <c r="N196">
        <f t="shared" si="32"/>
        <v>33081133549.333321</v>
      </c>
      <c r="O196" s="2">
        <f t="shared" si="33"/>
        <v>5292.9813678933333</v>
      </c>
      <c r="P196" s="2">
        <f t="shared" si="34"/>
        <v>224.12334550609518</v>
      </c>
    </row>
    <row r="197" spans="1:16" x14ac:dyDescent="0.35">
      <c r="A197">
        <v>1159321251</v>
      </c>
      <c r="B197" s="1" t="s">
        <v>603</v>
      </c>
      <c r="C197" s="1" t="s">
        <v>601</v>
      </c>
      <c r="D197">
        <f>WorldCountryList!F197</f>
        <v>31</v>
      </c>
      <c r="E197">
        <f>WorldCountryList!E197</f>
        <v>45</v>
      </c>
      <c r="F197">
        <f>WorldCountryList!G197</f>
        <v>66</v>
      </c>
      <c r="G197">
        <f t="shared" si="27"/>
        <v>138.70840217280758</v>
      </c>
      <c r="H197">
        <f t="shared" si="28"/>
        <v>292.28357377724802</v>
      </c>
      <c r="I197">
        <f t="shared" si="29"/>
        <v>628.73444314750236</v>
      </c>
      <c r="J197" s="2">
        <f t="shared" si="35"/>
        <v>47.333333333333336</v>
      </c>
      <c r="K197" s="20">
        <f t="shared" si="30"/>
        <v>40542.187499999993</v>
      </c>
      <c r="L197">
        <f t="shared" si="30"/>
        <v>183768.74999999997</v>
      </c>
      <c r="M197">
        <f t="shared" si="31"/>
        <v>87210.749999999985</v>
      </c>
      <c r="N197">
        <f t="shared" si="32"/>
        <v>311521.68749999994</v>
      </c>
      <c r="O197" s="2">
        <f t="shared" si="33"/>
        <v>4.9843470000000008E-2</v>
      </c>
      <c r="P197" s="2">
        <f t="shared" si="34"/>
        <v>56.586942313437206</v>
      </c>
    </row>
    <row r="198" spans="1:16" x14ac:dyDescent="0.35">
      <c r="A198">
        <v>1159321253</v>
      </c>
      <c r="B198" s="1" t="s">
        <v>605</v>
      </c>
      <c r="C198" s="1" t="s">
        <v>604</v>
      </c>
      <c r="D198">
        <f>WorldCountryList!F198</f>
        <v>6</v>
      </c>
      <c r="E198">
        <f>WorldCountryList!E198</f>
        <v>32</v>
      </c>
      <c r="F198">
        <f>WorldCountryList!G198</f>
        <v>36</v>
      </c>
      <c r="G198">
        <f t="shared" si="27"/>
        <v>5.1961524227066311</v>
      </c>
      <c r="H198">
        <f t="shared" si="28"/>
        <v>147.80166891254419</v>
      </c>
      <c r="I198">
        <f t="shared" si="29"/>
        <v>187.0614872174387</v>
      </c>
      <c r="J198" s="2">
        <f t="shared" si="35"/>
        <v>24.666666666666668</v>
      </c>
      <c r="K198" s="20">
        <f t="shared" si="30"/>
        <v>767.99999999999989</v>
      </c>
      <c r="L198">
        <f t="shared" si="30"/>
        <v>27647.999999999989</v>
      </c>
      <c r="M198">
        <f t="shared" si="31"/>
        <v>971.99999999999955</v>
      </c>
      <c r="N198">
        <f t="shared" si="32"/>
        <v>29387.999999999989</v>
      </c>
      <c r="O198" s="2">
        <f t="shared" si="33"/>
        <v>4.70208E-3</v>
      </c>
      <c r="P198" s="2">
        <f t="shared" si="34"/>
        <v>22.409667128189753</v>
      </c>
    </row>
    <row r="199" spans="1:16" x14ac:dyDescent="0.35">
      <c r="A199">
        <v>1159321255</v>
      </c>
      <c r="B199" s="1" t="s">
        <v>609</v>
      </c>
      <c r="C199" s="1" t="s">
        <v>607</v>
      </c>
      <c r="D199">
        <f>WorldCountryList!F199</f>
        <v>0</v>
      </c>
      <c r="E199">
        <f>WorldCountryList!E199</f>
        <v>55</v>
      </c>
      <c r="F199">
        <f>WorldCountryList!G199</f>
        <v>-33292</v>
      </c>
      <c r="G199">
        <f t="shared" si="27"/>
        <v>0</v>
      </c>
      <c r="H199">
        <f t="shared" si="28"/>
        <v>436.62114107465442</v>
      </c>
      <c r="I199">
        <f t="shared" si="29"/>
        <v>159977591.18216926</v>
      </c>
      <c r="J199" s="2">
        <f t="shared" si="35"/>
        <v>-11079</v>
      </c>
      <c r="K199" s="20">
        <f t="shared" si="30"/>
        <v>0</v>
      </c>
      <c r="L199">
        <f t="shared" si="30"/>
        <v>69849598408.333313</v>
      </c>
      <c r="M199">
        <f t="shared" si="31"/>
        <v>0</v>
      </c>
      <c r="N199">
        <f t="shared" si="32"/>
        <v>69849598408.333313</v>
      </c>
      <c r="O199" s="2">
        <f t="shared" si="33"/>
        <v>11175.935745333334</v>
      </c>
      <c r="P199" s="2">
        <f t="shared" si="34"/>
        <v>234.94279653867784</v>
      </c>
    </row>
    <row r="200" spans="1:16" x14ac:dyDescent="0.35">
      <c r="A200">
        <v>1159321259</v>
      </c>
      <c r="B200" s="1" t="s">
        <v>614</v>
      </c>
      <c r="C200" s="1" t="s">
        <v>610</v>
      </c>
      <c r="D200">
        <f>WorldCountryList!F200</f>
        <v>76</v>
      </c>
      <c r="E200">
        <f>WorldCountryList!E200</f>
        <v>99</v>
      </c>
      <c r="F200">
        <f>WorldCountryList!G200</f>
        <v>40</v>
      </c>
      <c r="G200">
        <f t="shared" si="27"/>
        <v>833.6937887098195</v>
      </c>
      <c r="H200">
        <f t="shared" si="28"/>
        <v>1414.6524970818805</v>
      </c>
      <c r="I200">
        <f t="shared" si="29"/>
        <v>230.94010767585027</v>
      </c>
      <c r="J200" s="2">
        <f t="shared" si="35"/>
        <v>71.666666666666671</v>
      </c>
      <c r="K200" s="20">
        <f t="shared" si="30"/>
        <v>1179386.9999999998</v>
      </c>
      <c r="L200">
        <f t="shared" si="30"/>
        <v>326699.99999999994</v>
      </c>
      <c r="M200">
        <f t="shared" si="31"/>
        <v>192533.33333333328</v>
      </c>
      <c r="N200">
        <f t="shared" si="32"/>
        <v>1698620.333333333</v>
      </c>
      <c r="O200" s="2">
        <f t="shared" si="33"/>
        <v>0.27177925333333336</v>
      </c>
      <c r="P200" s="2">
        <f t="shared" si="34"/>
        <v>81.140543372059</v>
      </c>
    </row>
    <row r="201" spans="1:16" x14ac:dyDescent="0.35">
      <c r="A201">
        <v>1159321261</v>
      </c>
      <c r="B201" s="1" t="s">
        <v>613</v>
      </c>
      <c r="C201" s="1" t="s">
        <v>610</v>
      </c>
      <c r="D201">
        <f>WorldCountryList!F201</f>
        <v>76</v>
      </c>
      <c r="E201">
        <f>WorldCountryList!E201</f>
        <v>99</v>
      </c>
      <c r="F201">
        <f>WorldCountryList!G201</f>
        <v>40</v>
      </c>
      <c r="G201">
        <f t="shared" si="27"/>
        <v>833.6937887098195</v>
      </c>
      <c r="H201">
        <f t="shared" si="28"/>
        <v>1414.6524970818805</v>
      </c>
      <c r="I201">
        <f t="shared" si="29"/>
        <v>230.94010767585027</v>
      </c>
      <c r="J201" s="2">
        <f t="shared" si="35"/>
        <v>71.666666666666671</v>
      </c>
      <c r="K201" s="20">
        <f t="shared" si="30"/>
        <v>1179386.9999999998</v>
      </c>
      <c r="L201">
        <f t="shared" si="30"/>
        <v>326699.99999999994</v>
      </c>
      <c r="M201">
        <f t="shared" si="31"/>
        <v>192533.33333333328</v>
      </c>
      <c r="N201">
        <f t="shared" si="32"/>
        <v>1698620.333333333</v>
      </c>
      <c r="O201" s="2">
        <f t="shared" si="33"/>
        <v>0.27177925333333336</v>
      </c>
      <c r="P201" s="2">
        <f t="shared" si="34"/>
        <v>81.140543372059</v>
      </c>
    </row>
    <row r="202" spans="1:16" x14ac:dyDescent="0.35">
      <c r="A202">
        <v>1159321267</v>
      </c>
      <c r="B202" s="1" t="s">
        <v>619</v>
      </c>
      <c r="C202" s="1" t="s">
        <v>618</v>
      </c>
      <c r="D202">
        <f>WorldCountryList!F202</f>
        <v>1</v>
      </c>
      <c r="E202">
        <f>WorldCountryList!E202</f>
        <v>30</v>
      </c>
      <c r="F202">
        <f>WorldCountryList!G202</f>
        <v>37</v>
      </c>
      <c r="G202">
        <f t="shared" si="27"/>
        <v>0.14433756729740643</v>
      </c>
      <c r="H202">
        <f t="shared" si="28"/>
        <v>129.9038105676658</v>
      </c>
      <c r="I202">
        <f t="shared" si="29"/>
        <v>197.59812963014937</v>
      </c>
      <c r="J202" s="2">
        <f t="shared" si="35"/>
        <v>22.666666666666668</v>
      </c>
      <c r="K202" s="20">
        <f t="shared" si="30"/>
        <v>18.75</v>
      </c>
      <c r="L202">
        <f t="shared" si="30"/>
        <v>25668.749999999996</v>
      </c>
      <c r="M202">
        <f t="shared" si="31"/>
        <v>28.520833333333325</v>
      </c>
      <c r="N202">
        <f t="shared" si="32"/>
        <v>25716.020833333328</v>
      </c>
      <c r="O202" s="2">
        <f t="shared" si="33"/>
        <v>4.1145633333333339E-3</v>
      </c>
      <c r="P202" s="2">
        <f t="shared" si="34"/>
        <v>20.477458386619944</v>
      </c>
    </row>
    <row r="203" spans="1:16" x14ac:dyDescent="0.35">
      <c r="A203">
        <v>1159321273</v>
      </c>
      <c r="B203" s="1" t="s">
        <v>818</v>
      </c>
      <c r="C203" s="1" t="s">
        <v>621</v>
      </c>
      <c r="D203">
        <f>WorldCountryList!F203</f>
        <v>3</v>
      </c>
      <c r="E203">
        <f>WorldCountryList!E203</f>
        <v>39</v>
      </c>
      <c r="F203">
        <f>WorldCountryList!G203</f>
        <v>58</v>
      </c>
      <c r="G203">
        <f t="shared" si="27"/>
        <v>1.2990381056766578</v>
      </c>
      <c r="H203">
        <f t="shared" si="28"/>
        <v>219.53743985935517</v>
      </c>
      <c r="I203">
        <f t="shared" si="29"/>
        <v>485.55157638847521</v>
      </c>
      <c r="J203" s="2">
        <f t="shared" si="35"/>
        <v>33.333333333333336</v>
      </c>
      <c r="K203" s="20">
        <f t="shared" si="30"/>
        <v>285.18749999999994</v>
      </c>
      <c r="L203">
        <f t="shared" si="30"/>
        <v>106596.74999999997</v>
      </c>
      <c r="M203">
        <f t="shared" si="31"/>
        <v>630.74999999999989</v>
      </c>
      <c r="N203">
        <f t="shared" si="32"/>
        <v>107512.68749999997</v>
      </c>
      <c r="O203" s="2">
        <f t="shared" si="33"/>
        <v>1.720203E-2</v>
      </c>
      <c r="P203" s="2">
        <f t="shared" si="34"/>
        <v>41.185990024832805</v>
      </c>
    </row>
    <row r="204" spans="1:16" x14ac:dyDescent="0.35">
      <c r="A204">
        <v>1159321281</v>
      </c>
      <c r="B204" s="1" t="s">
        <v>626</v>
      </c>
      <c r="C204" s="1" t="s">
        <v>624</v>
      </c>
      <c r="D204">
        <f>WorldCountryList!F204</f>
        <v>4</v>
      </c>
      <c r="E204">
        <f>WorldCountryList!E204</f>
        <v>33</v>
      </c>
      <c r="F204">
        <f>WorldCountryList!G204</f>
        <v>32</v>
      </c>
      <c r="G204">
        <f t="shared" si="27"/>
        <v>2.3094010767585029</v>
      </c>
      <c r="H204">
        <f t="shared" si="28"/>
        <v>157.18361078687559</v>
      </c>
      <c r="I204">
        <f t="shared" si="29"/>
        <v>147.80166891254419</v>
      </c>
      <c r="J204" s="2">
        <f t="shared" si="35"/>
        <v>23</v>
      </c>
      <c r="K204" s="20">
        <f t="shared" si="30"/>
        <v>362.99999999999994</v>
      </c>
      <c r="L204">
        <f t="shared" si="30"/>
        <v>23231.999999999996</v>
      </c>
      <c r="M204">
        <f t="shared" si="31"/>
        <v>341.33333333333331</v>
      </c>
      <c r="N204">
        <f t="shared" si="32"/>
        <v>23936.333333333328</v>
      </c>
      <c r="O204" s="2">
        <f t="shared" si="33"/>
        <v>3.8298133333333336E-3</v>
      </c>
      <c r="P204" s="2">
        <f t="shared" si="34"/>
        <v>19.439253560402321</v>
      </c>
    </row>
    <row r="205" spans="1:16" x14ac:dyDescent="0.35">
      <c r="A205">
        <v>1159321283</v>
      </c>
      <c r="B205" s="1" t="s">
        <v>629</v>
      </c>
      <c r="C205" s="1" t="s">
        <v>627</v>
      </c>
      <c r="D205">
        <f>WorldCountryList!F205</f>
        <v>34</v>
      </c>
      <c r="E205">
        <f>WorldCountryList!E205</f>
        <v>28</v>
      </c>
      <c r="F205">
        <f>WorldCountryList!G205</f>
        <v>68</v>
      </c>
      <c r="G205">
        <f t="shared" si="27"/>
        <v>166.85422779580182</v>
      </c>
      <c r="H205">
        <f t="shared" si="28"/>
        <v>113.16065276116663</v>
      </c>
      <c r="I205">
        <f t="shared" si="29"/>
        <v>667.41691118320728</v>
      </c>
      <c r="J205" s="2">
        <f t="shared" si="35"/>
        <v>43.333333333333336</v>
      </c>
      <c r="K205" s="20">
        <f t="shared" si="30"/>
        <v>18881.333333333328</v>
      </c>
      <c r="L205">
        <f t="shared" si="30"/>
        <v>75525.333333333314</v>
      </c>
      <c r="M205">
        <f t="shared" si="31"/>
        <v>111361.3333333333</v>
      </c>
      <c r="N205">
        <f t="shared" si="32"/>
        <v>205767.99999999994</v>
      </c>
      <c r="O205" s="2">
        <f t="shared" si="33"/>
        <v>3.2922880000000002E-2</v>
      </c>
      <c r="P205" s="2">
        <f t="shared" si="34"/>
        <v>50.583260635347649</v>
      </c>
    </row>
    <row r="206" spans="1:16" x14ac:dyDescent="0.35">
      <c r="A206">
        <v>1159321285</v>
      </c>
      <c r="B206" s="1" t="s">
        <v>632</v>
      </c>
      <c r="C206" s="1" t="s">
        <v>630</v>
      </c>
      <c r="D206">
        <f>WorldCountryList!F206</f>
        <v>0</v>
      </c>
      <c r="E206">
        <f>WorldCountryList!E206</f>
        <v>26</v>
      </c>
      <c r="F206">
        <f>WorldCountryList!G206</f>
        <v>33</v>
      </c>
      <c r="G206">
        <f t="shared" si="27"/>
        <v>0</v>
      </c>
      <c r="H206">
        <f t="shared" si="28"/>
        <v>97.572195493046749</v>
      </c>
      <c r="I206">
        <f t="shared" si="29"/>
        <v>157.18361078687559</v>
      </c>
      <c r="J206" s="2">
        <f t="shared" si="35"/>
        <v>19.666666666666668</v>
      </c>
      <c r="K206" s="20">
        <f t="shared" si="30"/>
        <v>0</v>
      </c>
      <c r="L206">
        <f t="shared" si="30"/>
        <v>15336.749999999996</v>
      </c>
      <c r="M206">
        <f t="shared" si="31"/>
        <v>0</v>
      </c>
      <c r="N206">
        <f t="shared" si="32"/>
        <v>15336.749999999996</v>
      </c>
      <c r="O206" s="2">
        <f t="shared" si="33"/>
        <v>2.4538800000000003E-3</v>
      </c>
      <c r="P206" s="2">
        <f t="shared" si="34"/>
        <v>12.995110699909731</v>
      </c>
    </row>
    <row r="207" spans="1:16" x14ac:dyDescent="0.35">
      <c r="A207">
        <v>1159321287</v>
      </c>
      <c r="B207" s="1" t="s">
        <v>635</v>
      </c>
      <c r="C207" s="1" t="s">
        <v>633</v>
      </c>
      <c r="D207">
        <f>WorldCountryList!F207</f>
        <v>34</v>
      </c>
      <c r="E207">
        <f>WorldCountryList!E207</f>
        <v>20</v>
      </c>
      <c r="F207">
        <f>WorldCountryList!G207</f>
        <v>31</v>
      </c>
      <c r="G207">
        <f t="shared" si="27"/>
        <v>166.85422779580182</v>
      </c>
      <c r="H207">
        <f t="shared" si="28"/>
        <v>57.735026918962568</v>
      </c>
      <c r="I207">
        <f t="shared" si="29"/>
        <v>138.70840217280758</v>
      </c>
      <c r="J207" s="2">
        <f t="shared" si="35"/>
        <v>28.333333333333332</v>
      </c>
      <c r="K207" s="20">
        <f t="shared" si="30"/>
        <v>9633.3333333333303</v>
      </c>
      <c r="L207">
        <f t="shared" si="30"/>
        <v>8008.3333333333312</v>
      </c>
      <c r="M207">
        <f t="shared" si="31"/>
        <v>23144.083333333328</v>
      </c>
      <c r="N207">
        <f t="shared" si="32"/>
        <v>40785.749999999985</v>
      </c>
      <c r="O207" s="2">
        <f t="shared" si="33"/>
        <v>6.5257199999999996E-3</v>
      </c>
      <c r="P207" s="2">
        <f t="shared" si="34"/>
        <v>27.154281184420753</v>
      </c>
    </row>
    <row r="208" spans="1:16" x14ac:dyDescent="0.35">
      <c r="A208">
        <v>1159321289</v>
      </c>
      <c r="B208" s="1" t="s">
        <v>637</v>
      </c>
      <c r="C208" s="1" t="s">
        <v>636</v>
      </c>
      <c r="D208">
        <f>WorldCountryList!F208</f>
        <v>36</v>
      </c>
      <c r="E208">
        <f>WorldCountryList!E208</f>
        <v>42</v>
      </c>
      <c r="F208">
        <f>WorldCountryList!G208</f>
        <v>-33289</v>
      </c>
      <c r="G208">
        <f t="shared" si="27"/>
        <v>187.0614872174387</v>
      </c>
      <c r="H208">
        <f t="shared" si="28"/>
        <v>254.61146871262491</v>
      </c>
      <c r="I208">
        <f t="shared" si="29"/>
        <v>159948760.76346457</v>
      </c>
      <c r="J208" s="2">
        <f t="shared" si="35"/>
        <v>-11070.333333333334</v>
      </c>
      <c r="K208" s="20">
        <f t="shared" si="30"/>
        <v>47627.999999999978</v>
      </c>
      <c r="L208">
        <f t="shared" si="30"/>
        <v>40724788896.749985</v>
      </c>
      <c r="M208">
        <f t="shared" si="31"/>
        <v>29920253066.999989</v>
      </c>
      <c r="N208">
        <f t="shared" si="32"/>
        <v>70645089591.749969</v>
      </c>
      <c r="O208" s="2">
        <f t="shared" si="33"/>
        <v>11303.214334679999</v>
      </c>
      <c r="P208" s="2">
        <f t="shared" si="34"/>
        <v>235.10673209536068</v>
      </c>
    </row>
    <row r="209" spans="1:16" x14ac:dyDescent="0.35">
      <c r="A209">
        <v>1159321291</v>
      </c>
      <c r="B209" s="1" t="s">
        <v>645</v>
      </c>
      <c r="C209" s="1" t="s">
        <v>643</v>
      </c>
      <c r="D209">
        <f>WorldCountryList!F209</f>
        <v>2</v>
      </c>
      <c r="E209">
        <f>WorldCountryList!E209</f>
        <v>41</v>
      </c>
      <c r="F209">
        <f>WorldCountryList!G209</f>
        <v>25</v>
      </c>
      <c r="G209">
        <f t="shared" si="27"/>
        <v>0.57735026918962573</v>
      </c>
      <c r="H209">
        <f t="shared" si="28"/>
        <v>242.63145062694019</v>
      </c>
      <c r="I209">
        <f t="shared" si="29"/>
        <v>90.210979560879011</v>
      </c>
      <c r="J209" s="2">
        <f t="shared" si="35"/>
        <v>22.666666666666668</v>
      </c>
      <c r="K209" s="20">
        <f t="shared" si="30"/>
        <v>140.08333333333331</v>
      </c>
      <c r="L209">
        <f t="shared" si="30"/>
        <v>21888.020833333325</v>
      </c>
      <c r="M209">
        <f t="shared" si="31"/>
        <v>52.083333333333321</v>
      </c>
      <c r="N209">
        <f t="shared" si="32"/>
        <v>22080.187499999989</v>
      </c>
      <c r="O209" s="2">
        <f t="shared" si="33"/>
        <v>3.5328299999999994E-3</v>
      </c>
      <c r="P209" s="2">
        <f t="shared" si="34"/>
        <v>18.270757989281265</v>
      </c>
    </row>
    <row r="210" spans="1:16" x14ac:dyDescent="0.35">
      <c r="A210">
        <v>1159321295</v>
      </c>
      <c r="B210" s="1" t="s">
        <v>647</v>
      </c>
      <c r="C210" s="1" t="s">
        <v>646</v>
      </c>
      <c r="D210">
        <f>WorldCountryList!F210</f>
        <v>11</v>
      </c>
      <c r="E210">
        <f>WorldCountryList!E210</f>
        <v>38</v>
      </c>
      <c r="F210">
        <f>WorldCountryList!G210</f>
        <v>33</v>
      </c>
      <c r="G210">
        <f t="shared" si="27"/>
        <v>17.46484564298618</v>
      </c>
      <c r="H210">
        <f t="shared" si="28"/>
        <v>208.42344717745488</v>
      </c>
      <c r="I210">
        <f t="shared" si="29"/>
        <v>157.18361078687559</v>
      </c>
      <c r="J210" s="2">
        <f t="shared" si="35"/>
        <v>27.333333333333332</v>
      </c>
      <c r="K210" s="20">
        <f t="shared" si="30"/>
        <v>3640.083333333333</v>
      </c>
      <c r="L210">
        <f t="shared" si="30"/>
        <v>32760.749999999993</v>
      </c>
      <c r="M210">
        <f t="shared" si="31"/>
        <v>2745.1874999999995</v>
      </c>
      <c r="N210">
        <f t="shared" si="32"/>
        <v>39146.020833333328</v>
      </c>
      <c r="O210" s="2">
        <f t="shared" si="33"/>
        <v>6.2633633333333341E-3</v>
      </c>
      <c r="P210" s="2">
        <f t="shared" si="34"/>
        <v>26.560253518939419</v>
      </c>
    </row>
    <row r="211" spans="1:16" x14ac:dyDescent="0.35">
      <c r="A211">
        <v>1159321301</v>
      </c>
      <c r="B211" s="1" t="s">
        <v>653</v>
      </c>
      <c r="C211" s="1" t="s">
        <v>652</v>
      </c>
      <c r="D211">
        <f>WorldCountryList!F211</f>
        <v>58</v>
      </c>
      <c r="E211">
        <f>WorldCountryList!E211</f>
        <v>69</v>
      </c>
      <c r="F211">
        <f>WorldCountryList!G211</f>
        <v>70</v>
      </c>
      <c r="G211">
        <f t="shared" si="27"/>
        <v>485.55157638847521</v>
      </c>
      <c r="H211">
        <f t="shared" si="28"/>
        <v>687.191157902952</v>
      </c>
      <c r="I211">
        <f t="shared" si="29"/>
        <v>707.25407975729149</v>
      </c>
      <c r="J211" s="2">
        <f t="shared" si="35"/>
        <v>65.666666666666671</v>
      </c>
      <c r="K211" s="20">
        <f t="shared" si="30"/>
        <v>333666.74999999994</v>
      </c>
      <c r="L211">
        <f t="shared" si="30"/>
        <v>486018.74999999988</v>
      </c>
      <c r="M211">
        <f t="shared" si="31"/>
        <v>343408.33333333326</v>
      </c>
      <c r="N211">
        <f t="shared" si="32"/>
        <v>1163093.833333333</v>
      </c>
      <c r="O211" s="2">
        <f t="shared" si="33"/>
        <v>0.18609501333333334</v>
      </c>
      <c r="P211" s="2">
        <f t="shared" si="34"/>
        <v>75.657824526208316</v>
      </c>
    </row>
    <row r="212" spans="1:16" x14ac:dyDescent="0.35">
      <c r="A212">
        <v>1159321303</v>
      </c>
      <c r="B212" s="1" t="s">
        <v>656</v>
      </c>
      <c r="C212" s="1" t="s">
        <v>655</v>
      </c>
      <c r="D212">
        <f>WorldCountryList!F212</f>
        <v>19</v>
      </c>
      <c r="E212">
        <f>WorldCountryList!E212</f>
        <v>45</v>
      </c>
      <c r="F212">
        <f>WorldCountryList!G212</f>
        <v>37</v>
      </c>
      <c r="G212">
        <f t="shared" si="27"/>
        <v>52.105861794363719</v>
      </c>
      <c r="H212">
        <f t="shared" si="28"/>
        <v>292.28357377724802</v>
      </c>
      <c r="I212">
        <f t="shared" si="29"/>
        <v>197.59812963014937</v>
      </c>
      <c r="J212" s="2">
        <f t="shared" si="35"/>
        <v>33.666666666666664</v>
      </c>
      <c r="K212" s="20">
        <f t="shared" si="30"/>
        <v>15229.687499999996</v>
      </c>
      <c r="L212">
        <f t="shared" si="30"/>
        <v>57754.687499999985</v>
      </c>
      <c r="M212">
        <f t="shared" si="31"/>
        <v>10296.02083333333</v>
      </c>
      <c r="N212">
        <f t="shared" si="32"/>
        <v>83280.395833333314</v>
      </c>
      <c r="O212" s="2">
        <f t="shared" si="33"/>
        <v>1.3324863333333334E-2</v>
      </c>
      <c r="P212" s="2">
        <f t="shared" si="34"/>
        <v>37.488758779581012</v>
      </c>
    </row>
    <row r="213" spans="1:16" x14ac:dyDescent="0.35">
      <c r="A213">
        <v>1159321305</v>
      </c>
      <c r="B213" s="1" t="s">
        <v>660</v>
      </c>
      <c r="C213" s="1" t="s">
        <v>658</v>
      </c>
      <c r="D213">
        <f>WorldCountryList!F213</f>
        <v>16</v>
      </c>
      <c r="E213">
        <f>WorldCountryList!E213</f>
        <v>33</v>
      </c>
      <c r="F213">
        <f>WorldCountryList!G213</f>
        <v>73</v>
      </c>
      <c r="G213">
        <f t="shared" si="27"/>
        <v>36.950417228136047</v>
      </c>
      <c r="H213">
        <f t="shared" si="28"/>
        <v>157.18361078687559</v>
      </c>
      <c r="I213">
        <f t="shared" si="29"/>
        <v>769.17489612787881</v>
      </c>
      <c r="J213" s="2">
        <f t="shared" si="35"/>
        <v>40.666666666666664</v>
      </c>
      <c r="K213" s="20">
        <f t="shared" si="30"/>
        <v>5807.9999999999991</v>
      </c>
      <c r="L213">
        <f t="shared" si="30"/>
        <v>120901.68749999996</v>
      </c>
      <c r="M213">
        <f t="shared" si="31"/>
        <v>28421.333333333328</v>
      </c>
      <c r="N213">
        <f t="shared" si="32"/>
        <v>155131.02083333328</v>
      </c>
      <c r="O213" s="2">
        <f t="shared" si="33"/>
        <v>2.4820963333333335E-2</v>
      </c>
      <c r="P213" s="2">
        <f t="shared" si="34"/>
        <v>46.493954434204738</v>
      </c>
    </row>
    <row r="214" spans="1:16" x14ac:dyDescent="0.35">
      <c r="A214">
        <v>1159321307</v>
      </c>
      <c r="B214" s="1" t="s">
        <v>663</v>
      </c>
      <c r="C214" s="1" t="s">
        <v>661</v>
      </c>
      <c r="D214">
        <f>WorldCountryList!F214</f>
        <v>18</v>
      </c>
      <c r="E214">
        <f>WorldCountryList!E214</f>
        <v>38</v>
      </c>
      <c r="F214">
        <f>WorldCountryList!G214</f>
        <v>36</v>
      </c>
      <c r="G214">
        <f t="shared" si="27"/>
        <v>46.765371804359674</v>
      </c>
      <c r="H214">
        <f t="shared" si="28"/>
        <v>208.42344717745488</v>
      </c>
      <c r="I214">
        <f t="shared" si="29"/>
        <v>187.0614872174387</v>
      </c>
      <c r="J214" s="2">
        <f t="shared" si="35"/>
        <v>30.666666666666668</v>
      </c>
      <c r="K214" s="20">
        <f t="shared" si="30"/>
        <v>9746.9999999999964</v>
      </c>
      <c r="L214">
        <f t="shared" si="30"/>
        <v>38987.999999999985</v>
      </c>
      <c r="M214">
        <f t="shared" si="31"/>
        <v>8747.9999999999945</v>
      </c>
      <c r="N214">
        <f t="shared" si="32"/>
        <v>57482.999999999978</v>
      </c>
      <c r="O214" s="2">
        <f t="shared" si="33"/>
        <v>9.1972799999999987E-3</v>
      </c>
      <c r="P214" s="2">
        <f t="shared" si="34"/>
        <v>32.121980275616068</v>
      </c>
    </row>
    <row r="215" spans="1:16" x14ac:dyDescent="0.35">
      <c r="A215">
        <v>1159321309</v>
      </c>
      <c r="B215" s="1" t="s">
        <v>665</v>
      </c>
      <c r="C215" s="1" t="s">
        <v>664</v>
      </c>
      <c r="D215">
        <f>WorldCountryList!F215</f>
        <v>0</v>
      </c>
      <c r="E215">
        <f>WorldCountryList!E215</f>
        <v>64</v>
      </c>
      <c r="F215">
        <f>WorldCountryList!G215</f>
        <v>39</v>
      </c>
      <c r="G215">
        <f t="shared" si="27"/>
        <v>0</v>
      </c>
      <c r="H215">
        <f t="shared" si="28"/>
        <v>591.20667565017675</v>
      </c>
      <c r="I215">
        <f t="shared" si="29"/>
        <v>219.53743985935517</v>
      </c>
      <c r="J215" s="2">
        <f t="shared" si="35"/>
        <v>34.333333333333336</v>
      </c>
      <c r="K215" s="20">
        <f t="shared" si="30"/>
        <v>0</v>
      </c>
      <c r="L215">
        <f t="shared" si="30"/>
        <v>129791.99999999999</v>
      </c>
      <c r="M215">
        <f t="shared" si="31"/>
        <v>0</v>
      </c>
      <c r="N215">
        <f t="shared" si="32"/>
        <v>129791.99999999999</v>
      </c>
      <c r="O215" s="2">
        <f t="shared" si="33"/>
        <v>2.0766720000000002E-2</v>
      </c>
      <c r="P215" s="2">
        <f t="shared" si="34"/>
        <v>43.912263577123639</v>
      </c>
    </row>
    <row r="216" spans="1:16" x14ac:dyDescent="0.35">
      <c r="A216">
        <v>1159321313</v>
      </c>
      <c r="B216" s="1" t="s">
        <v>670</v>
      </c>
      <c r="C216" s="1" t="s">
        <v>666</v>
      </c>
      <c r="D216">
        <f>WorldCountryList!F216</f>
        <v>16</v>
      </c>
      <c r="E216">
        <f>WorldCountryList!E216</f>
        <v>51</v>
      </c>
      <c r="F216">
        <f>WorldCountryList!G216</f>
        <v>64</v>
      </c>
      <c r="G216">
        <f t="shared" si="27"/>
        <v>36.950417228136047</v>
      </c>
      <c r="H216">
        <f t="shared" si="28"/>
        <v>375.42201254055408</v>
      </c>
      <c r="I216">
        <f t="shared" si="29"/>
        <v>591.20667565017675</v>
      </c>
      <c r="J216" s="2">
        <f t="shared" si="35"/>
        <v>43.666666666666664</v>
      </c>
      <c r="K216" s="20">
        <f t="shared" si="30"/>
        <v>13871.999999999996</v>
      </c>
      <c r="L216">
        <f t="shared" si="30"/>
        <v>221951.99999999994</v>
      </c>
      <c r="M216">
        <f t="shared" si="31"/>
        <v>21845.333333333332</v>
      </c>
      <c r="N216">
        <f t="shared" si="32"/>
        <v>257669.33333333328</v>
      </c>
      <c r="O216" s="2">
        <f t="shared" si="33"/>
        <v>4.1227093333333339E-2</v>
      </c>
      <c r="P216" s="2">
        <f t="shared" si="34"/>
        <v>53.839423882685978</v>
      </c>
    </row>
    <row r="217" spans="1:16" x14ac:dyDescent="0.35">
      <c r="A217">
        <v>1159321319</v>
      </c>
      <c r="B217" s="1" t="s">
        <v>673</v>
      </c>
      <c r="C217" s="1" t="s">
        <v>671</v>
      </c>
      <c r="D217">
        <f>WorldCountryList!F217</f>
        <v>1</v>
      </c>
      <c r="E217">
        <f>WorldCountryList!E217</f>
        <v>36</v>
      </c>
      <c r="F217">
        <f>WorldCountryList!G217</f>
        <v>-33292</v>
      </c>
      <c r="G217">
        <f t="shared" si="27"/>
        <v>0.14433756729740643</v>
      </c>
      <c r="H217">
        <f t="shared" si="28"/>
        <v>187.0614872174387</v>
      </c>
      <c r="I217">
        <f t="shared" si="29"/>
        <v>159977591.18216926</v>
      </c>
      <c r="J217" s="2">
        <f t="shared" si="35"/>
        <v>-11085</v>
      </c>
      <c r="K217" s="20">
        <f t="shared" si="30"/>
        <v>26.999999999999989</v>
      </c>
      <c r="L217">
        <f t="shared" si="30"/>
        <v>29925646127.999989</v>
      </c>
      <c r="M217">
        <f t="shared" si="31"/>
        <v>23090776.333333328</v>
      </c>
      <c r="N217">
        <f t="shared" si="32"/>
        <v>29948736931.333321</v>
      </c>
      <c r="O217" s="2">
        <f t="shared" si="33"/>
        <v>4791.7979090133331</v>
      </c>
      <c r="P217" s="2">
        <f t="shared" si="34"/>
        <v>222.68328312167384</v>
      </c>
    </row>
    <row r="218" spans="1:16" x14ac:dyDescent="0.35">
      <c r="A218">
        <v>1159321321</v>
      </c>
      <c r="B218" s="1" t="s">
        <v>676</v>
      </c>
      <c r="C218" s="1" t="s">
        <v>674</v>
      </c>
      <c r="D218">
        <f>WorldCountryList!F218</f>
        <v>1</v>
      </c>
      <c r="E218">
        <f>WorldCountryList!E218</f>
        <v>33</v>
      </c>
      <c r="F218">
        <f>WorldCountryList!G218</f>
        <v>33</v>
      </c>
      <c r="G218">
        <f t="shared" si="27"/>
        <v>0.14433756729740643</v>
      </c>
      <c r="H218">
        <f t="shared" si="28"/>
        <v>157.18361078687559</v>
      </c>
      <c r="I218">
        <f t="shared" si="29"/>
        <v>157.18361078687559</v>
      </c>
      <c r="J218" s="2">
        <f t="shared" si="35"/>
        <v>22.333333333333332</v>
      </c>
      <c r="K218" s="20">
        <f t="shared" si="30"/>
        <v>22.687499999999996</v>
      </c>
      <c r="L218">
        <f t="shared" si="30"/>
        <v>24706.687499999993</v>
      </c>
      <c r="M218">
        <f t="shared" si="31"/>
        <v>22.687499999999996</v>
      </c>
      <c r="N218">
        <f t="shared" si="32"/>
        <v>24752.062499999993</v>
      </c>
      <c r="O218" s="2">
        <f t="shared" si="33"/>
        <v>3.9603299999999998E-3</v>
      </c>
      <c r="P218" s="2">
        <f t="shared" si="34"/>
        <v>19.924379188081375</v>
      </c>
    </row>
    <row r="219" spans="1:16" x14ac:dyDescent="0.35">
      <c r="A219">
        <v>1159321327</v>
      </c>
      <c r="B219" s="1" t="s">
        <v>679</v>
      </c>
      <c r="C219" s="1" t="s">
        <v>677</v>
      </c>
      <c r="D219">
        <f>WorldCountryList!F219</f>
        <v>9</v>
      </c>
      <c r="E219">
        <f>WorldCountryList!E219</f>
        <v>34</v>
      </c>
      <c r="F219">
        <f>WorldCountryList!G219</f>
        <v>36</v>
      </c>
      <c r="G219">
        <f t="shared" si="27"/>
        <v>11.691342951089919</v>
      </c>
      <c r="H219">
        <f t="shared" si="28"/>
        <v>166.85422779580182</v>
      </c>
      <c r="I219">
        <f t="shared" si="29"/>
        <v>187.0614872174387</v>
      </c>
      <c r="J219" s="2">
        <f t="shared" si="35"/>
        <v>26.333333333333332</v>
      </c>
      <c r="K219" s="20">
        <f t="shared" si="30"/>
        <v>1950.7499999999991</v>
      </c>
      <c r="L219">
        <f t="shared" si="30"/>
        <v>31211.999999999985</v>
      </c>
      <c r="M219">
        <f t="shared" si="31"/>
        <v>2186.9999999999986</v>
      </c>
      <c r="N219">
        <f t="shared" si="32"/>
        <v>35349.749999999985</v>
      </c>
      <c r="O219" s="2">
        <f t="shared" si="33"/>
        <v>5.6559599999999989E-3</v>
      </c>
      <c r="P219" s="2">
        <f t="shared" si="34"/>
        <v>25.083544313508796</v>
      </c>
    </row>
    <row r="220" spans="1:16" x14ac:dyDescent="0.35">
      <c r="A220">
        <v>1159321331</v>
      </c>
      <c r="B220" s="1" t="s">
        <v>682</v>
      </c>
      <c r="C220" s="1" t="s">
        <v>680</v>
      </c>
      <c r="D220">
        <f>WorldCountryList!F220</f>
        <v>2</v>
      </c>
      <c r="E220">
        <f>WorldCountryList!E220</f>
        <v>34</v>
      </c>
      <c r="F220">
        <f>WorldCountryList!G220</f>
        <v>40</v>
      </c>
      <c r="G220">
        <f t="shared" si="27"/>
        <v>0.57735026918962573</v>
      </c>
      <c r="H220">
        <f t="shared" si="28"/>
        <v>166.85422779580182</v>
      </c>
      <c r="I220">
        <f t="shared" si="29"/>
        <v>230.94010767585027</v>
      </c>
      <c r="J220" s="2">
        <f t="shared" si="35"/>
        <v>25.333333333333332</v>
      </c>
      <c r="K220" s="20">
        <f t="shared" si="30"/>
        <v>96.333333333333314</v>
      </c>
      <c r="L220">
        <f t="shared" si="30"/>
        <v>38533.333333333321</v>
      </c>
      <c r="M220">
        <f t="shared" si="31"/>
        <v>133.33333333333331</v>
      </c>
      <c r="N220">
        <f t="shared" si="32"/>
        <v>38762.999999999993</v>
      </c>
      <c r="O220" s="2">
        <f t="shared" si="33"/>
        <v>6.2020800000000004E-3</v>
      </c>
      <c r="P220" s="2">
        <f t="shared" si="34"/>
        <v>26.417912129145947</v>
      </c>
    </row>
    <row r="221" spans="1:16" x14ac:dyDescent="0.35">
      <c r="A221">
        <v>1159321335</v>
      </c>
      <c r="B221" s="1" t="s">
        <v>684</v>
      </c>
      <c r="C221" s="1" t="s">
        <v>683</v>
      </c>
      <c r="D221">
        <f>WorldCountryList!F221</f>
        <v>-99900</v>
      </c>
      <c r="E221">
        <f>WorldCountryList!E221</f>
        <v>-99900</v>
      </c>
      <c r="F221">
        <f>WorldCountryList!G221</f>
        <v>-66587</v>
      </c>
      <c r="G221">
        <f t="shared" si="27"/>
        <v>1440490365.0037889</v>
      </c>
      <c r="H221">
        <f t="shared" si="28"/>
        <v>1440490365.0037889</v>
      </c>
      <c r="I221">
        <f t="shared" si="29"/>
        <v>639968029.46320069</v>
      </c>
      <c r="J221" s="2">
        <f t="shared" si="35"/>
        <v>-88795.666666666672</v>
      </c>
      <c r="K221" s="20">
        <f t="shared" si="30"/>
        <v>2.0750124916687491E+18</v>
      </c>
      <c r="L221">
        <f t="shared" si="30"/>
        <v>9.2186778035220147E+17</v>
      </c>
      <c r="M221">
        <f t="shared" si="31"/>
        <v>9.2186778035220147E+17</v>
      </c>
      <c r="N221">
        <f t="shared" si="32"/>
        <v>3.9187480523731517E+18</v>
      </c>
      <c r="O221" s="2">
        <f t="shared" si="33"/>
        <v>626999688379.70447</v>
      </c>
      <c r="P221" s="2">
        <f t="shared" si="34"/>
        <v>493.24224416323585</v>
      </c>
    </row>
    <row r="222" spans="1:16" x14ac:dyDescent="0.35">
      <c r="A222">
        <v>1159321337</v>
      </c>
      <c r="B222" s="1" t="s">
        <v>687</v>
      </c>
      <c r="C222" s="1" t="s">
        <v>685</v>
      </c>
      <c r="D222">
        <f>WorldCountryList!F222</f>
        <v>17</v>
      </c>
      <c r="E222">
        <f>WorldCountryList!E222</f>
        <v>62</v>
      </c>
      <c r="F222">
        <f>WorldCountryList!G222</f>
        <v>41</v>
      </c>
      <c r="G222">
        <f t="shared" si="27"/>
        <v>41.713556948950455</v>
      </c>
      <c r="H222">
        <f t="shared" si="28"/>
        <v>554.83360869123032</v>
      </c>
      <c r="I222">
        <f t="shared" si="29"/>
        <v>242.63145062694019</v>
      </c>
      <c r="J222" s="2">
        <f t="shared" si="35"/>
        <v>40</v>
      </c>
      <c r="K222" s="20">
        <f t="shared" si="30"/>
        <v>23144.083333333328</v>
      </c>
      <c r="L222">
        <f t="shared" si="30"/>
        <v>134620.08333333331</v>
      </c>
      <c r="M222">
        <f t="shared" si="31"/>
        <v>10121.02083333333</v>
      </c>
      <c r="N222">
        <f t="shared" si="32"/>
        <v>167885.18749999997</v>
      </c>
      <c r="O222" s="2">
        <f t="shared" si="33"/>
        <v>2.6861630000000004E-2</v>
      </c>
      <c r="P222" s="2">
        <f t="shared" si="34"/>
        <v>47.637745423999824</v>
      </c>
    </row>
    <row r="223" spans="1:16" x14ac:dyDescent="0.35">
      <c r="A223">
        <v>1159321343</v>
      </c>
      <c r="B223" s="1" t="s">
        <v>690</v>
      </c>
      <c r="C223" s="1" t="s">
        <v>688</v>
      </c>
      <c r="D223">
        <f>WorldCountryList!F223</f>
        <v>14</v>
      </c>
      <c r="E223">
        <f>WorldCountryList!E223</f>
        <v>63</v>
      </c>
      <c r="F223">
        <f>WorldCountryList!G223</f>
        <v>75</v>
      </c>
      <c r="G223">
        <f t="shared" si="27"/>
        <v>28.290163190291658</v>
      </c>
      <c r="H223">
        <f t="shared" si="28"/>
        <v>572.8758046034061</v>
      </c>
      <c r="I223">
        <f t="shared" si="29"/>
        <v>811.89881604791105</v>
      </c>
      <c r="J223" s="2">
        <f t="shared" si="35"/>
        <v>50.666666666666664</v>
      </c>
      <c r="K223" s="20">
        <f t="shared" si="30"/>
        <v>16206.749999999995</v>
      </c>
      <c r="L223">
        <f t="shared" si="30"/>
        <v>465117.18749999983</v>
      </c>
      <c r="M223">
        <f t="shared" si="31"/>
        <v>22968.749999999993</v>
      </c>
      <c r="N223">
        <f t="shared" si="32"/>
        <v>504292.68749999983</v>
      </c>
      <c r="O223" s="2">
        <f t="shared" si="33"/>
        <v>8.0686830000000001E-2</v>
      </c>
      <c r="P223" s="2">
        <f t="shared" si="34"/>
        <v>63.560088445947365</v>
      </c>
    </row>
    <row r="224" spans="1:16" x14ac:dyDescent="0.35">
      <c r="A224">
        <v>1159321345</v>
      </c>
      <c r="B224" s="1" t="s">
        <v>692</v>
      </c>
      <c r="C224" s="1" t="s">
        <v>691</v>
      </c>
      <c r="D224">
        <f>WorldCountryList!F224</f>
        <v>1</v>
      </c>
      <c r="E224">
        <f>WorldCountryList!E224</f>
        <v>35</v>
      </c>
      <c r="F224">
        <f>WorldCountryList!G224</f>
        <v>39</v>
      </c>
      <c r="G224">
        <f t="shared" si="27"/>
        <v>0.14433756729740643</v>
      </c>
      <c r="H224">
        <f t="shared" si="28"/>
        <v>176.81351993932287</v>
      </c>
      <c r="I224">
        <f t="shared" si="29"/>
        <v>219.53743985935517</v>
      </c>
      <c r="J224" s="2">
        <f t="shared" si="35"/>
        <v>25</v>
      </c>
      <c r="K224" s="20">
        <f t="shared" si="30"/>
        <v>25.520833333333329</v>
      </c>
      <c r="L224">
        <f t="shared" si="30"/>
        <v>38817.187499999993</v>
      </c>
      <c r="M224">
        <f t="shared" si="31"/>
        <v>31.687499999999996</v>
      </c>
      <c r="N224">
        <f t="shared" si="32"/>
        <v>38874.395833333328</v>
      </c>
      <c r="O224" s="2">
        <f t="shared" si="33"/>
        <v>6.2199033333333346E-3</v>
      </c>
      <c r="P224" s="2">
        <f t="shared" si="34"/>
        <v>26.459454505645738</v>
      </c>
    </row>
    <row r="225" spans="1:16" x14ac:dyDescent="0.35">
      <c r="A225">
        <v>1159321353</v>
      </c>
      <c r="B225" s="1" t="s">
        <v>695</v>
      </c>
      <c r="C225" s="1" t="s">
        <v>693</v>
      </c>
      <c r="D225">
        <f>WorldCountryList!F225</f>
        <v>2</v>
      </c>
      <c r="E225">
        <f>WorldCountryList!E225</f>
        <v>26</v>
      </c>
      <c r="F225">
        <f>WorldCountryList!G225</f>
        <v>26</v>
      </c>
      <c r="G225">
        <f t="shared" si="27"/>
        <v>0.57735026918962573</v>
      </c>
      <c r="H225">
        <f t="shared" si="28"/>
        <v>97.572195493046749</v>
      </c>
      <c r="I225">
        <f t="shared" si="29"/>
        <v>97.572195493046749</v>
      </c>
      <c r="J225" s="2">
        <f t="shared" si="35"/>
        <v>18</v>
      </c>
      <c r="K225" s="20">
        <f t="shared" si="30"/>
        <v>56.333333333333329</v>
      </c>
      <c r="L225">
        <f t="shared" si="30"/>
        <v>9520.3333333333321</v>
      </c>
      <c r="M225">
        <f t="shared" si="31"/>
        <v>56.333333333333329</v>
      </c>
      <c r="N225">
        <f t="shared" si="32"/>
        <v>9633</v>
      </c>
      <c r="O225" s="2">
        <f t="shared" si="33"/>
        <v>1.5412800000000006E-3</v>
      </c>
      <c r="P225" s="2">
        <f t="shared" si="34"/>
        <v>6.2627180987715292</v>
      </c>
    </row>
    <row r="226" spans="1:16" x14ac:dyDescent="0.35">
      <c r="A226">
        <v>1159321361</v>
      </c>
      <c r="B226" s="1" t="s">
        <v>698</v>
      </c>
      <c r="C226" s="1" t="s">
        <v>459</v>
      </c>
      <c r="D226">
        <f>WorldCountryList!F226</f>
        <v>34</v>
      </c>
      <c r="E226">
        <f>WorldCountryList!E226</f>
        <v>-33234</v>
      </c>
      <c r="F226">
        <f>WorldCountryList!G226</f>
        <v>-33292</v>
      </c>
      <c r="G226">
        <f t="shared" si="27"/>
        <v>166.85422779580182</v>
      </c>
      <c r="H226">
        <f t="shared" si="28"/>
        <v>159420663.52405167</v>
      </c>
      <c r="I226">
        <f t="shared" si="29"/>
        <v>159977591.18216926</v>
      </c>
      <c r="J226" s="2">
        <f t="shared" si="35"/>
        <v>-22164</v>
      </c>
      <c r="K226" s="20">
        <f t="shared" si="30"/>
        <v>26600011706.999992</v>
      </c>
      <c r="L226">
        <f t="shared" si="30"/>
        <v>2.55037337352409E+16</v>
      </c>
      <c r="M226">
        <f t="shared" si="31"/>
        <v>26692937441.333324</v>
      </c>
      <c r="N226">
        <f t="shared" si="32"/>
        <v>2.5503787028190048E+16</v>
      </c>
      <c r="O226" s="2">
        <f t="shared" si="33"/>
        <v>4080605924.5104089</v>
      </c>
      <c r="P226" s="2">
        <f t="shared" si="34"/>
        <v>420.35748852325219</v>
      </c>
    </row>
    <row r="227" spans="1:16" x14ac:dyDescent="0.35">
      <c r="A227">
        <v>1159321371</v>
      </c>
      <c r="B227" s="1" t="s">
        <v>698</v>
      </c>
      <c r="C227" s="1" t="s">
        <v>720</v>
      </c>
      <c r="D227">
        <f>WorldCountryList!F227</f>
        <v>34</v>
      </c>
      <c r="E227">
        <f>WorldCountryList!E227</f>
        <v>-33234</v>
      </c>
      <c r="F227">
        <f>WorldCountryList!G227</f>
        <v>-33292</v>
      </c>
      <c r="G227">
        <f t="shared" si="27"/>
        <v>166.85422779580182</v>
      </c>
      <c r="H227">
        <f t="shared" si="28"/>
        <v>159420663.52405167</v>
      </c>
      <c r="I227">
        <f t="shared" si="29"/>
        <v>159977591.18216926</v>
      </c>
      <c r="J227" s="2">
        <f t="shared" si="35"/>
        <v>-22164</v>
      </c>
      <c r="K227" s="20">
        <f t="shared" si="30"/>
        <v>26600011706.999992</v>
      </c>
      <c r="L227">
        <f t="shared" si="30"/>
        <v>2.55037337352409E+16</v>
      </c>
      <c r="M227">
        <f t="shared" si="31"/>
        <v>26692937441.333324</v>
      </c>
      <c r="N227">
        <f t="shared" si="32"/>
        <v>2.5503787028190048E+16</v>
      </c>
      <c r="O227" s="2">
        <f t="shared" si="33"/>
        <v>4080605924.5104089</v>
      </c>
      <c r="P227" s="2">
        <f t="shared" si="34"/>
        <v>420.35748852325219</v>
      </c>
    </row>
    <row r="228" spans="1:16" x14ac:dyDescent="0.35">
      <c r="A228">
        <v>1159321359</v>
      </c>
      <c r="B228" s="1" t="s">
        <v>698</v>
      </c>
      <c r="C228" s="1" t="s">
        <v>276</v>
      </c>
      <c r="D228">
        <f>WorldCountryList!F228</f>
        <v>0</v>
      </c>
      <c r="E228">
        <f>WorldCountryList!E228</f>
        <v>-33234</v>
      </c>
      <c r="F228">
        <f>WorldCountryList!G228</f>
        <v>-33292</v>
      </c>
      <c r="G228">
        <f t="shared" si="27"/>
        <v>0</v>
      </c>
      <c r="H228">
        <f t="shared" si="28"/>
        <v>159420663.52405167</v>
      </c>
      <c r="I228">
        <f t="shared" si="29"/>
        <v>159977591.18216926</v>
      </c>
      <c r="J228" s="2">
        <f t="shared" si="35"/>
        <v>-22175.333333333332</v>
      </c>
      <c r="K228" s="20">
        <f t="shared" si="30"/>
        <v>0</v>
      </c>
      <c r="L228">
        <f t="shared" si="30"/>
        <v>2.55037337352409E+16</v>
      </c>
      <c r="M228">
        <f t="shared" si="31"/>
        <v>0</v>
      </c>
      <c r="N228">
        <f t="shared" si="32"/>
        <v>2.55037337352409E+16</v>
      </c>
      <c r="O228" s="2">
        <f t="shared" si="33"/>
        <v>4080597397.638545</v>
      </c>
      <c r="P228" s="2">
        <f t="shared" si="34"/>
        <v>420.35745827302844</v>
      </c>
    </row>
    <row r="229" spans="1:16" x14ac:dyDescent="0.35">
      <c r="A229">
        <v>1159321357</v>
      </c>
      <c r="B229" s="1" t="s">
        <v>698</v>
      </c>
      <c r="C229" s="1" t="s">
        <v>29</v>
      </c>
      <c r="D229">
        <f>WorldCountryList!F229</f>
        <v>2</v>
      </c>
      <c r="E229">
        <f>WorldCountryList!E229</f>
        <v>-33234</v>
      </c>
      <c r="F229">
        <f>WorldCountryList!G229</f>
        <v>-33292</v>
      </c>
      <c r="G229">
        <f t="shared" si="27"/>
        <v>0.57735026918962573</v>
      </c>
      <c r="H229">
        <f t="shared" si="28"/>
        <v>159420663.52405167</v>
      </c>
      <c r="I229">
        <f t="shared" si="29"/>
        <v>159977591.18216926</v>
      </c>
      <c r="J229" s="2">
        <f t="shared" si="35"/>
        <v>-22174.666666666668</v>
      </c>
      <c r="K229" s="20">
        <f t="shared" si="30"/>
        <v>92041562.99999997</v>
      </c>
      <c r="L229">
        <f t="shared" si="30"/>
        <v>2.55037337352409E+16</v>
      </c>
      <c r="M229">
        <f t="shared" si="31"/>
        <v>92363105.333333313</v>
      </c>
      <c r="N229">
        <f t="shared" si="32"/>
        <v>2.5503733919645568E+16</v>
      </c>
      <c r="O229" s="2">
        <f t="shared" si="33"/>
        <v>4080597427.143292</v>
      </c>
      <c r="P229" s="2">
        <f t="shared" si="34"/>
        <v>420.3574583777006</v>
      </c>
    </row>
    <row r="230" spans="1:16" x14ac:dyDescent="0.35">
      <c r="A230">
        <v>1159321363</v>
      </c>
      <c r="B230" s="1" t="s">
        <v>698</v>
      </c>
      <c r="C230" s="1" t="s">
        <v>537</v>
      </c>
      <c r="D230">
        <f>WorldCountryList!F230</f>
        <v>5</v>
      </c>
      <c r="E230">
        <f>WorldCountryList!E230</f>
        <v>-33234</v>
      </c>
      <c r="F230">
        <f>WorldCountryList!G230</f>
        <v>-33292</v>
      </c>
      <c r="G230">
        <f t="shared" si="27"/>
        <v>3.6084391824351605</v>
      </c>
      <c r="H230">
        <f t="shared" si="28"/>
        <v>159420663.52405167</v>
      </c>
      <c r="I230">
        <f t="shared" si="29"/>
        <v>159977591.18216926</v>
      </c>
      <c r="J230" s="2">
        <f t="shared" si="35"/>
        <v>-22173.666666666668</v>
      </c>
      <c r="K230" s="20">
        <f t="shared" si="30"/>
        <v>575259768.74999976</v>
      </c>
      <c r="L230">
        <f t="shared" si="30"/>
        <v>2.55037337352409E+16</v>
      </c>
      <c r="M230">
        <f t="shared" si="31"/>
        <v>577269408.33333313</v>
      </c>
      <c r="N230">
        <f t="shared" si="32"/>
        <v>2.5503734887770076E+16</v>
      </c>
      <c r="O230" s="2">
        <f t="shared" si="33"/>
        <v>4080597582.0432134</v>
      </c>
      <c r="P230" s="2">
        <f t="shared" si="34"/>
        <v>420.35745892722946</v>
      </c>
    </row>
    <row r="231" spans="1:16" x14ac:dyDescent="0.35">
      <c r="A231">
        <v>1159321369</v>
      </c>
      <c r="B231" s="1" t="s">
        <v>698</v>
      </c>
      <c r="C231" s="1" t="s">
        <v>696</v>
      </c>
      <c r="D231">
        <f>WorldCountryList!F231</f>
        <v>34</v>
      </c>
      <c r="E231">
        <f>WorldCountryList!E231</f>
        <v>10</v>
      </c>
      <c r="F231">
        <f>WorldCountryList!G231</f>
        <v>34</v>
      </c>
      <c r="G231">
        <f t="shared" si="27"/>
        <v>166.85422779580182</v>
      </c>
      <c r="H231">
        <f t="shared" si="28"/>
        <v>14.433756729740642</v>
      </c>
      <c r="I231">
        <f t="shared" si="29"/>
        <v>166.85422779580182</v>
      </c>
      <c r="J231" s="2">
        <f t="shared" si="35"/>
        <v>26</v>
      </c>
      <c r="K231" s="20">
        <f t="shared" si="30"/>
        <v>2408.3333333333326</v>
      </c>
      <c r="L231">
        <f t="shared" si="30"/>
        <v>2408.3333333333326</v>
      </c>
      <c r="M231">
        <f t="shared" si="31"/>
        <v>27840.333333333325</v>
      </c>
      <c r="N231">
        <f t="shared" si="32"/>
        <v>32656.999999999989</v>
      </c>
      <c r="O231" s="2">
        <f t="shared" si="33"/>
        <v>5.2251199999999998E-3</v>
      </c>
      <c r="P231" s="2">
        <f t="shared" si="34"/>
        <v>23.93654229709928</v>
      </c>
    </row>
    <row r="232" spans="1:16" x14ac:dyDescent="0.35">
      <c r="A232">
        <v>1159321405</v>
      </c>
      <c r="B232" s="1" t="s">
        <v>701</v>
      </c>
      <c r="C232" s="1" t="s">
        <v>699</v>
      </c>
      <c r="D232">
        <f>WorldCountryList!F232</f>
        <v>1</v>
      </c>
      <c r="E232">
        <f>WorldCountryList!E232</f>
        <v>35</v>
      </c>
      <c r="F232">
        <f>WorldCountryList!G232</f>
        <v>41</v>
      </c>
      <c r="G232">
        <f t="shared" si="27"/>
        <v>0.14433756729740643</v>
      </c>
      <c r="H232">
        <f t="shared" si="28"/>
        <v>176.81351993932287</v>
      </c>
      <c r="I232">
        <f t="shared" si="29"/>
        <v>242.63145062694019</v>
      </c>
      <c r="J232" s="2">
        <f t="shared" si="35"/>
        <v>25.666666666666668</v>
      </c>
      <c r="K232" s="20">
        <f t="shared" si="30"/>
        <v>25.520833333333329</v>
      </c>
      <c r="L232">
        <f t="shared" si="30"/>
        <v>42900.520833333321</v>
      </c>
      <c r="M232">
        <f t="shared" si="31"/>
        <v>35.020833333333329</v>
      </c>
      <c r="N232">
        <f t="shared" si="32"/>
        <v>42961.062499999993</v>
      </c>
      <c r="O232" s="2">
        <f t="shared" si="33"/>
        <v>6.8737700000000013E-3</v>
      </c>
      <c r="P232" s="2">
        <f t="shared" si="34"/>
        <v>27.906499877872392</v>
      </c>
    </row>
    <row r="233" spans="1:16" x14ac:dyDescent="0.35">
      <c r="A233">
        <v>1159321407</v>
      </c>
      <c r="B233" s="1" t="s">
        <v>705</v>
      </c>
      <c r="C233" s="1" t="s">
        <v>702</v>
      </c>
      <c r="D233">
        <f>WorldCountryList!F233</f>
        <v>-99900</v>
      </c>
      <c r="E233">
        <f>WorldCountryList!E233</f>
        <v>-66595</v>
      </c>
      <c r="F233">
        <f>WorldCountryList!G233</f>
        <v>-99900</v>
      </c>
      <c r="G233">
        <f t="shared" si="27"/>
        <v>1440490365.0037889</v>
      </c>
      <c r="H233">
        <f t="shared" si="28"/>
        <v>640121814.79030311</v>
      </c>
      <c r="I233">
        <f t="shared" si="29"/>
        <v>1440490365.0037889</v>
      </c>
      <c r="J233" s="2">
        <f t="shared" si="35"/>
        <v>-88798.333333333328</v>
      </c>
      <c r="K233" s="20">
        <f t="shared" si="30"/>
        <v>9.2208930663417152E+17</v>
      </c>
      <c r="L233">
        <f t="shared" si="30"/>
        <v>9.2208930663417152E+17</v>
      </c>
      <c r="M233">
        <f t="shared" si="31"/>
        <v>2.0750124916687491E+18</v>
      </c>
      <c r="N233">
        <f t="shared" si="32"/>
        <v>3.9191911049370921E+18</v>
      </c>
      <c r="O233" s="2">
        <f t="shared" si="33"/>
        <v>627070576789.93494</v>
      </c>
      <c r="P233" s="2">
        <f t="shared" si="34"/>
        <v>493.2438807778276</v>
      </c>
    </row>
    <row r="234" spans="1:16" x14ac:dyDescent="0.35">
      <c r="A234">
        <v>1159321409</v>
      </c>
      <c r="B234" s="1" t="s">
        <v>710</v>
      </c>
      <c r="C234" s="1" t="s">
        <v>709</v>
      </c>
      <c r="D234">
        <f>WorldCountryList!F234</f>
        <v>2</v>
      </c>
      <c r="E234">
        <f>WorldCountryList!E234</f>
        <v>43</v>
      </c>
      <c r="F234">
        <f>WorldCountryList!G234</f>
        <v>-33262</v>
      </c>
      <c r="G234">
        <f t="shared" si="27"/>
        <v>0.57735026918962573</v>
      </c>
      <c r="H234">
        <f t="shared" si="28"/>
        <v>266.88016193290446</v>
      </c>
      <c r="I234">
        <f t="shared" si="29"/>
        <v>159689403.9085519</v>
      </c>
      <c r="J234" s="2">
        <f t="shared" si="35"/>
        <v>-11072.333333333334</v>
      </c>
      <c r="K234" s="20">
        <f t="shared" si="30"/>
        <v>154.08333333333329</v>
      </c>
      <c r="L234">
        <f t="shared" si="30"/>
        <v>42617933974.083321</v>
      </c>
      <c r="M234">
        <f t="shared" si="31"/>
        <v>92196720.333333313</v>
      </c>
      <c r="N234">
        <f t="shared" si="32"/>
        <v>42710130848.499992</v>
      </c>
      <c r="O234" s="2">
        <f t="shared" si="33"/>
        <v>6833.620935760001</v>
      </c>
      <c r="P234" s="2">
        <f t="shared" si="34"/>
        <v>227.82169615261247</v>
      </c>
    </row>
    <row r="235" spans="1:16" x14ac:dyDescent="0.35">
      <c r="A235">
        <v>1159321411</v>
      </c>
      <c r="B235" s="1" t="s">
        <v>715</v>
      </c>
      <c r="C235" s="1" t="s">
        <v>713</v>
      </c>
      <c r="D235">
        <f>WorldCountryList!F235</f>
        <v>2</v>
      </c>
      <c r="E235">
        <f>WorldCountryList!E235</f>
        <v>45</v>
      </c>
      <c r="F235">
        <f>WorldCountryList!G235</f>
        <v>41</v>
      </c>
      <c r="G235">
        <f t="shared" si="27"/>
        <v>0.57735026918962573</v>
      </c>
      <c r="H235">
        <f t="shared" si="28"/>
        <v>292.28357377724802</v>
      </c>
      <c r="I235">
        <f t="shared" si="29"/>
        <v>242.63145062694019</v>
      </c>
      <c r="J235" s="2">
        <f t="shared" si="35"/>
        <v>29.333333333333332</v>
      </c>
      <c r="K235" s="20">
        <f t="shared" si="30"/>
        <v>168.74999999999997</v>
      </c>
      <c r="L235">
        <f t="shared" si="30"/>
        <v>70917.187499999985</v>
      </c>
      <c r="M235">
        <f t="shared" si="31"/>
        <v>140.08333333333331</v>
      </c>
      <c r="N235">
        <f t="shared" si="32"/>
        <v>71226.020833333314</v>
      </c>
      <c r="O235" s="2">
        <f t="shared" si="33"/>
        <v>1.1396163333333334E-2</v>
      </c>
      <c r="P235" s="2">
        <f t="shared" si="34"/>
        <v>35.225288835642331</v>
      </c>
    </row>
    <row r="236" spans="1:16" x14ac:dyDescent="0.35">
      <c r="A236">
        <v>1159321417</v>
      </c>
      <c r="B236" s="1" t="s">
        <v>728</v>
      </c>
      <c r="C236" s="1" t="s">
        <v>726</v>
      </c>
      <c r="D236">
        <f>WorldCountryList!F236</f>
        <v>8</v>
      </c>
      <c r="E236">
        <f>WorldCountryList!E236</f>
        <v>36</v>
      </c>
      <c r="F236">
        <f>WorldCountryList!G236</f>
        <v>41</v>
      </c>
      <c r="G236">
        <f t="shared" si="27"/>
        <v>9.2376043070340117</v>
      </c>
      <c r="H236">
        <f t="shared" si="28"/>
        <v>187.0614872174387</v>
      </c>
      <c r="I236">
        <f t="shared" si="29"/>
        <v>242.63145062694019</v>
      </c>
      <c r="J236" s="2">
        <f t="shared" si="35"/>
        <v>28.333333333333332</v>
      </c>
      <c r="K236" s="20">
        <f t="shared" si="30"/>
        <v>1727.9999999999993</v>
      </c>
      <c r="L236">
        <f t="shared" si="30"/>
        <v>45386.999999999978</v>
      </c>
      <c r="M236">
        <f t="shared" si="31"/>
        <v>2241.333333333333</v>
      </c>
      <c r="N236">
        <f t="shared" si="32"/>
        <v>49356.333333333314</v>
      </c>
      <c r="O236" s="2">
        <f t="shared" si="33"/>
        <v>7.8970133333333328E-3</v>
      </c>
      <c r="P236" s="2">
        <f t="shared" si="34"/>
        <v>29.915429043103643</v>
      </c>
    </row>
    <row r="237" spans="1:16" x14ac:dyDescent="0.35">
      <c r="A237">
        <v>1159321421</v>
      </c>
      <c r="B237" s="1" t="s">
        <v>731</v>
      </c>
      <c r="C237" s="1" t="s">
        <v>729</v>
      </c>
      <c r="D237">
        <f>WorldCountryList!F237</f>
        <v>6</v>
      </c>
      <c r="E237">
        <f>WorldCountryList!E237</f>
        <v>57</v>
      </c>
      <c r="F237">
        <f>WorldCountryList!G237</f>
        <v>-33266</v>
      </c>
      <c r="G237">
        <f t="shared" si="27"/>
        <v>5.1961524227066311</v>
      </c>
      <c r="H237">
        <f t="shared" si="28"/>
        <v>468.95275614927345</v>
      </c>
      <c r="I237">
        <f t="shared" si="29"/>
        <v>159727813.86726055</v>
      </c>
      <c r="J237" s="2">
        <f t="shared" si="35"/>
        <v>-11067.666666666666</v>
      </c>
      <c r="K237" s="20">
        <f t="shared" si="30"/>
        <v>2436.7499999999991</v>
      </c>
      <c r="L237">
        <f t="shared" si="30"/>
        <v>74904798546.749969</v>
      </c>
      <c r="M237">
        <f t="shared" si="31"/>
        <v>829970066.99999976</v>
      </c>
      <c r="N237">
        <f t="shared" si="32"/>
        <v>75734771050.499969</v>
      </c>
      <c r="O237" s="2">
        <f t="shared" si="33"/>
        <v>12117.563368079998</v>
      </c>
      <c r="P237" s="2">
        <f t="shared" si="34"/>
        <v>236.1138433162478</v>
      </c>
    </row>
    <row r="238" spans="1:16" x14ac:dyDescent="0.35">
      <c r="A238">
        <v>1159321423</v>
      </c>
      <c r="B238" s="1" t="s">
        <v>738</v>
      </c>
      <c r="C238" s="1" t="s">
        <v>736</v>
      </c>
      <c r="D238">
        <f>WorldCountryList!F238</f>
        <v>1</v>
      </c>
      <c r="E238">
        <f>WorldCountryList!E238</f>
        <v>45</v>
      </c>
      <c r="F238">
        <f>WorldCountryList!G238</f>
        <v>-33292</v>
      </c>
      <c r="G238">
        <f t="shared" si="27"/>
        <v>0.14433756729740643</v>
      </c>
      <c r="H238">
        <f t="shared" si="28"/>
        <v>292.28357377724802</v>
      </c>
      <c r="I238">
        <f t="shared" si="29"/>
        <v>159977591.18216926</v>
      </c>
      <c r="J238" s="2">
        <f t="shared" si="35"/>
        <v>-11082</v>
      </c>
      <c r="K238" s="20">
        <f t="shared" si="30"/>
        <v>42.187499999999993</v>
      </c>
      <c r="L238">
        <f t="shared" si="30"/>
        <v>46758822074.999992</v>
      </c>
      <c r="M238">
        <f t="shared" si="31"/>
        <v>23090776.333333328</v>
      </c>
      <c r="N238">
        <f t="shared" si="32"/>
        <v>46781912893.520828</v>
      </c>
      <c r="O238" s="2">
        <f t="shared" si="33"/>
        <v>7485.1060629633348</v>
      </c>
      <c r="P238" s="2">
        <f t="shared" si="34"/>
        <v>229.13993195296851</v>
      </c>
    </row>
    <row r="239" spans="1:16" x14ac:dyDescent="0.35">
      <c r="A239">
        <v>1159321425</v>
      </c>
      <c r="B239" s="1" t="s">
        <v>741</v>
      </c>
      <c r="C239" s="1" t="s">
        <v>739</v>
      </c>
      <c r="D239">
        <f>WorldCountryList!F239</f>
        <v>23</v>
      </c>
      <c r="E239">
        <f>WorldCountryList!E239</f>
        <v>64</v>
      </c>
      <c r="F239">
        <f>WorldCountryList!G239</f>
        <v>73</v>
      </c>
      <c r="G239">
        <f t="shared" si="27"/>
        <v>76.354573100327997</v>
      </c>
      <c r="H239">
        <f t="shared" si="28"/>
        <v>591.20667565017675</v>
      </c>
      <c r="I239">
        <f t="shared" si="29"/>
        <v>769.17489612787881</v>
      </c>
      <c r="J239" s="2">
        <f t="shared" si="35"/>
        <v>53.333333333333336</v>
      </c>
      <c r="K239" s="20">
        <f t="shared" si="30"/>
        <v>45141.333333333321</v>
      </c>
      <c r="L239">
        <f t="shared" si="30"/>
        <v>454741.33333333326</v>
      </c>
      <c r="M239">
        <f t="shared" si="31"/>
        <v>58730.020833333314</v>
      </c>
      <c r="N239">
        <f t="shared" si="32"/>
        <v>558612.68749999988</v>
      </c>
      <c r="O239" s="2">
        <f t="shared" si="33"/>
        <v>8.9378030000000011E-2</v>
      </c>
      <c r="P239" s="2">
        <f t="shared" si="34"/>
        <v>65.041025935382024</v>
      </c>
    </row>
    <row r="240" spans="1:16" x14ac:dyDescent="0.35">
      <c r="A240">
        <v>1159321431</v>
      </c>
      <c r="B240" s="1" t="s">
        <v>745</v>
      </c>
      <c r="C240" s="1" t="s">
        <v>743</v>
      </c>
      <c r="D240">
        <f>WorldCountryList!F240</f>
        <v>12</v>
      </c>
      <c r="E240">
        <f>WorldCountryList!E240</f>
        <v>35</v>
      </c>
      <c r="F240">
        <f>WorldCountryList!G240</f>
        <v>75</v>
      </c>
      <c r="G240">
        <f t="shared" si="27"/>
        <v>20.784609690826525</v>
      </c>
      <c r="H240">
        <f t="shared" si="28"/>
        <v>176.81351993932287</v>
      </c>
      <c r="I240">
        <f t="shared" si="29"/>
        <v>811.89881604791105</v>
      </c>
      <c r="J240" s="2">
        <f t="shared" si="35"/>
        <v>40.666666666666664</v>
      </c>
      <c r="K240" s="20">
        <f t="shared" si="30"/>
        <v>3674.9999999999991</v>
      </c>
      <c r="L240">
        <f t="shared" si="30"/>
        <v>143554.68749999994</v>
      </c>
      <c r="M240">
        <f t="shared" si="31"/>
        <v>16874.999999999993</v>
      </c>
      <c r="N240">
        <f t="shared" si="32"/>
        <v>164104.68749999994</v>
      </c>
      <c r="O240" s="2">
        <f t="shared" si="33"/>
        <v>2.6256749999999999E-2</v>
      </c>
      <c r="P240" s="2">
        <f t="shared" si="34"/>
        <v>47.308032304062777</v>
      </c>
    </row>
    <row r="241" spans="1:16" x14ac:dyDescent="0.35">
      <c r="A241">
        <v>1159321439</v>
      </c>
      <c r="B241" s="1" t="s">
        <v>748</v>
      </c>
      <c r="C241" s="1" t="s">
        <v>746</v>
      </c>
      <c r="D241">
        <f>WorldCountryList!F241</f>
        <v>21</v>
      </c>
      <c r="E241">
        <f>WorldCountryList!E241</f>
        <v>67</v>
      </c>
      <c r="F241">
        <f>WorldCountryList!G241</f>
        <v>65</v>
      </c>
      <c r="G241">
        <f t="shared" si="27"/>
        <v>63.652867178156228</v>
      </c>
      <c r="H241">
        <f t="shared" si="28"/>
        <v>647.93133959805743</v>
      </c>
      <c r="I241">
        <f t="shared" si="29"/>
        <v>609.82622183154217</v>
      </c>
      <c r="J241" s="2">
        <f t="shared" si="35"/>
        <v>51</v>
      </c>
      <c r="K241" s="20">
        <f t="shared" si="30"/>
        <v>41242.687499999985</v>
      </c>
      <c r="L241">
        <f t="shared" si="30"/>
        <v>395125.52083333326</v>
      </c>
      <c r="M241">
        <f t="shared" si="31"/>
        <v>38817.187499999993</v>
      </c>
      <c r="N241">
        <f t="shared" si="32"/>
        <v>475185.39583333326</v>
      </c>
      <c r="O241" s="2">
        <f t="shared" si="33"/>
        <v>7.6029663333333344E-2</v>
      </c>
      <c r="P241" s="2">
        <f t="shared" si="34"/>
        <v>62.699435580054192</v>
      </c>
    </row>
    <row r="242" spans="1:16" x14ac:dyDescent="0.35">
      <c r="A242">
        <v>1159321441</v>
      </c>
      <c r="B242" s="1" t="s">
        <v>751</v>
      </c>
      <c r="C242" s="1" t="s">
        <v>749</v>
      </c>
      <c r="D242">
        <f>WorldCountryList!F242</f>
        <v>7</v>
      </c>
      <c r="E242">
        <f>WorldCountryList!E242</f>
        <v>52</v>
      </c>
      <c r="F242">
        <f>WorldCountryList!G242</f>
        <v>38</v>
      </c>
      <c r="G242">
        <f t="shared" si="27"/>
        <v>7.0725407975729144</v>
      </c>
      <c r="H242">
        <f t="shared" si="28"/>
        <v>390.288781972187</v>
      </c>
      <c r="I242">
        <f t="shared" si="29"/>
        <v>208.42344717745488</v>
      </c>
      <c r="J242" s="2">
        <f t="shared" si="35"/>
        <v>32.333333333333336</v>
      </c>
      <c r="K242" s="20">
        <f t="shared" si="30"/>
        <v>2760.3333333333326</v>
      </c>
      <c r="L242">
        <f t="shared" si="30"/>
        <v>81345.333333333314</v>
      </c>
      <c r="M242">
        <f t="shared" si="31"/>
        <v>1474.0833333333328</v>
      </c>
      <c r="N242">
        <f t="shared" si="32"/>
        <v>85579.749999999971</v>
      </c>
      <c r="O242" s="2">
        <f t="shared" si="33"/>
        <v>1.369276E-2</v>
      </c>
      <c r="P242" s="2">
        <f t="shared" si="34"/>
        <v>37.883033204536716</v>
      </c>
    </row>
    <row r="243" spans="1:16" x14ac:dyDescent="0.35">
      <c r="K243" s="20"/>
      <c r="P243" s="2">
        <f t="shared" si="34"/>
        <v>0.01</v>
      </c>
    </row>
    <row r="244" spans="1:16" x14ac:dyDescent="0.35">
      <c r="K244" s="20"/>
      <c r="P244" s="2">
        <f t="shared" si="34"/>
        <v>0.01</v>
      </c>
    </row>
    <row r="245" spans="1:16" x14ac:dyDescent="0.35">
      <c r="K245" s="20"/>
      <c r="P245" s="2">
        <f t="shared" si="34"/>
        <v>0.01</v>
      </c>
    </row>
    <row r="246" spans="1:16" x14ac:dyDescent="0.35">
      <c r="K246" s="20"/>
      <c r="P246" s="2">
        <f t="shared" si="34"/>
        <v>0.01</v>
      </c>
    </row>
    <row r="247" spans="1:16" x14ac:dyDescent="0.35">
      <c r="K247" s="20"/>
      <c r="P247" s="2">
        <f t="shared" si="34"/>
        <v>0.01</v>
      </c>
    </row>
    <row r="248" spans="1:16" x14ac:dyDescent="0.35">
      <c r="K248" s="20"/>
      <c r="P248" s="2">
        <f t="shared" si="34"/>
        <v>0.01</v>
      </c>
    </row>
    <row r="249" spans="1:16" x14ac:dyDescent="0.35">
      <c r="K249" s="20"/>
      <c r="P249" s="2">
        <f t="shared" si="34"/>
        <v>0.01</v>
      </c>
    </row>
    <row r="250" spans="1:16" x14ac:dyDescent="0.35">
      <c r="K250" s="20"/>
      <c r="P250" s="2">
        <f t="shared" si="34"/>
        <v>0.01</v>
      </c>
    </row>
    <row r="251" spans="1:16" x14ac:dyDescent="0.35">
      <c r="K251" s="20"/>
      <c r="P251" s="2">
        <f t="shared" si="34"/>
        <v>0.01</v>
      </c>
    </row>
    <row r="252" spans="1:16" x14ac:dyDescent="0.35">
      <c r="K252" s="20"/>
      <c r="P252" s="2">
        <f t="shared" si="34"/>
        <v>0.01</v>
      </c>
    </row>
    <row r="253" spans="1:16" x14ac:dyDescent="0.35">
      <c r="K253" s="20"/>
      <c r="P253" s="2">
        <f t="shared" si="34"/>
        <v>0.01</v>
      </c>
    </row>
    <row r="254" spans="1:16" x14ac:dyDescent="0.35">
      <c r="K254" s="20"/>
      <c r="P254" s="2">
        <f t="shared" si="34"/>
        <v>0.01</v>
      </c>
    </row>
    <row r="255" spans="1:16" x14ac:dyDescent="0.35">
      <c r="K255" s="20"/>
      <c r="P255" s="2">
        <f t="shared" si="34"/>
        <v>0.01</v>
      </c>
    </row>
    <row r="256" spans="1:16" x14ac:dyDescent="0.35">
      <c r="K256" s="20"/>
      <c r="P256" s="2">
        <f t="shared" si="34"/>
        <v>0.01</v>
      </c>
    </row>
    <row r="257" spans="11:16" x14ac:dyDescent="0.35">
      <c r="K257" s="20"/>
      <c r="P257" s="2">
        <f t="shared" si="34"/>
        <v>0.01</v>
      </c>
    </row>
    <row r="258" spans="11:16" x14ac:dyDescent="0.35">
      <c r="K258" s="20"/>
      <c r="P258" s="2">
        <f t="shared" si="34"/>
        <v>0.01</v>
      </c>
    </row>
    <row r="259" spans="11:16" x14ac:dyDescent="0.35">
      <c r="K259" s="20"/>
      <c r="P259" s="2">
        <f t="shared" ref="P259:P322" si="36" xml:space="preserve"> IF(O259&lt;0.001,0.01,14.47648273*LN(O259) + 100)</f>
        <v>0.01</v>
      </c>
    </row>
    <row r="260" spans="11:16" x14ac:dyDescent="0.35">
      <c r="K260" s="20"/>
      <c r="P260" s="2">
        <f t="shared" si="36"/>
        <v>0.01</v>
      </c>
    </row>
    <row r="261" spans="11:16" x14ac:dyDescent="0.35">
      <c r="K261" s="20"/>
      <c r="P261" s="2">
        <f t="shared" si="36"/>
        <v>0.01</v>
      </c>
    </row>
    <row r="262" spans="11:16" x14ac:dyDescent="0.35">
      <c r="K262" s="20"/>
      <c r="P262" s="2">
        <f t="shared" si="36"/>
        <v>0.01</v>
      </c>
    </row>
    <row r="263" spans="11:16" x14ac:dyDescent="0.35">
      <c r="K263" s="20"/>
      <c r="P263" s="2">
        <f t="shared" si="36"/>
        <v>0.01</v>
      </c>
    </row>
    <row r="264" spans="11:16" x14ac:dyDescent="0.35">
      <c r="K264" s="20"/>
      <c r="P264" s="2">
        <f t="shared" si="36"/>
        <v>0.01</v>
      </c>
    </row>
    <row r="265" spans="11:16" x14ac:dyDescent="0.35">
      <c r="K265" s="20"/>
      <c r="P265" s="2">
        <f t="shared" si="36"/>
        <v>0.01</v>
      </c>
    </row>
    <row r="266" spans="11:16" x14ac:dyDescent="0.35">
      <c r="K266" s="20"/>
      <c r="P266" s="2">
        <f t="shared" si="36"/>
        <v>0.01</v>
      </c>
    </row>
    <row r="267" spans="11:16" x14ac:dyDescent="0.35">
      <c r="K267" s="20"/>
      <c r="P267" s="2">
        <f t="shared" si="36"/>
        <v>0.01</v>
      </c>
    </row>
    <row r="268" spans="11:16" x14ac:dyDescent="0.35">
      <c r="K268" s="20"/>
      <c r="P268" s="2">
        <f t="shared" si="36"/>
        <v>0.01</v>
      </c>
    </row>
    <row r="269" spans="11:16" x14ac:dyDescent="0.35">
      <c r="K269" s="20"/>
      <c r="P269" s="2">
        <f t="shared" si="36"/>
        <v>0.01</v>
      </c>
    </row>
    <row r="270" spans="11:16" x14ac:dyDescent="0.35">
      <c r="K270" s="20"/>
      <c r="P270" s="2">
        <f t="shared" si="36"/>
        <v>0.01</v>
      </c>
    </row>
    <row r="271" spans="11:16" x14ac:dyDescent="0.35">
      <c r="K271" s="20"/>
      <c r="P271" s="2">
        <f t="shared" si="36"/>
        <v>0.01</v>
      </c>
    </row>
    <row r="272" spans="11:16" x14ac:dyDescent="0.35">
      <c r="K272" s="20"/>
      <c r="P272" s="2">
        <f t="shared" si="36"/>
        <v>0.01</v>
      </c>
    </row>
    <row r="273" spans="11:16" x14ac:dyDescent="0.35">
      <c r="K273" s="20"/>
      <c r="P273" s="2">
        <f t="shared" si="36"/>
        <v>0.01</v>
      </c>
    </row>
    <row r="274" spans="11:16" x14ac:dyDescent="0.35">
      <c r="K274" s="20"/>
      <c r="P274" s="2">
        <f t="shared" si="36"/>
        <v>0.01</v>
      </c>
    </row>
    <row r="275" spans="11:16" x14ac:dyDescent="0.35">
      <c r="K275" s="20"/>
      <c r="P275" s="2">
        <f t="shared" si="36"/>
        <v>0.01</v>
      </c>
    </row>
    <row r="276" spans="11:16" x14ac:dyDescent="0.35">
      <c r="K276" s="20"/>
      <c r="P276" s="2">
        <f t="shared" si="36"/>
        <v>0.01</v>
      </c>
    </row>
    <row r="277" spans="11:16" x14ac:dyDescent="0.35">
      <c r="K277" s="20"/>
      <c r="P277" s="2">
        <f t="shared" si="36"/>
        <v>0.01</v>
      </c>
    </row>
    <row r="278" spans="11:16" x14ac:dyDescent="0.35">
      <c r="K278" s="20"/>
      <c r="P278" s="2">
        <f t="shared" si="36"/>
        <v>0.01</v>
      </c>
    </row>
    <row r="279" spans="11:16" x14ac:dyDescent="0.35">
      <c r="K279" s="20"/>
      <c r="P279" s="2">
        <f t="shared" si="36"/>
        <v>0.01</v>
      </c>
    </row>
    <row r="280" spans="11:16" x14ac:dyDescent="0.35">
      <c r="K280" s="20"/>
      <c r="P280" s="2">
        <f t="shared" si="36"/>
        <v>0.01</v>
      </c>
    </row>
    <row r="281" spans="11:16" x14ac:dyDescent="0.35">
      <c r="K281" s="20"/>
      <c r="P281" s="2">
        <f t="shared" si="36"/>
        <v>0.01</v>
      </c>
    </row>
    <row r="282" spans="11:16" x14ac:dyDescent="0.35">
      <c r="K282" s="20"/>
      <c r="P282" s="2">
        <f t="shared" si="36"/>
        <v>0.01</v>
      </c>
    </row>
    <row r="283" spans="11:16" x14ac:dyDescent="0.35">
      <c r="K283" s="20"/>
      <c r="P283" s="2">
        <f t="shared" si="36"/>
        <v>0.01</v>
      </c>
    </row>
    <row r="284" spans="11:16" x14ac:dyDescent="0.35">
      <c r="K284" s="20"/>
      <c r="P284" s="2">
        <f t="shared" si="36"/>
        <v>0.01</v>
      </c>
    </row>
    <row r="285" spans="11:16" x14ac:dyDescent="0.35">
      <c r="K285" s="20"/>
      <c r="P285" s="2">
        <f t="shared" si="36"/>
        <v>0.01</v>
      </c>
    </row>
    <row r="286" spans="11:16" x14ac:dyDescent="0.35">
      <c r="K286" s="20"/>
      <c r="P286" s="2">
        <f t="shared" si="36"/>
        <v>0.01</v>
      </c>
    </row>
    <row r="287" spans="11:16" x14ac:dyDescent="0.35">
      <c r="K287" s="20"/>
      <c r="P287" s="2">
        <f t="shared" si="36"/>
        <v>0.01</v>
      </c>
    </row>
    <row r="288" spans="11:16" x14ac:dyDescent="0.35">
      <c r="K288" s="20"/>
      <c r="P288" s="2">
        <f t="shared" si="36"/>
        <v>0.01</v>
      </c>
    </row>
    <row r="289" spans="11:16" x14ac:dyDescent="0.35">
      <c r="K289" s="20"/>
      <c r="P289" s="2">
        <f t="shared" si="36"/>
        <v>0.01</v>
      </c>
    </row>
    <row r="290" spans="11:16" x14ac:dyDescent="0.35">
      <c r="K290" s="20"/>
      <c r="P290" s="2">
        <f t="shared" si="36"/>
        <v>0.01</v>
      </c>
    </row>
    <row r="291" spans="11:16" x14ac:dyDescent="0.35">
      <c r="K291" s="20"/>
      <c r="P291" s="2">
        <f t="shared" si="36"/>
        <v>0.01</v>
      </c>
    </row>
    <row r="292" spans="11:16" x14ac:dyDescent="0.35">
      <c r="K292" s="20"/>
      <c r="P292" s="2">
        <f t="shared" si="36"/>
        <v>0.01</v>
      </c>
    </row>
    <row r="293" spans="11:16" x14ac:dyDescent="0.35">
      <c r="K293" s="20"/>
      <c r="P293" s="2">
        <f t="shared" si="36"/>
        <v>0.01</v>
      </c>
    </row>
    <row r="294" spans="11:16" x14ac:dyDescent="0.35">
      <c r="K294" s="20"/>
      <c r="P294" s="2">
        <f t="shared" si="36"/>
        <v>0.01</v>
      </c>
    </row>
    <row r="295" spans="11:16" x14ac:dyDescent="0.35">
      <c r="K295" s="20"/>
      <c r="P295" s="2">
        <f t="shared" si="36"/>
        <v>0.01</v>
      </c>
    </row>
    <row r="296" spans="11:16" x14ac:dyDescent="0.35">
      <c r="K296" s="20"/>
      <c r="P296" s="2">
        <f t="shared" si="36"/>
        <v>0.01</v>
      </c>
    </row>
    <row r="297" spans="11:16" x14ac:dyDescent="0.35">
      <c r="K297" s="20"/>
      <c r="P297" s="2">
        <f t="shared" si="36"/>
        <v>0.01</v>
      </c>
    </row>
    <row r="298" spans="11:16" x14ac:dyDescent="0.35">
      <c r="K298" s="20"/>
      <c r="P298" s="2">
        <f t="shared" si="36"/>
        <v>0.01</v>
      </c>
    </row>
    <row r="299" spans="11:16" x14ac:dyDescent="0.35">
      <c r="K299" s="20"/>
      <c r="P299" s="2">
        <f t="shared" si="36"/>
        <v>0.01</v>
      </c>
    </row>
    <row r="300" spans="11:16" x14ac:dyDescent="0.35">
      <c r="K300" s="20"/>
      <c r="P300" s="2">
        <f t="shared" si="36"/>
        <v>0.01</v>
      </c>
    </row>
    <row r="301" spans="11:16" x14ac:dyDescent="0.35">
      <c r="K301" s="20"/>
      <c r="P301" s="2">
        <f t="shared" si="36"/>
        <v>0.01</v>
      </c>
    </row>
    <row r="302" spans="11:16" x14ac:dyDescent="0.35">
      <c r="K302" s="20"/>
      <c r="P302" s="2">
        <f t="shared" si="36"/>
        <v>0.01</v>
      </c>
    </row>
    <row r="303" spans="11:16" x14ac:dyDescent="0.35">
      <c r="K303" s="20"/>
      <c r="P303" s="2">
        <f t="shared" si="36"/>
        <v>0.01</v>
      </c>
    </row>
    <row r="304" spans="11:16" x14ac:dyDescent="0.35">
      <c r="K304" s="20"/>
      <c r="P304" s="2">
        <f t="shared" si="36"/>
        <v>0.01</v>
      </c>
    </row>
    <row r="305" spans="11:16" x14ac:dyDescent="0.35">
      <c r="K305" s="20"/>
      <c r="P305" s="2">
        <f t="shared" si="36"/>
        <v>0.01</v>
      </c>
    </row>
    <row r="306" spans="11:16" x14ac:dyDescent="0.35">
      <c r="K306" s="20"/>
      <c r="P306" s="2">
        <f t="shared" si="36"/>
        <v>0.01</v>
      </c>
    </row>
    <row r="307" spans="11:16" x14ac:dyDescent="0.35">
      <c r="K307" s="20"/>
      <c r="P307" s="2">
        <f t="shared" si="36"/>
        <v>0.01</v>
      </c>
    </row>
    <row r="308" spans="11:16" x14ac:dyDescent="0.35">
      <c r="K308" s="20"/>
      <c r="P308" s="2">
        <f t="shared" si="36"/>
        <v>0.01</v>
      </c>
    </row>
    <row r="309" spans="11:16" x14ac:dyDescent="0.35">
      <c r="K309" s="20"/>
      <c r="P309" s="2">
        <f t="shared" si="36"/>
        <v>0.01</v>
      </c>
    </row>
    <row r="310" spans="11:16" x14ac:dyDescent="0.35">
      <c r="K310" s="20"/>
      <c r="P310" s="2">
        <f t="shared" si="36"/>
        <v>0.01</v>
      </c>
    </row>
    <row r="311" spans="11:16" x14ac:dyDescent="0.35">
      <c r="K311" s="20"/>
      <c r="P311" s="2">
        <f t="shared" si="36"/>
        <v>0.01</v>
      </c>
    </row>
    <row r="312" spans="11:16" x14ac:dyDescent="0.35">
      <c r="K312" s="20"/>
      <c r="P312" s="2">
        <f t="shared" si="36"/>
        <v>0.01</v>
      </c>
    </row>
    <row r="313" spans="11:16" x14ac:dyDescent="0.35">
      <c r="K313" s="20"/>
      <c r="P313" s="2">
        <f t="shared" si="36"/>
        <v>0.01</v>
      </c>
    </row>
    <row r="314" spans="11:16" x14ac:dyDescent="0.35">
      <c r="K314" s="20"/>
      <c r="P314" s="2">
        <f t="shared" si="36"/>
        <v>0.01</v>
      </c>
    </row>
    <row r="315" spans="11:16" x14ac:dyDescent="0.35">
      <c r="K315" s="20"/>
      <c r="P315" s="2">
        <f t="shared" si="36"/>
        <v>0.01</v>
      </c>
    </row>
    <row r="316" spans="11:16" x14ac:dyDescent="0.35">
      <c r="K316" s="20"/>
      <c r="P316" s="2">
        <f t="shared" si="36"/>
        <v>0.01</v>
      </c>
    </row>
    <row r="317" spans="11:16" x14ac:dyDescent="0.35">
      <c r="K317" s="20"/>
      <c r="P317" s="2">
        <f t="shared" si="36"/>
        <v>0.01</v>
      </c>
    </row>
    <row r="318" spans="11:16" x14ac:dyDescent="0.35">
      <c r="K318" s="20"/>
      <c r="P318" s="2">
        <f t="shared" si="36"/>
        <v>0.01</v>
      </c>
    </row>
    <row r="319" spans="11:16" x14ac:dyDescent="0.35">
      <c r="K319" s="20"/>
      <c r="P319" s="2">
        <f t="shared" si="36"/>
        <v>0.01</v>
      </c>
    </row>
    <row r="320" spans="11:16" x14ac:dyDescent="0.35">
      <c r="K320" s="20"/>
      <c r="P320" s="2">
        <f t="shared" si="36"/>
        <v>0.01</v>
      </c>
    </row>
    <row r="321" spans="11:16" x14ac:dyDescent="0.35">
      <c r="K321" s="20"/>
      <c r="P321" s="2">
        <f t="shared" si="36"/>
        <v>0.01</v>
      </c>
    </row>
    <row r="322" spans="11:16" x14ac:dyDescent="0.35">
      <c r="K322" s="20"/>
      <c r="P322" s="2">
        <f t="shared" si="36"/>
        <v>0.01</v>
      </c>
    </row>
    <row r="323" spans="11:16" x14ac:dyDescent="0.35">
      <c r="K323" s="20"/>
      <c r="P323" s="2">
        <f t="shared" ref="P323:P386" si="37" xml:space="preserve"> IF(O323&lt;0.001,0.01,14.47648273*LN(O323) + 100)</f>
        <v>0.01</v>
      </c>
    </row>
    <row r="324" spans="11:16" x14ac:dyDescent="0.35">
      <c r="K324" s="20"/>
      <c r="P324" s="2">
        <f t="shared" si="37"/>
        <v>0.01</v>
      </c>
    </row>
    <row r="325" spans="11:16" x14ac:dyDescent="0.35">
      <c r="K325" s="20"/>
      <c r="P325" s="2">
        <f t="shared" si="37"/>
        <v>0.01</v>
      </c>
    </row>
    <row r="326" spans="11:16" x14ac:dyDescent="0.35">
      <c r="K326" s="20"/>
      <c r="P326" s="2">
        <f t="shared" si="37"/>
        <v>0.01</v>
      </c>
    </row>
    <row r="327" spans="11:16" x14ac:dyDescent="0.35">
      <c r="K327" s="20"/>
      <c r="P327" s="2">
        <f t="shared" si="37"/>
        <v>0.01</v>
      </c>
    </row>
    <row r="328" spans="11:16" x14ac:dyDescent="0.35">
      <c r="K328" s="20"/>
      <c r="P328" s="2">
        <f t="shared" si="37"/>
        <v>0.01</v>
      </c>
    </row>
    <row r="329" spans="11:16" x14ac:dyDescent="0.35">
      <c r="K329" s="20"/>
      <c r="P329" s="2">
        <f t="shared" si="37"/>
        <v>0.01</v>
      </c>
    </row>
    <row r="330" spans="11:16" x14ac:dyDescent="0.35">
      <c r="K330" s="20"/>
      <c r="P330" s="2">
        <f t="shared" si="37"/>
        <v>0.01</v>
      </c>
    </row>
    <row r="331" spans="11:16" x14ac:dyDescent="0.35">
      <c r="K331" s="20"/>
      <c r="P331" s="2">
        <f t="shared" si="37"/>
        <v>0.01</v>
      </c>
    </row>
    <row r="332" spans="11:16" x14ac:dyDescent="0.35">
      <c r="K332" s="20"/>
      <c r="P332" s="2">
        <f t="shared" si="37"/>
        <v>0.01</v>
      </c>
    </row>
    <row r="333" spans="11:16" x14ac:dyDescent="0.35">
      <c r="K333" s="20"/>
      <c r="P333" s="2">
        <f t="shared" si="37"/>
        <v>0.01</v>
      </c>
    </row>
    <row r="334" spans="11:16" x14ac:dyDescent="0.35">
      <c r="K334" s="20"/>
      <c r="P334" s="2">
        <f t="shared" si="37"/>
        <v>0.01</v>
      </c>
    </row>
    <row r="335" spans="11:16" x14ac:dyDescent="0.35">
      <c r="K335" s="20"/>
      <c r="P335" s="2">
        <f t="shared" si="37"/>
        <v>0.01</v>
      </c>
    </row>
    <row r="336" spans="11:16" x14ac:dyDescent="0.35">
      <c r="K336" s="20"/>
      <c r="P336" s="2">
        <f t="shared" si="37"/>
        <v>0.01</v>
      </c>
    </row>
    <row r="337" spans="11:16" x14ac:dyDescent="0.35">
      <c r="K337" s="20"/>
      <c r="P337" s="2">
        <f t="shared" si="37"/>
        <v>0.01</v>
      </c>
    </row>
    <row r="338" spans="11:16" x14ac:dyDescent="0.35">
      <c r="K338" s="20"/>
      <c r="P338" s="2">
        <f t="shared" si="37"/>
        <v>0.01</v>
      </c>
    </row>
    <row r="339" spans="11:16" x14ac:dyDescent="0.35">
      <c r="K339" s="20"/>
      <c r="P339" s="2">
        <f t="shared" si="37"/>
        <v>0.01</v>
      </c>
    </row>
    <row r="340" spans="11:16" x14ac:dyDescent="0.35">
      <c r="K340" s="20"/>
      <c r="P340" s="2">
        <f t="shared" si="37"/>
        <v>0.01</v>
      </c>
    </row>
    <row r="341" spans="11:16" x14ac:dyDescent="0.35">
      <c r="K341" s="20"/>
      <c r="P341" s="2">
        <f t="shared" si="37"/>
        <v>0.01</v>
      </c>
    </row>
    <row r="342" spans="11:16" x14ac:dyDescent="0.35">
      <c r="K342" s="20"/>
      <c r="P342" s="2">
        <f t="shared" si="37"/>
        <v>0.01</v>
      </c>
    </row>
    <row r="343" spans="11:16" x14ac:dyDescent="0.35">
      <c r="K343" s="20"/>
      <c r="P343" s="2">
        <f t="shared" si="37"/>
        <v>0.01</v>
      </c>
    </row>
    <row r="344" spans="11:16" x14ac:dyDescent="0.35">
      <c r="K344" s="20"/>
      <c r="P344" s="2">
        <f t="shared" si="37"/>
        <v>0.01</v>
      </c>
    </row>
    <row r="345" spans="11:16" x14ac:dyDescent="0.35">
      <c r="K345" s="20"/>
      <c r="P345" s="2">
        <f t="shared" si="37"/>
        <v>0.01</v>
      </c>
    </row>
    <row r="346" spans="11:16" x14ac:dyDescent="0.35">
      <c r="K346" s="20"/>
      <c r="P346" s="2">
        <f t="shared" si="37"/>
        <v>0.01</v>
      </c>
    </row>
    <row r="347" spans="11:16" x14ac:dyDescent="0.35">
      <c r="K347" s="20"/>
      <c r="P347" s="2">
        <f t="shared" si="37"/>
        <v>0.01</v>
      </c>
    </row>
    <row r="348" spans="11:16" x14ac:dyDescent="0.35">
      <c r="K348" s="20"/>
      <c r="P348" s="2">
        <f t="shared" si="37"/>
        <v>0.01</v>
      </c>
    </row>
    <row r="349" spans="11:16" x14ac:dyDescent="0.35">
      <c r="K349" s="20"/>
      <c r="P349" s="2">
        <f t="shared" si="37"/>
        <v>0.01</v>
      </c>
    </row>
    <row r="350" spans="11:16" x14ac:dyDescent="0.35">
      <c r="K350" s="20"/>
      <c r="P350" s="2">
        <f t="shared" si="37"/>
        <v>0.01</v>
      </c>
    </row>
    <row r="351" spans="11:16" x14ac:dyDescent="0.35">
      <c r="K351" s="20"/>
      <c r="P351" s="2">
        <f t="shared" si="37"/>
        <v>0.01</v>
      </c>
    </row>
    <row r="352" spans="11:16" x14ac:dyDescent="0.35">
      <c r="K352" s="20"/>
      <c r="P352" s="2">
        <f t="shared" si="37"/>
        <v>0.01</v>
      </c>
    </row>
    <row r="353" spans="11:16" x14ac:dyDescent="0.35">
      <c r="K353" s="20"/>
      <c r="P353" s="2">
        <f t="shared" si="37"/>
        <v>0.01</v>
      </c>
    </row>
    <row r="354" spans="11:16" x14ac:dyDescent="0.35">
      <c r="K354" s="20"/>
      <c r="P354" s="2">
        <f t="shared" si="37"/>
        <v>0.01</v>
      </c>
    </row>
    <row r="355" spans="11:16" x14ac:dyDescent="0.35">
      <c r="K355" s="20"/>
      <c r="P355" s="2">
        <f t="shared" si="37"/>
        <v>0.01</v>
      </c>
    </row>
    <row r="356" spans="11:16" x14ac:dyDescent="0.35">
      <c r="K356" s="20"/>
      <c r="P356" s="2">
        <f t="shared" si="37"/>
        <v>0.01</v>
      </c>
    </row>
    <row r="357" spans="11:16" x14ac:dyDescent="0.35">
      <c r="K357" s="20"/>
      <c r="P357" s="2">
        <f t="shared" si="37"/>
        <v>0.01</v>
      </c>
    </row>
    <row r="358" spans="11:16" x14ac:dyDescent="0.35">
      <c r="K358" s="20"/>
      <c r="P358" s="2">
        <f t="shared" si="37"/>
        <v>0.01</v>
      </c>
    </row>
    <row r="359" spans="11:16" x14ac:dyDescent="0.35">
      <c r="K359" s="20"/>
      <c r="P359" s="2">
        <f t="shared" si="37"/>
        <v>0.01</v>
      </c>
    </row>
    <row r="360" spans="11:16" x14ac:dyDescent="0.35">
      <c r="K360" s="20"/>
      <c r="P360" s="2">
        <f t="shared" si="37"/>
        <v>0.01</v>
      </c>
    </row>
    <row r="361" spans="11:16" x14ac:dyDescent="0.35">
      <c r="K361" s="20"/>
      <c r="P361" s="2">
        <f t="shared" si="37"/>
        <v>0.01</v>
      </c>
    </row>
    <row r="362" spans="11:16" x14ac:dyDescent="0.35">
      <c r="K362" s="20"/>
      <c r="P362" s="2">
        <f t="shared" si="37"/>
        <v>0.01</v>
      </c>
    </row>
    <row r="363" spans="11:16" x14ac:dyDescent="0.35">
      <c r="K363" s="20"/>
      <c r="P363" s="2">
        <f t="shared" si="37"/>
        <v>0.01</v>
      </c>
    </row>
    <row r="364" spans="11:16" x14ac:dyDescent="0.35">
      <c r="K364" s="20"/>
      <c r="P364" s="2">
        <f t="shared" si="37"/>
        <v>0.01</v>
      </c>
    </row>
    <row r="365" spans="11:16" x14ac:dyDescent="0.35">
      <c r="K365" s="20"/>
      <c r="P365" s="2">
        <f t="shared" si="37"/>
        <v>0.01</v>
      </c>
    </row>
    <row r="366" spans="11:16" x14ac:dyDescent="0.35">
      <c r="K366" s="20"/>
      <c r="P366" s="2">
        <f t="shared" si="37"/>
        <v>0.01</v>
      </c>
    </row>
    <row r="367" spans="11:16" x14ac:dyDescent="0.35">
      <c r="K367" s="20"/>
      <c r="P367" s="2">
        <f t="shared" si="37"/>
        <v>0.01</v>
      </c>
    </row>
    <row r="368" spans="11:16" x14ac:dyDescent="0.35">
      <c r="K368" s="20"/>
      <c r="P368" s="2">
        <f t="shared" si="37"/>
        <v>0.01</v>
      </c>
    </row>
    <row r="369" spans="11:16" x14ac:dyDescent="0.35">
      <c r="K369" s="20"/>
      <c r="P369" s="2">
        <f t="shared" si="37"/>
        <v>0.01</v>
      </c>
    </row>
    <row r="370" spans="11:16" x14ac:dyDescent="0.35">
      <c r="K370" s="20"/>
      <c r="P370" s="2">
        <f t="shared" si="37"/>
        <v>0.01</v>
      </c>
    </row>
    <row r="371" spans="11:16" x14ac:dyDescent="0.35">
      <c r="K371" s="20"/>
      <c r="P371" s="2">
        <f t="shared" si="37"/>
        <v>0.01</v>
      </c>
    </row>
    <row r="372" spans="11:16" x14ac:dyDescent="0.35">
      <c r="K372" s="20"/>
      <c r="P372" s="2">
        <f t="shared" si="37"/>
        <v>0.01</v>
      </c>
    </row>
    <row r="373" spans="11:16" x14ac:dyDescent="0.35">
      <c r="K373" s="20"/>
      <c r="P373" s="2">
        <f t="shared" si="37"/>
        <v>0.01</v>
      </c>
    </row>
    <row r="374" spans="11:16" x14ac:dyDescent="0.35">
      <c r="K374" s="20"/>
      <c r="P374" s="2">
        <f t="shared" si="37"/>
        <v>0.01</v>
      </c>
    </row>
    <row r="375" spans="11:16" x14ac:dyDescent="0.35">
      <c r="K375" s="20"/>
      <c r="P375" s="2">
        <f t="shared" si="37"/>
        <v>0.01</v>
      </c>
    </row>
    <row r="376" spans="11:16" x14ac:dyDescent="0.35">
      <c r="K376" s="20"/>
      <c r="P376" s="2">
        <f t="shared" si="37"/>
        <v>0.01</v>
      </c>
    </row>
    <row r="377" spans="11:16" x14ac:dyDescent="0.35">
      <c r="K377" s="20"/>
      <c r="P377" s="2">
        <f t="shared" si="37"/>
        <v>0.01</v>
      </c>
    </row>
    <row r="378" spans="11:16" x14ac:dyDescent="0.35">
      <c r="K378" s="20"/>
      <c r="P378" s="2">
        <f t="shared" si="37"/>
        <v>0.01</v>
      </c>
    </row>
    <row r="379" spans="11:16" x14ac:dyDescent="0.35">
      <c r="K379" s="20"/>
      <c r="P379" s="2">
        <f t="shared" si="37"/>
        <v>0.01</v>
      </c>
    </row>
    <row r="380" spans="11:16" x14ac:dyDescent="0.35">
      <c r="K380" s="20"/>
      <c r="P380" s="2">
        <f t="shared" si="37"/>
        <v>0.01</v>
      </c>
    </row>
    <row r="381" spans="11:16" x14ac:dyDescent="0.35">
      <c r="K381" s="20"/>
      <c r="P381" s="2">
        <f t="shared" si="37"/>
        <v>0.01</v>
      </c>
    </row>
    <row r="382" spans="11:16" x14ac:dyDescent="0.35">
      <c r="K382" s="20"/>
      <c r="P382" s="2">
        <f t="shared" si="37"/>
        <v>0.01</v>
      </c>
    </row>
    <row r="383" spans="11:16" x14ac:dyDescent="0.35">
      <c r="K383" s="20"/>
      <c r="P383" s="2">
        <f t="shared" si="37"/>
        <v>0.01</v>
      </c>
    </row>
    <row r="384" spans="11:16" x14ac:dyDescent="0.35">
      <c r="K384" s="20"/>
      <c r="P384" s="2">
        <f t="shared" si="37"/>
        <v>0.01</v>
      </c>
    </row>
    <row r="385" spans="11:16" x14ac:dyDescent="0.35">
      <c r="K385" s="20"/>
      <c r="P385" s="2">
        <f t="shared" si="37"/>
        <v>0.01</v>
      </c>
    </row>
    <row r="386" spans="11:16" x14ac:dyDescent="0.35">
      <c r="K386" s="20"/>
      <c r="P386" s="2">
        <f t="shared" si="37"/>
        <v>0.01</v>
      </c>
    </row>
    <row r="387" spans="11:16" x14ac:dyDescent="0.35">
      <c r="K387" s="20"/>
      <c r="P387" s="2">
        <f t="shared" ref="P387:P450" si="38" xml:space="preserve"> IF(O387&lt;0.001,0.01,14.47648273*LN(O387) + 100)</f>
        <v>0.01</v>
      </c>
    </row>
    <row r="388" spans="11:16" x14ac:dyDescent="0.35">
      <c r="K388" s="20"/>
      <c r="P388" s="2">
        <f t="shared" si="38"/>
        <v>0.01</v>
      </c>
    </row>
    <row r="389" spans="11:16" x14ac:dyDescent="0.35">
      <c r="K389" s="20"/>
      <c r="P389" s="2">
        <f t="shared" si="38"/>
        <v>0.01</v>
      </c>
    </row>
    <row r="390" spans="11:16" x14ac:dyDescent="0.35">
      <c r="K390" s="20"/>
      <c r="P390" s="2">
        <f t="shared" si="38"/>
        <v>0.01</v>
      </c>
    </row>
    <row r="391" spans="11:16" x14ac:dyDescent="0.35">
      <c r="K391" s="20"/>
      <c r="P391" s="2">
        <f t="shared" si="38"/>
        <v>0.01</v>
      </c>
    </row>
    <row r="392" spans="11:16" x14ac:dyDescent="0.35">
      <c r="K392" s="20"/>
      <c r="P392" s="2">
        <f t="shared" si="38"/>
        <v>0.01</v>
      </c>
    </row>
    <row r="393" spans="11:16" x14ac:dyDescent="0.35">
      <c r="K393" s="20"/>
      <c r="P393" s="2">
        <f t="shared" si="38"/>
        <v>0.01</v>
      </c>
    </row>
    <row r="394" spans="11:16" x14ac:dyDescent="0.35">
      <c r="K394" s="20"/>
      <c r="P394" s="2">
        <f t="shared" si="38"/>
        <v>0.01</v>
      </c>
    </row>
    <row r="395" spans="11:16" x14ac:dyDescent="0.35">
      <c r="K395" s="20"/>
      <c r="P395" s="2">
        <f t="shared" si="38"/>
        <v>0.01</v>
      </c>
    </row>
    <row r="396" spans="11:16" x14ac:dyDescent="0.35">
      <c r="K396" s="20"/>
      <c r="P396" s="2">
        <f t="shared" si="38"/>
        <v>0.01</v>
      </c>
    </row>
    <row r="397" spans="11:16" x14ac:dyDescent="0.35">
      <c r="K397" s="20"/>
      <c r="P397" s="2">
        <f t="shared" si="38"/>
        <v>0.01</v>
      </c>
    </row>
    <row r="398" spans="11:16" x14ac:dyDescent="0.35">
      <c r="K398" s="20"/>
      <c r="P398" s="2">
        <f t="shared" si="38"/>
        <v>0.01</v>
      </c>
    </row>
    <row r="399" spans="11:16" x14ac:dyDescent="0.35">
      <c r="K399" s="20"/>
      <c r="P399" s="2">
        <f t="shared" si="38"/>
        <v>0.01</v>
      </c>
    </row>
    <row r="400" spans="11:16" x14ac:dyDescent="0.35">
      <c r="K400" s="20"/>
      <c r="P400" s="2">
        <f t="shared" si="38"/>
        <v>0.01</v>
      </c>
    </row>
    <row r="401" spans="11:16" x14ac:dyDescent="0.35">
      <c r="K401" s="20"/>
      <c r="P401" s="2">
        <f t="shared" si="38"/>
        <v>0.01</v>
      </c>
    </row>
    <row r="402" spans="11:16" x14ac:dyDescent="0.35">
      <c r="K402" s="20"/>
      <c r="P402" s="2">
        <f t="shared" si="38"/>
        <v>0.01</v>
      </c>
    </row>
    <row r="403" spans="11:16" x14ac:dyDescent="0.35">
      <c r="K403" s="20"/>
      <c r="P403" s="2">
        <f t="shared" si="38"/>
        <v>0.01</v>
      </c>
    </row>
    <row r="404" spans="11:16" x14ac:dyDescent="0.35">
      <c r="K404" s="20"/>
      <c r="P404" s="2">
        <f t="shared" si="38"/>
        <v>0.01</v>
      </c>
    </row>
    <row r="405" spans="11:16" x14ac:dyDescent="0.35">
      <c r="K405" s="20"/>
      <c r="P405" s="2">
        <f t="shared" si="38"/>
        <v>0.01</v>
      </c>
    </row>
    <row r="406" spans="11:16" x14ac:dyDescent="0.35">
      <c r="K406" s="20"/>
      <c r="P406" s="2">
        <f t="shared" si="38"/>
        <v>0.01</v>
      </c>
    </row>
    <row r="407" spans="11:16" x14ac:dyDescent="0.35">
      <c r="K407" s="20"/>
      <c r="P407" s="2">
        <f t="shared" si="38"/>
        <v>0.01</v>
      </c>
    </row>
    <row r="408" spans="11:16" x14ac:dyDescent="0.35">
      <c r="K408" s="20"/>
      <c r="P408" s="2">
        <f t="shared" si="38"/>
        <v>0.01</v>
      </c>
    </row>
    <row r="409" spans="11:16" x14ac:dyDescent="0.35">
      <c r="K409" s="20"/>
      <c r="P409" s="2">
        <f t="shared" si="38"/>
        <v>0.01</v>
      </c>
    </row>
    <row r="410" spans="11:16" x14ac:dyDescent="0.35">
      <c r="K410" s="20"/>
      <c r="P410" s="2">
        <f t="shared" si="38"/>
        <v>0.01</v>
      </c>
    </row>
    <row r="411" spans="11:16" x14ac:dyDescent="0.35">
      <c r="K411" s="20"/>
      <c r="P411" s="2">
        <f t="shared" si="38"/>
        <v>0.01</v>
      </c>
    </row>
    <row r="412" spans="11:16" x14ac:dyDescent="0.35">
      <c r="K412" s="20"/>
      <c r="P412" s="2">
        <f t="shared" si="38"/>
        <v>0.01</v>
      </c>
    </row>
    <row r="413" spans="11:16" x14ac:dyDescent="0.35">
      <c r="K413" s="20"/>
      <c r="P413" s="2">
        <f t="shared" si="38"/>
        <v>0.01</v>
      </c>
    </row>
    <row r="414" spans="11:16" x14ac:dyDescent="0.35">
      <c r="K414" s="20"/>
      <c r="P414" s="2">
        <f t="shared" si="38"/>
        <v>0.01</v>
      </c>
    </row>
    <row r="415" spans="11:16" x14ac:dyDescent="0.35">
      <c r="K415" s="20"/>
      <c r="P415" s="2">
        <f t="shared" si="38"/>
        <v>0.01</v>
      </c>
    </row>
    <row r="416" spans="11:16" x14ac:dyDescent="0.35">
      <c r="K416" s="20"/>
      <c r="P416" s="2">
        <f t="shared" si="38"/>
        <v>0.01</v>
      </c>
    </row>
    <row r="417" spans="11:16" x14ac:dyDescent="0.35">
      <c r="K417" s="20"/>
      <c r="P417" s="2">
        <f t="shared" si="38"/>
        <v>0.01</v>
      </c>
    </row>
    <row r="418" spans="11:16" x14ac:dyDescent="0.35">
      <c r="K418" s="20"/>
      <c r="P418" s="2">
        <f t="shared" si="38"/>
        <v>0.01</v>
      </c>
    </row>
    <row r="419" spans="11:16" x14ac:dyDescent="0.35">
      <c r="K419" s="20"/>
      <c r="P419" s="2">
        <f t="shared" si="38"/>
        <v>0.01</v>
      </c>
    </row>
    <row r="420" spans="11:16" x14ac:dyDescent="0.35">
      <c r="K420" s="20"/>
      <c r="P420" s="2">
        <f t="shared" si="38"/>
        <v>0.01</v>
      </c>
    </row>
    <row r="421" spans="11:16" x14ac:dyDescent="0.35">
      <c r="K421" s="20"/>
      <c r="P421" s="2">
        <f t="shared" si="38"/>
        <v>0.01</v>
      </c>
    </row>
    <row r="422" spans="11:16" x14ac:dyDescent="0.35">
      <c r="K422" s="20"/>
      <c r="P422" s="2">
        <f t="shared" si="38"/>
        <v>0.01</v>
      </c>
    </row>
    <row r="423" spans="11:16" x14ac:dyDescent="0.35">
      <c r="K423" s="20"/>
      <c r="P423" s="2">
        <f t="shared" si="38"/>
        <v>0.01</v>
      </c>
    </row>
    <row r="424" spans="11:16" x14ac:dyDescent="0.35">
      <c r="K424" s="20"/>
      <c r="P424" s="2">
        <f t="shared" si="38"/>
        <v>0.01</v>
      </c>
    </row>
    <row r="425" spans="11:16" x14ac:dyDescent="0.35">
      <c r="K425" s="20"/>
      <c r="P425" s="2">
        <f t="shared" si="38"/>
        <v>0.01</v>
      </c>
    </row>
    <row r="426" spans="11:16" x14ac:dyDescent="0.35">
      <c r="K426" s="20"/>
      <c r="P426" s="2">
        <f t="shared" si="38"/>
        <v>0.01</v>
      </c>
    </row>
    <row r="427" spans="11:16" x14ac:dyDescent="0.35">
      <c r="K427" s="20"/>
      <c r="P427" s="2">
        <f t="shared" si="38"/>
        <v>0.01</v>
      </c>
    </row>
    <row r="428" spans="11:16" x14ac:dyDescent="0.35">
      <c r="K428" s="20"/>
      <c r="P428" s="2">
        <f t="shared" si="38"/>
        <v>0.01</v>
      </c>
    </row>
    <row r="429" spans="11:16" x14ac:dyDescent="0.35">
      <c r="K429" s="20"/>
      <c r="P429" s="2">
        <f t="shared" si="38"/>
        <v>0.01</v>
      </c>
    </row>
    <row r="430" spans="11:16" x14ac:dyDescent="0.35">
      <c r="K430" s="20"/>
      <c r="P430" s="2">
        <f t="shared" si="38"/>
        <v>0.01</v>
      </c>
    </row>
    <row r="431" spans="11:16" x14ac:dyDescent="0.35">
      <c r="K431" s="20"/>
      <c r="P431" s="2">
        <f t="shared" si="38"/>
        <v>0.01</v>
      </c>
    </row>
    <row r="432" spans="11:16" x14ac:dyDescent="0.35">
      <c r="K432" s="20"/>
      <c r="P432" s="2">
        <f t="shared" si="38"/>
        <v>0.01</v>
      </c>
    </row>
    <row r="433" spans="11:16" x14ac:dyDescent="0.35">
      <c r="K433" s="20"/>
      <c r="P433" s="2">
        <f t="shared" si="38"/>
        <v>0.01</v>
      </c>
    </row>
    <row r="434" spans="11:16" x14ac:dyDescent="0.35">
      <c r="K434" s="20"/>
      <c r="P434" s="2">
        <f t="shared" si="38"/>
        <v>0.01</v>
      </c>
    </row>
    <row r="435" spans="11:16" x14ac:dyDescent="0.35">
      <c r="K435" s="20"/>
      <c r="P435" s="2">
        <f t="shared" si="38"/>
        <v>0.01</v>
      </c>
    </row>
    <row r="436" spans="11:16" x14ac:dyDescent="0.35">
      <c r="K436" s="20"/>
      <c r="P436" s="2">
        <f t="shared" si="38"/>
        <v>0.01</v>
      </c>
    </row>
    <row r="437" spans="11:16" x14ac:dyDescent="0.35">
      <c r="K437" s="20"/>
      <c r="P437" s="2">
        <f t="shared" si="38"/>
        <v>0.01</v>
      </c>
    </row>
    <row r="438" spans="11:16" x14ac:dyDescent="0.35">
      <c r="K438" s="20"/>
      <c r="P438" s="2">
        <f t="shared" si="38"/>
        <v>0.01</v>
      </c>
    </row>
    <row r="439" spans="11:16" x14ac:dyDescent="0.35">
      <c r="K439" s="20"/>
      <c r="P439" s="2">
        <f t="shared" si="38"/>
        <v>0.01</v>
      </c>
    </row>
    <row r="440" spans="11:16" x14ac:dyDescent="0.35">
      <c r="K440" s="20"/>
      <c r="P440" s="2">
        <f t="shared" si="38"/>
        <v>0.01</v>
      </c>
    </row>
    <row r="441" spans="11:16" x14ac:dyDescent="0.35">
      <c r="K441" s="20"/>
      <c r="P441" s="2">
        <f t="shared" si="38"/>
        <v>0.01</v>
      </c>
    </row>
    <row r="442" spans="11:16" x14ac:dyDescent="0.35">
      <c r="K442" s="20"/>
      <c r="P442" s="2">
        <f t="shared" si="38"/>
        <v>0.01</v>
      </c>
    </row>
    <row r="443" spans="11:16" x14ac:dyDescent="0.35">
      <c r="K443" s="20"/>
      <c r="P443" s="2">
        <f t="shared" si="38"/>
        <v>0.01</v>
      </c>
    </row>
    <row r="444" spans="11:16" x14ac:dyDescent="0.35">
      <c r="K444" s="20"/>
      <c r="P444" s="2">
        <f t="shared" si="38"/>
        <v>0.01</v>
      </c>
    </row>
    <row r="445" spans="11:16" x14ac:dyDescent="0.35">
      <c r="K445" s="20"/>
      <c r="P445" s="2">
        <f t="shared" si="38"/>
        <v>0.01</v>
      </c>
    </row>
    <row r="446" spans="11:16" x14ac:dyDescent="0.35">
      <c r="K446" s="20"/>
      <c r="P446" s="2">
        <f t="shared" si="38"/>
        <v>0.01</v>
      </c>
    </row>
    <row r="447" spans="11:16" x14ac:dyDescent="0.35">
      <c r="K447" s="20"/>
      <c r="P447" s="2">
        <f t="shared" si="38"/>
        <v>0.01</v>
      </c>
    </row>
    <row r="448" spans="11:16" x14ac:dyDescent="0.35">
      <c r="K448" s="20"/>
      <c r="P448" s="2">
        <f t="shared" si="38"/>
        <v>0.01</v>
      </c>
    </row>
    <row r="449" spans="11:16" x14ac:dyDescent="0.35">
      <c r="K449" s="20"/>
      <c r="P449" s="2">
        <f t="shared" si="38"/>
        <v>0.01</v>
      </c>
    </row>
    <row r="450" spans="11:16" x14ac:dyDescent="0.35">
      <c r="K450" s="20"/>
      <c r="P450" s="2">
        <f t="shared" si="38"/>
        <v>0.01</v>
      </c>
    </row>
    <row r="451" spans="11:16" x14ac:dyDescent="0.35">
      <c r="K451" s="20"/>
      <c r="P451" s="2">
        <f t="shared" ref="P451:P514" si="39" xml:space="preserve"> IF(O451&lt;0.001,0.01,14.47648273*LN(O451) + 100)</f>
        <v>0.01</v>
      </c>
    </row>
    <row r="452" spans="11:16" x14ac:dyDescent="0.35">
      <c r="K452" s="20"/>
      <c r="P452" s="2">
        <f t="shared" si="39"/>
        <v>0.01</v>
      </c>
    </row>
    <row r="453" spans="11:16" x14ac:dyDescent="0.35">
      <c r="K453" s="20"/>
      <c r="P453" s="2">
        <f t="shared" si="39"/>
        <v>0.01</v>
      </c>
    </row>
    <row r="454" spans="11:16" x14ac:dyDescent="0.35">
      <c r="K454" s="20"/>
      <c r="P454" s="2">
        <f t="shared" si="39"/>
        <v>0.01</v>
      </c>
    </row>
    <row r="455" spans="11:16" x14ac:dyDescent="0.35">
      <c r="K455" s="20"/>
      <c r="P455" s="2">
        <f t="shared" si="39"/>
        <v>0.01</v>
      </c>
    </row>
    <row r="456" spans="11:16" x14ac:dyDescent="0.35">
      <c r="K456" s="20"/>
      <c r="P456" s="2">
        <f t="shared" si="39"/>
        <v>0.01</v>
      </c>
    </row>
    <row r="457" spans="11:16" x14ac:dyDescent="0.35">
      <c r="K457" s="20"/>
      <c r="P457" s="2">
        <f t="shared" si="39"/>
        <v>0.01</v>
      </c>
    </row>
    <row r="458" spans="11:16" x14ac:dyDescent="0.35">
      <c r="K458" s="20"/>
      <c r="P458" s="2">
        <f t="shared" si="39"/>
        <v>0.01</v>
      </c>
    </row>
    <row r="459" spans="11:16" x14ac:dyDescent="0.35">
      <c r="K459" s="20"/>
      <c r="P459" s="2">
        <f t="shared" si="39"/>
        <v>0.01</v>
      </c>
    </row>
    <row r="460" spans="11:16" x14ac:dyDescent="0.35">
      <c r="K460" s="20"/>
      <c r="P460" s="2">
        <f t="shared" si="39"/>
        <v>0.01</v>
      </c>
    </row>
    <row r="461" spans="11:16" x14ac:dyDescent="0.35">
      <c r="K461" s="20"/>
      <c r="P461" s="2">
        <f t="shared" si="39"/>
        <v>0.01</v>
      </c>
    </row>
    <row r="462" spans="11:16" x14ac:dyDescent="0.35">
      <c r="K462" s="20"/>
      <c r="P462" s="2">
        <f t="shared" si="39"/>
        <v>0.01</v>
      </c>
    </row>
    <row r="463" spans="11:16" x14ac:dyDescent="0.35">
      <c r="K463" s="20"/>
      <c r="P463" s="2">
        <f t="shared" si="39"/>
        <v>0.01</v>
      </c>
    </row>
    <row r="464" spans="11:16" x14ac:dyDescent="0.35">
      <c r="K464" s="20"/>
      <c r="P464" s="2">
        <f t="shared" si="39"/>
        <v>0.01</v>
      </c>
    </row>
    <row r="465" spans="11:16" x14ac:dyDescent="0.35">
      <c r="K465" s="20"/>
      <c r="P465" s="2">
        <f t="shared" si="39"/>
        <v>0.01</v>
      </c>
    </row>
    <row r="466" spans="11:16" x14ac:dyDescent="0.35">
      <c r="K466" s="20"/>
      <c r="P466" s="2">
        <f t="shared" si="39"/>
        <v>0.01</v>
      </c>
    </row>
    <row r="467" spans="11:16" x14ac:dyDescent="0.35">
      <c r="K467" s="20"/>
      <c r="P467" s="2">
        <f t="shared" si="39"/>
        <v>0.01</v>
      </c>
    </row>
    <row r="468" spans="11:16" x14ac:dyDescent="0.35">
      <c r="K468" s="20"/>
      <c r="P468" s="2">
        <f t="shared" si="39"/>
        <v>0.01</v>
      </c>
    </row>
    <row r="469" spans="11:16" x14ac:dyDescent="0.35">
      <c r="K469" s="20"/>
      <c r="P469" s="2">
        <f t="shared" si="39"/>
        <v>0.01</v>
      </c>
    </row>
    <row r="470" spans="11:16" x14ac:dyDescent="0.35">
      <c r="K470" s="20"/>
      <c r="P470" s="2">
        <f t="shared" si="39"/>
        <v>0.01</v>
      </c>
    </row>
    <row r="471" spans="11:16" x14ac:dyDescent="0.35">
      <c r="K471" s="20"/>
      <c r="P471" s="2">
        <f t="shared" si="39"/>
        <v>0.01</v>
      </c>
    </row>
    <row r="472" spans="11:16" x14ac:dyDescent="0.35">
      <c r="K472" s="20"/>
      <c r="P472" s="2">
        <f t="shared" si="39"/>
        <v>0.01</v>
      </c>
    </row>
    <row r="473" spans="11:16" x14ac:dyDescent="0.35">
      <c r="K473" s="20"/>
      <c r="P473" s="2">
        <f t="shared" si="39"/>
        <v>0.01</v>
      </c>
    </row>
    <row r="474" spans="11:16" x14ac:dyDescent="0.35">
      <c r="K474" s="20"/>
      <c r="P474" s="2">
        <f t="shared" si="39"/>
        <v>0.01</v>
      </c>
    </row>
    <row r="475" spans="11:16" x14ac:dyDescent="0.35">
      <c r="K475" s="20"/>
      <c r="P475" s="2">
        <f t="shared" si="39"/>
        <v>0.01</v>
      </c>
    </row>
    <row r="476" spans="11:16" x14ac:dyDescent="0.35">
      <c r="K476" s="20"/>
      <c r="P476" s="2">
        <f t="shared" si="39"/>
        <v>0.01</v>
      </c>
    </row>
    <row r="477" spans="11:16" x14ac:dyDescent="0.35">
      <c r="K477" s="20"/>
      <c r="P477" s="2">
        <f t="shared" si="39"/>
        <v>0.01</v>
      </c>
    </row>
    <row r="478" spans="11:16" x14ac:dyDescent="0.35">
      <c r="K478" s="20"/>
      <c r="P478" s="2">
        <f t="shared" si="39"/>
        <v>0.01</v>
      </c>
    </row>
    <row r="479" spans="11:16" x14ac:dyDescent="0.35">
      <c r="K479" s="20"/>
      <c r="P479" s="2">
        <f t="shared" si="39"/>
        <v>0.01</v>
      </c>
    </row>
    <row r="480" spans="11:16" x14ac:dyDescent="0.35">
      <c r="K480" s="20"/>
      <c r="P480" s="2">
        <f t="shared" si="39"/>
        <v>0.01</v>
      </c>
    </row>
    <row r="481" spans="11:16" x14ac:dyDescent="0.35">
      <c r="K481" s="20"/>
      <c r="P481" s="2">
        <f t="shared" si="39"/>
        <v>0.01</v>
      </c>
    </row>
    <row r="482" spans="11:16" x14ac:dyDescent="0.35">
      <c r="K482" s="20"/>
      <c r="P482" s="2">
        <f t="shared" si="39"/>
        <v>0.01</v>
      </c>
    </row>
    <row r="483" spans="11:16" x14ac:dyDescent="0.35">
      <c r="K483" s="20"/>
      <c r="P483" s="2">
        <f t="shared" si="39"/>
        <v>0.01</v>
      </c>
    </row>
    <row r="484" spans="11:16" x14ac:dyDescent="0.35">
      <c r="K484" s="20"/>
      <c r="P484" s="2">
        <f t="shared" si="39"/>
        <v>0.01</v>
      </c>
    </row>
    <row r="485" spans="11:16" x14ac:dyDescent="0.35">
      <c r="K485" s="20"/>
      <c r="P485" s="2">
        <f t="shared" si="39"/>
        <v>0.01</v>
      </c>
    </row>
    <row r="486" spans="11:16" x14ac:dyDescent="0.35">
      <c r="K486" s="20"/>
      <c r="P486" s="2">
        <f t="shared" si="39"/>
        <v>0.01</v>
      </c>
    </row>
    <row r="487" spans="11:16" x14ac:dyDescent="0.35">
      <c r="K487" s="20"/>
      <c r="P487" s="2">
        <f t="shared" si="39"/>
        <v>0.01</v>
      </c>
    </row>
    <row r="488" spans="11:16" x14ac:dyDescent="0.35">
      <c r="K488" s="20"/>
      <c r="P488" s="2">
        <f t="shared" si="39"/>
        <v>0.01</v>
      </c>
    </row>
    <row r="489" spans="11:16" x14ac:dyDescent="0.35">
      <c r="K489" s="20"/>
      <c r="P489" s="2">
        <f t="shared" si="39"/>
        <v>0.01</v>
      </c>
    </row>
    <row r="490" spans="11:16" x14ac:dyDescent="0.35">
      <c r="K490" s="20"/>
      <c r="P490" s="2">
        <f t="shared" si="39"/>
        <v>0.01</v>
      </c>
    </row>
    <row r="491" spans="11:16" x14ac:dyDescent="0.35">
      <c r="K491" s="20"/>
      <c r="P491" s="2">
        <f t="shared" si="39"/>
        <v>0.01</v>
      </c>
    </row>
    <row r="492" spans="11:16" x14ac:dyDescent="0.35">
      <c r="K492" s="20"/>
      <c r="P492" s="2">
        <f t="shared" si="39"/>
        <v>0.01</v>
      </c>
    </row>
    <row r="493" spans="11:16" x14ac:dyDescent="0.35">
      <c r="K493" s="20"/>
      <c r="P493" s="2">
        <f t="shared" si="39"/>
        <v>0.01</v>
      </c>
    </row>
    <row r="494" spans="11:16" x14ac:dyDescent="0.35">
      <c r="K494" s="20"/>
      <c r="P494" s="2">
        <f t="shared" si="39"/>
        <v>0.01</v>
      </c>
    </row>
    <row r="495" spans="11:16" x14ac:dyDescent="0.35">
      <c r="K495" s="20"/>
      <c r="P495" s="2">
        <f t="shared" si="39"/>
        <v>0.01</v>
      </c>
    </row>
    <row r="496" spans="11:16" x14ac:dyDescent="0.35">
      <c r="K496" s="20"/>
      <c r="P496" s="2">
        <f t="shared" si="39"/>
        <v>0.01</v>
      </c>
    </row>
    <row r="497" spans="11:16" x14ac:dyDescent="0.35">
      <c r="K497" s="20"/>
      <c r="P497" s="2">
        <f t="shared" si="39"/>
        <v>0.01</v>
      </c>
    </row>
    <row r="498" spans="11:16" x14ac:dyDescent="0.35">
      <c r="K498" s="20"/>
      <c r="P498" s="2">
        <f t="shared" si="39"/>
        <v>0.01</v>
      </c>
    </row>
    <row r="499" spans="11:16" x14ac:dyDescent="0.35">
      <c r="K499" s="20"/>
      <c r="P499" s="2">
        <f t="shared" si="39"/>
        <v>0.01</v>
      </c>
    </row>
    <row r="500" spans="11:16" x14ac:dyDescent="0.35">
      <c r="K500" s="20"/>
      <c r="P500" s="2">
        <f t="shared" si="39"/>
        <v>0.01</v>
      </c>
    </row>
    <row r="501" spans="11:16" x14ac:dyDescent="0.35">
      <c r="K501" s="20"/>
      <c r="P501" s="2">
        <f t="shared" si="39"/>
        <v>0.01</v>
      </c>
    </row>
    <row r="502" spans="11:16" x14ac:dyDescent="0.35">
      <c r="K502" s="20"/>
      <c r="P502" s="2">
        <f t="shared" si="39"/>
        <v>0.01</v>
      </c>
    </row>
    <row r="503" spans="11:16" x14ac:dyDescent="0.35">
      <c r="K503" s="20"/>
      <c r="P503" s="2">
        <f t="shared" si="39"/>
        <v>0.01</v>
      </c>
    </row>
    <row r="504" spans="11:16" x14ac:dyDescent="0.35">
      <c r="K504" s="20"/>
      <c r="P504" s="2">
        <f t="shared" si="39"/>
        <v>0.01</v>
      </c>
    </row>
    <row r="505" spans="11:16" x14ac:dyDescent="0.35">
      <c r="K505" s="20"/>
      <c r="P505" s="2">
        <f t="shared" si="39"/>
        <v>0.01</v>
      </c>
    </row>
    <row r="506" spans="11:16" x14ac:dyDescent="0.35">
      <c r="K506" s="20"/>
      <c r="P506" s="2">
        <f t="shared" si="39"/>
        <v>0.01</v>
      </c>
    </row>
    <row r="507" spans="11:16" x14ac:dyDescent="0.35">
      <c r="K507" s="20"/>
      <c r="P507" s="2">
        <f t="shared" si="39"/>
        <v>0.01</v>
      </c>
    </row>
    <row r="508" spans="11:16" x14ac:dyDescent="0.35">
      <c r="K508" s="20"/>
      <c r="P508" s="2">
        <f t="shared" si="39"/>
        <v>0.01</v>
      </c>
    </row>
    <row r="509" spans="11:16" x14ac:dyDescent="0.35">
      <c r="K509" s="20"/>
      <c r="P509" s="2">
        <f t="shared" si="39"/>
        <v>0.01</v>
      </c>
    </row>
    <row r="510" spans="11:16" x14ac:dyDescent="0.35">
      <c r="K510" s="20"/>
      <c r="P510" s="2">
        <f t="shared" si="39"/>
        <v>0.01</v>
      </c>
    </row>
    <row r="511" spans="11:16" x14ac:dyDescent="0.35">
      <c r="K511" s="20"/>
      <c r="P511" s="2">
        <f t="shared" si="39"/>
        <v>0.01</v>
      </c>
    </row>
    <row r="512" spans="11:16" x14ac:dyDescent="0.35">
      <c r="K512" s="20"/>
      <c r="P512" s="2">
        <f t="shared" si="39"/>
        <v>0.01</v>
      </c>
    </row>
    <row r="513" spans="11:16" x14ac:dyDescent="0.35">
      <c r="K513" s="20"/>
      <c r="P513" s="2">
        <f t="shared" si="39"/>
        <v>0.01</v>
      </c>
    </row>
    <row r="514" spans="11:16" x14ac:dyDescent="0.35">
      <c r="K514" s="20"/>
      <c r="P514" s="2">
        <f t="shared" si="39"/>
        <v>0.01</v>
      </c>
    </row>
    <row r="515" spans="11:16" x14ac:dyDescent="0.35">
      <c r="K515" s="20"/>
      <c r="P515" s="2">
        <f t="shared" ref="P515:P578" si="40" xml:space="preserve"> IF(O515&lt;0.001,0.01,14.47648273*LN(O515) + 100)</f>
        <v>0.01</v>
      </c>
    </row>
    <row r="516" spans="11:16" x14ac:dyDescent="0.35">
      <c r="K516" s="20"/>
      <c r="P516" s="2">
        <f t="shared" si="40"/>
        <v>0.01</v>
      </c>
    </row>
    <row r="517" spans="11:16" x14ac:dyDescent="0.35">
      <c r="K517" s="20"/>
      <c r="P517" s="2">
        <f t="shared" si="40"/>
        <v>0.01</v>
      </c>
    </row>
    <row r="518" spans="11:16" x14ac:dyDescent="0.35">
      <c r="K518" s="20"/>
      <c r="P518" s="2">
        <f t="shared" si="40"/>
        <v>0.01</v>
      </c>
    </row>
    <row r="519" spans="11:16" x14ac:dyDescent="0.35">
      <c r="K519" s="20"/>
      <c r="P519" s="2">
        <f t="shared" si="40"/>
        <v>0.01</v>
      </c>
    </row>
    <row r="520" spans="11:16" x14ac:dyDescent="0.35">
      <c r="K520" s="20"/>
      <c r="P520" s="2">
        <f t="shared" si="40"/>
        <v>0.01</v>
      </c>
    </row>
    <row r="521" spans="11:16" x14ac:dyDescent="0.35">
      <c r="K521" s="20"/>
      <c r="P521" s="2">
        <f t="shared" si="40"/>
        <v>0.01</v>
      </c>
    </row>
    <row r="522" spans="11:16" x14ac:dyDescent="0.35">
      <c r="K522" s="20"/>
      <c r="P522" s="2">
        <f t="shared" si="40"/>
        <v>0.01</v>
      </c>
    </row>
    <row r="523" spans="11:16" x14ac:dyDescent="0.35">
      <c r="K523" s="20"/>
      <c r="P523" s="2">
        <f t="shared" si="40"/>
        <v>0.01</v>
      </c>
    </row>
    <row r="524" spans="11:16" x14ac:dyDescent="0.35">
      <c r="K524" s="20"/>
      <c r="P524" s="2">
        <f t="shared" si="40"/>
        <v>0.01</v>
      </c>
    </row>
    <row r="525" spans="11:16" x14ac:dyDescent="0.35">
      <c r="K525" s="20"/>
      <c r="P525" s="2">
        <f t="shared" si="40"/>
        <v>0.01</v>
      </c>
    </row>
    <row r="526" spans="11:16" x14ac:dyDescent="0.35">
      <c r="K526" s="20"/>
      <c r="P526" s="2">
        <f t="shared" si="40"/>
        <v>0.01</v>
      </c>
    </row>
    <row r="527" spans="11:16" x14ac:dyDescent="0.35">
      <c r="K527" s="20"/>
      <c r="P527" s="2">
        <f t="shared" si="40"/>
        <v>0.01</v>
      </c>
    </row>
    <row r="528" spans="11:16" x14ac:dyDescent="0.35">
      <c r="K528" s="20"/>
      <c r="P528" s="2">
        <f t="shared" si="40"/>
        <v>0.01</v>
      </c>
    </row>
    <row r="529" spans="11:16" x14ac:dyDescent="0.35">
      <c r="K529" s="20"/>
      <c r="P529" s="2">
        <f t="shared" si="40"/>
        <v>0.01</v>
      </c>
    </row>
    <row r="530" spans="11:16" x14ac:dyDescent="0.35">
      <c r="K530" s="20"/>
      <c r="P530" s="2">
        <f t="shared" si="40"/>
        <v>0.01</v>
      </c>
    </row>
    <row r="531" spans="11:16" x14ac:dyDescent="0.35">
      <c r="K531" s="20"/>
      <c r="P531" s="2">
        <f t="shared" si="40"/>
        <v>0.01</v>
      </c>
    </row>
    <row r="532" spans="11:16" x14ac:dyDescent="0.35">
      <c r="K532" s="20"/>
      <c r="P532" s="2">
        <f t="shared" si="40"/>
        <v>0.01</v>
      </c>
    </row>
    <row r="533" spans="11:16" x14ac:dyDescent="0.35">
      <c r="K533" s="20"/>
      <c r="P533" s="2">
        <f t="shared" si="40"/>
        <v>0.01</v>
      </c>
    </row>
    <row r="534" spans="11:16" x14ac:dyDescent="0.35">
      <c r="K534" s="20"/>
      <c r="P534" s="2">
        <f t="shared" si="40"/>
        <v>0.01</v>
      </c>
    </row>
    <row r="535" spans="11:16" x14ac:dyDescent="0.35">
      <c r="K535" s="20"/>
      <c r="P535" s="2">
        <f t="shared" si="40"/>
        <v>0.01</v>
      </c>
    </row>
    <row r="536" spans="11:16" x14ac:dyDescent="0.35">
      <c r="K536" s="20"/>
      <c r="P536" s="2">
        <f t="shared" si="40"/>
        <v>0.01</v>
      </c>
    </row>
    <row r="537" spans="11:16" x14ac:dyDescent="0.35">
      <c r="K537" s="20"/>
      <c r="P537" s="2">
        <f t="shared" si="40"/>
        <v>0.01</v>
      </c>
    </row>
    <row r="538" spans="11:16" x14ac:dyDescent="0.35">
      <c r="K538" s="20"/>
      <c r="P538" s="2">
        <f t="shared" si="40"/>
        <v>0.01</v>
      </c>
    </row>
    <row r="539" spans="11:16" x14ac:dyDescent="0.35">
      <c r="K539" s="20"/>
      <c r="P539" s="2">
        <f t="shared" si="40"/>
        <v>0.01</v>
      </c>
    </row>
    <row r="540" spans="11:16" x14ac:dyDescent="0.35">
      <c r="K540" s="20"/>
      <c r="P540" s="2">
        <f t="shared" si="40"/>
        <v>0.01</v>
      </c>
    </row>
    <row r="541" spans="11:16" x14ac:dyDescent="0.35">
      <c r="K541" s="20"/>
      <c r="P541" s="2">
        <f t="shared" si="40"/>
        <v>0.01</v>
      </c>
    </row>
    <row r="542" spans="11:16" x14ac:dyDescent="0.35">
      <c r="K542" s="20"/>
      <c r="P542" s="2">
        <f t="shared" si="40"/>
        <v>0.01</v>
      </c>
    </row>
    <row r="543" spans="11:16" x14ac:dyDescent="0.35">
      <c r="K543" s="20"/>
      <c r="P543" s="2">
        <f t="shared" si="40"/>
        <v>0.01</v>
      </c>
    </row>
    <row r="544" spans="11:16" x14ac:dyDescent="0.35">
      <c r="K544" s="20"/>
      <c r="P544" s="2">
        <f t="shared" si="40"/>
        <v>0.01</v>
      </c>
    </row>
    <row r="545" spans="11:16" x14ac:dyDescent="0.35">
      <c r="K545" s="20"/>
      <c r="P545" s="2">
        <f t="shared" si="40"/>
        <v>0.01</v>
      </c>
    </row>
    <row r="546" spans="11:16" x14ac:dyDescent="0.35">
      <c r="K546" s="20"/>
      <c r="P546" s="2">
        <f t="shared" si="40"/>
        <v>0.01</v>
      </c>
    </row>
    <row r="547" spans="11:16" x14ac:dyDescent="0.35">
      <c r="K547" s="20"/>
      <c r="P547" s="2">
        <f t="shared" si="40"/>
        <v>0.01</v>
      </c>
    </row>
    <row r="548" spans="11:16" x14ac:dyDescent="0.35">
      <c r="K548" s="20"/>
      <c r="P548" s="2">
        <f t="shared" si="40"/>
        <v>0.01</v>
      </c>
    </row>
    <row r="549" spans="11:16" x14ac:dyDescent="0.35">
      <c r="K549" s="20"/>
      <c r="P549" s="2">
        <f t="shared" si="40"/>
        <v>0.01</v>
      </c>
    </row>
    <row r="550" spans="11:16" x14ac:dyDescent="0.35">
      <c r="K550" s="20"/>
      <c r="P550" s="2">
        <f t="shared" si="40"/>
        <v>0.01</v>
      </c>
    </row>
    <row r="551" spans="11:16" x14ac:dyDescent="0.35">
      <c r="K551" s="20"/>
      <c r="P551" s="2">
        <f t="shared" si="40"/>
        <v>0.01</v>
      </c>
    </row>
    <row r="552" spans="11:16" x14ac:dyDescent="0.35">
      <c r="K552" s="20"/>
      <c r="P552" s="2">
        <f t="shared" si="40"/>
        <v>0.01</v>
      </c>
    </row>
    <row r="553" spans="11:16" x14ac:dyDescent="0.35">
      <c r="K553" s="20"/>
      <c r="P553" s="2">
        <f t="shared" si="40"/>
        <v>0.01</v>
      </c>
    </row>
    <row r="554" spans="11:16" x14ac:dyDescent="0.35">
      <c r="K554" s="20"/>
      <c r="P554" s="2">
        <f t="shared" si="40"/>
        <v>0.01</v>
      </c>
    </row>
    <row r="555" spans="11:16" x14ac:dyDescent="0.35">
      <c r="K555" s="20"/>
      <c r="P555" s="2">
        <f t="shared" si="40"/>
        <v>0.01</v>
      </c>
    </row>
    <row r="556" spans="11:16" x14ac:dyDescent="0.35">
      <c r="K556" s="20"/>
      <c r="P556" s="2">
        <f t="shared" si="40"/>
        <v>0.01</v>
      </c>
    </row>
    <row r="557" spans="11:16" x14ac:dyDescent="0.35">
      <c r="K557" s="20"/>
      <c r="P557" s="2">
        <f t="shared" si="40"/>
        <v>0.01</v>
      </c>
    </row>
    <row r="558" spans="11:16" x14ac:dyDescent="0.35">
      <c r="K558" s="20"/>
      <c r="P558" s="2">
        <f t="shared" si="40"/>
        <v>0.01</v>
      </c>
    </row>
    <row r="559" spans="11:16" x14ac:dyDescent="0.35">
      <c r="K559" s="20"/>
      <c r="P559" s="2">
        <f t="shared" si="40"/>
        <v>0.01</v>
      </c>
    </row>
    <row r="560" spans="11:16" x14ac:dyDescent="0.35">
      <c r="K560" s="20"/>
      <c r="P560" s="2">
        <f t="shared" si="40"/>
        <v>0.01</v>
      </c>
    </row>
    <row r="561" spans="11:16" x14ac:dyDescent="0.35">
      <c r="K561" s="20"/>
      <c r="P561" s="2">
        <f t="shared" si="40"/>
        <v>0.01</v>
      </c>
    </row>
    <row r="562" spans="11:16" x14ac:dyDescent="0.35">
      <c r="K562" s="20"/>
      <c r="P562" s="2">
        <f t="shared" si="40"/>
        <v>0.01</v>
      </c>
    </row>
    <row r="563" spans="11:16" x14ac:dyDescent="0.35">
      <c r="K563" s="20"/>
      <c r="P563" s="2">
        <f t="shared" si="40"/>
        <v>0.01</v>
      </c>
    </row>
    <row r="564" spans="11:16" x14ac:dyDescent="0.35">
      <c r="K564" s="20"/>
      <c r="P564" s="2">
        <f t="shared" si="40"/>
        <v>0.01</v>
      </c>
    </row>
    <row r="565" spans="11:16" x14ac:dyDescent="0.35">
      <c r="K565" s="20"/>
      <c r="P565" s="2">
        <f t="shared" si="40"/>
        <v>0.01</v>
      </c>
    </row>
    <row r="566" spans="11:16" x14ac:dyDescent="0.35">
      <c r="K566" s="20"/>
      <c r="P566" s="2">
        <f t="shared" si="40"/>
        <v>0.01</v>
      </c>
    </row>
    <row r="567" spans="11:16" x14ac:dyDescent="0.35">
      <c r="K567" s="20"/>
      <c r="P567" s="2">
        <f t="shared" si="40"/>
        <v>0.01</v>
      </c>
    </row>
    <row r="568" spans="11:16" x14ac:dyDescent="0.35">
      <c r="K568" s="20"/>
      <c r="P568" s="2">
        <f t="shared" si="40"/>
        <v>0.01</v>
      </c>
    </row>
    <row r="569" spans="11:16" x14ac:dyDescent="0.35">
      <c r="K569" s="20"/>
      <c r="P569" s="2">
        <f t="shared" si="40"/>
        <v>0.01</v>
      </c>
    </row>
    <row r="570" spans="11:16" x14ac:dyDescent="0.35">
      <c r="K570" s="20"/>
      <c r="P570" s="2">
        <f t="shared" si="40"/>
        <v>0.01</v>
      </c>
    </row>
    <row r="571" spans="11:16" x14ac:dyDescent="0.35">
      <c r="K571" s="20"/>
      <c r="P571" s="2">
        <f t="shared" si="40"/>
        <v>0.01</v>
      </c>
    </row>
    <row r="572" spans="11:16" x14ac:dyDescent="0.35">
      <c r="K572" s="20"/>
      <c r="P572" s="2">
        <f t="shared" si="40"/>
        <v>0.01</v>
      </c>
    </row>
    <row r="573" spans="11:16" x14ac:dyDescent="0.35">
      <c r="K573" s="20"/>
      <c r="P573" s="2">
        <f t="shared" si="40"/>
        <v>0.01</v>
      </c>
    </row>
    <row r="574" spans="11:16" x14ac:dyDescent="0.35">
      <c r="K574" s="20"/>
      <c r="P574" s="2">
        <f t="shared" si="40"/>
        <v>0.01</v>
      </c>
    </row>
    <row r="575" spans="11:16" x14ac:dyDescent="0.35">
      <c r="K575" s="20"/>
      <c r="P575" s="2">
        <f t="shared" si="40"/>
        <v>0.01</v>
      </c>
    </row>
    <row r="576" spans="11:16" x14ac:dyDescent="0.35">
      <c r="K576" s="20"/>
      <c r="P576" s="2">
        <f t="shared" si="40"/>
        <v>0.01</v>
      </c>
    </row>
    <row r="577" spans="11:16" x14ac:dyDescent="0.35">
      <c r="K577" s="20"/>
      <c r="P577" s="2">
        <f t="shared" si="40"/>
        <v>0.01</v>
      </c>
    </row>
    <row r="578" spans="11:16" x14ac:dyDescent="0.35">
      <c r="K578" s="20"/>
      <c r="P578" s="2">
        <f t="shared" si="40"/>
        <v>0.01</v>
      </c>
    </row>
    <row r="579" spans="11:16" x14ac:dyDescent="0.35">
      <c r="K579" s="20"/>
      <c r="P579" s="2">
        <f t="shared" ref="P579:P642" si="41" xml:space="preserve"> IF(O579&lt;0.001,0.01,14.47648273*LN(O579) + 100)</f>
        <v>0.01</v>
      </c>
    </row>
    <row r="580" spans="11:16" x14ac:dyDescent="0.35">
      <c r="K580" s="20"/>
      <c r="P580" s="2">
        <f t="shared" si="41"/>
        <v>0.01</v>
      </c>
    </row>
    <row r="581" spans="11:16" x14ac:dyDescent="0.35">
      <c r="K581" s="20"/>
      <c r="P581" s="2">
        <f t="shared" si="41"/>
        <v>0.01</v>
      </c>
    </row>
    <row r="582" spans="11:16" x14ac:dyDescent="0.35">
      <c r="K582" s="20"/>
      <c r="P582" s="2">
        <f t="shared" si="41"/>
        <v>0.01</v>
      </c>
    </row>
    <row r="583" spans="11:16" x14ac:dyDescent="0.35">
      <c r="K583" s="20"/>
      <c r="P583" s="2">
        <f t="shared" si="41"/>
        <v>0.01</v>
      </c>
    </row>
    <row r="584" spans="11:16" x14ac:dyDescent="0.35">
      <c r="K584" s="20"/>
      <c r="P584" s="2">
        <f t="shared" si="41"/>
        <v>0.01</v>
      </c>
    </row>
    <row r="585" spans="11:16" x14ac:dyDescent="0.35">
      <c r="K585" s="20"/>
      <c r="P585" s="2">
        <f t="shared" si="41"/>
        <v>0.01</v>
      </c>
    </row>
    <row r="586" spans="11:16" x14ac:dyDescent="0.35">
      <c r="K586" s="20"/>
      <c r="P586" s="2">
        <f t="shared" si="41"/>
        <v>0.01</v>
      </c>
    </row>
    <row r="587" spans="11:16" x14ac:dyDescent="0.35">
      <c r="K587" s="20"/>
      <c r="P587" s="2">
        <f t="shared" si="41"/>
        <v>0.01</v>
      </c>
    </row>
    <row r="588" spans="11:16" x14ac:dyDescent="0.35">
      <c r="K588" s="20"/>
      <c r="P588" s="2">
        <f t="shared" si="41"/>
        <v>0.01</v>
      </c>
    </row>
    <row r="589" spans="11:16" x14ac:dyDescent="0.35">
      <c r="K589" s="20"/>
      <c r="P589" s="2">
        <f t="shared" si="41"/>
        <v>0.01</v>
      </c>
    </row>
    <row r="590" spans="11:16" x14ac:dyDescent="0.35">
      <c r="K590" s="20"/>
      <c r="P590" s="2">
        <f t="shared" si="41"/>
        <v>0.01</v>
      </c>
    </row>
    <row r="591" spans="11:16" x14ac:dyDescent="0.35">
      <c r="K591" s="20"/>
      <c r="P591" s="2">
        <f t="shared" si="41"/>
        <v>0.01</v>
      </c>
    </row>
    <row r="592" spans="11:16" x14ac:dyDescent="0.35">
      <c r="K592" s="20"/>
      <c r="P592" s="2">
        <f t="shared" si="41"/>
        <v>0.01</v>
      </c>
    </row>
    <row r="593" spans="11:16" x14ac:dyDescent="0.35">
      <c r="K593" s="20"/>
      <c r="P593" s="2">
        <f t="shared" si="41"/>
        <v>0.01</v>
      </c>
    </row>
    <row r="594" spans="11:16" x14ac:dyDescent="0.35">
      <c r="K594" s="20"/>
      <c r="P594" s="2">
        <f t="shared" si="41"/>
        <v>0.01</v>
      </c>
    </row>
    <row r="595" spans="11:16" x14ac:dyDescent="0.35">
      <c r="K595" s="20"/>
      <c r="P595" s="2">
        <f t="shared" si="41"/>
        <v>0.01</v>
      </c>
    </row>
    <row r="596" spans="11:16" x14ac:dyDescent="0.35">
      <c r="K596" s="20"/>
      <c r="P596" s="2">
        <f t="shared" si="41"/>
        <v>0.01</v>
      </c>
    </row>
    <row r="597" spans="11:16" x14ac:dyDescent="0.35">
      <c r="K597" s="20"/>
      <c r="P597" s="2">
        <f t="shared" si="41"/>
        <v>0.01</v>
      </c>
    </row>
    <row r="598" spans="11:16" x14ac:dyDescent="0.35">
      <c r="K598" s="20"/>
      <c r="P598" s="2">
        <f t="shared" si="41"/>
        <v>0.01</v>
      </c>
    </row>
    <row r="599" spans="11:16" x14ac:dyDescent="0.35">
      <c r="K599" s="20"/>
      <c r="P599" s="2">
        <f t="shared" si="41"/>
        <v>0.01</v>
      </c>
    </row>
    <row r="600" spans="11:16" x14ac:dyDescent="0.35">
      <c r="K600" s="20"/>
      <c r="P600" s="2">
        <f t="shared" si="41"/>
        <v>0.01</v>
      </c>
    </row>
    <row r="601" spans="11:16" x14ac:dyDescent="0.35">
      <c r="K601" s="20"/>
      <c r="P601" s="2">
        <f t="shared" si="41"/>
        <v>0.01</v>
      </c>
    </row>
    <row r="602" spans="11:16" x14ac:dyDescent="0.35">
      <c r="K602" s="20"/>
      <c r="P602" s="2">
        <f t="shared" si="41"/>
        <v>0.01</v>
      </c>
    </row>
    <row r="603" spans="11:16" x14ac:dyDescent="0.35">
      <c r="K603" s="20"/>
      <c r="P603" s="2">
        <f t="shared" si="41"/>
        <v>0.01</v>
      </c>
    </row>
    <row r="604" spans="11:16" x14ac:dyDescent="0.35">
      <c r="K604" s="20"/>
      <c r="P604" s="2">
        <f t="shared" si="41"/>
        <v>0.01</v>
      </c>
    </row>
    <row r="605" spans="11:16" x14ac:dyDescent="0.35">
      <c r="K605" s="20"/>
      <c r="P605" s="2">
        <f t="shared" si="41"/>
        <v>0.01</v>
      </c>
    </row>
    <row r="606" spans="11:16" x14ac:dyDescent="0.35">
      <c r="K606" s="20"/>
      <c r="P606" s="2">
        <f t="shared" si="41"/>
        <v>0.01</v>
      </c>
    </row>
    <row r="607" spans="11:16" x14ac:dyDescent="0.35">
      <c r="K607" s="20"/>
      <c r="P607" s="2">
        <f t="shared" si="41"/>
        <v>0.01</v>
      </c>
    </row>
    <row r="608" spans="11:16" x14ac:dyDescent="0.35">
      <c r="K608" s="20"/>
      <c r="P608" s="2">
        <f t="shared" si="41"/>
        <v>0.01</v>
      </c>
    </row>
    <row r="609" spans="11:16" x14ac:dyDescent="0.35">
      <c r="K609" s="20"/>
      <c r="P609" s="2">
        <f t="shared" si="41"/>
        <v>0.01</v>
      </c>
    </row>
    <row r="610" spans="11:16" x14ac:dyDescent="0.35">
      <c r="K610" s="20"/>
      <c r="P610" s="2">
        <f t="shared" si="41"/>
        <v>0.01</v>
      </c>
    </row>
    <row r="611" spans="11:16" x14ac:dyDescent="0.35">
      <c r="K611" s="20"/>
      <c r="P611" s="2">
        <f t="shared" si="41"/>
        <v>0.01</v>
      </c>
    </row>
    <row r="612" spans="11:16" x14ac:dyDescent="0.35">
      <c r="K612" s="20"/>
      <c r="P612" s="2">
        <f t="shared" si="41"/>
        <v>0.01</v>
      </c>
    </row>
    <row r="613" spans="11:16" x14ac:dyDescent="0.35">
      <c r="K613" s="20"/>
      <c r="P613" s="2">
        <f t="shared" si="41"/>
        <v>0.01</v>
      </c>
    </row>
    <row r="614" spans="11:16" x14ac:dyDescent="0.35">
      <c r="K614" s="20"/>
      <c r="P614" s="2">
        <f t="shared" si="41"/>
        <v>0.01</v>
      </c>
    </row>
    <row r="615" spans="11:16" x14ac:dyDescent="0.35">
      <c r="K615" s="20"/>
      <c r="P615" s="2">
        <f t="shared" si="41"/>
        <v>0.01</v>
      </c>
    </row>
    <row r="616" spans="11:16" x14ac:dyDescent="0.35">
      <c r="K616" s="20"/>
      <c r="P616" s="2">
        <f t="shared" si="41"/>
        <v>0.01</v>
      </c>
    </row>
    <row r="617" spans="11:16" x14ac:dyDescent="0.35">
      <c r="K617" s="20"/>
      <c r="P617" s="2">
        <f t="shared" si="41"/>
        <v>0.01</v>
      </c>
    </row>
    <row r="618" spans="11:16" x14ac:dyDescent="0.35">
      <c r="K618" s="20"/>
      <c r="P618" s="2">
        <f t="shared" si="41"/>
        <v>0.01</v>
      </c>
    </row>
    <row r="619" spans="11:16" x14ac:dyDescent="0.35">
      <c r="K619" s="20"/>
      <c r="P619" s="2">
        <f t="shared" si="41"/>
        <v>0.01</v>
      </c>
    </row>
    <row r="620" spans="11:16" x14ac:dyDescent="0.35">
      <c r="K620" s="20"/>
      <c r="P620" s="2">
        <f t="shared" si="41"/>
        <v>0.01</v>
      </c>
    </row>
    <row r="621" spans="11:16" x14ac:dyDescent="0.35">
      <c r="K621" s="20"/>
      <c r="P621" s="2">
        <f t="shared" si="41"/>
        <v>0.01</v>
      </c>
    </row>
    <row r="622" spans="11:16" x14ac:dyDescent="0.35">
      <c r="K622" s="20"/>
      <c r="P622" s="2">
        <f t="shared" si="41"/>
        <v>0.01</v>
      </c>
    </row>
    <row r="623" spans="11:16" x14ac:dyDescent="0.35">
      <c r="K623" s="20"/>
      <c r="P623" s="2">
        <f t="shared" si="41"/>
        <v>0.01</v>
      </c>
    </row>
    <row r="624" spans="11:16" x14ac:dyDescent="0.35">
      <c r="K624" s="20"/>
      <c r="P624" s="2">
        <f t="shared" si="41"/>
        <v>0.01</v>
      </c>
    </row>
    <row r="625" spans="11:16" x14ac:dyDescent="0.35">
      <c r="K625" s="20"/>
      <c r="P625" s="2">
        <f t="shared" si="41"/>
        <v>0.01</v>
      </c>
    </row>
    <row r="626" spans="11:16" x14ac:dyDescent="0.35">
      <c r="K626" s="20"/>
      <c r="P626" s="2">
        <f t="shared" si="41"/>
        <v>0.01</v>
      </c>
    </row>
    <row r="627" spans="11:16" x14ac:dyDescent="0.35">
      <c r="K627" s="20"/>
      <c r="P627" s="2">
        <f t="shared" si="41"/>
        <v>0.01</v>
      </c>
    </row>
    <row r="628" spans="11:16" x14ac:dyDescent="0.35">
      <c r="K628" s="20"/>
      <c r="P628" s="2">
        <f t="shared" si="41"/>
        <v>0.01</v>
      </c>
    </row>
    <row r="629" spans="11:16" x14ac:dyDescent="0.35">
      <c r="K629" s="20"/>
      <c r="P629" s="2">
        <f t="shared" si="41"/>
        <v>0.01</v>
      </c>
    </row>
    <row r="630" spans="11:16" x14ac:dyDescent="0.35">
      <c r="K630" s="20"/>
      <c r="P630" s="2">
        <f t="shared" si="41"/>
        <v>0.01</v>
      </c>
    </row>
    <row r="631" spans="11:16" x14ac:dyDescent="0.35">
      <c r="K631" s="20"/>
      <c r="P631" s="2">
        <f t="shared" si="41"/>
        <v>0.01</v>
      </c>
    </row>
    <row r="632" spans="11:16" x14ac:dyDescent="0.35">
      <c r="K632" s="20"/>
      <c r="P632" s="2">
        <f t="shared" si="41"/>
        <v>0.01</v>
      </c>
    </row>
    <row r="633" spans="11:16" x14ac:dyDescent="0.35">
      <c r="K633" s="20"/>
      <c r="P633" s="2">
        <f t="shared" si="41"/>
        <v>0.01</v>
      </c>
    </row>
    <row r="634" spans="11:16" x14ac:dyDescent="0.35">
      <c r="K634" s="20"/>
      <c r="P634" s="2">
        <f t="shared" si="41"/>
        <v>0.01</v>
      </c>
    </row>
    <row r="635" spans="11:16" x14ac:dyDescent="0.35">
      <c r="K635" s="20"/>
      <c r="P635" s="2">
        <f t="shared" si="41"/>
        <v>0.01</v>
      </c>
    </row>
    <row r="636" spans="11:16" x14ac:dyDescent="0.35">
      <c r="K636" s="20"/>
      <c r="P636" s="2">
        <f t="shared" si="41"/>
        <v>0.01</v>
      </c>
    </row>
    <row r="637" spans="11:16" x14ac:dyDescent="0.35">
      <c r="K637" s="20"/>
      <c r="P637" s="2">
        <f t="shared" si="41"/>
        <v>0.01</v>
      </c>
    </row>
    <row r="638" spans="11:16" x14ac:dyDescent="0.35">
      <c r="K638" s="20"/>
      <c r="P638" s="2">
        <f t="shared" si="41"/>
        <v>0.01</v>
      </c>
    </row>
    <row r="639" spans="11:16" x14ac:dyDescent="0.35">
      <c r="K639" s="20"/>
      <c r="P639" s="2">
        <f t="shared" si="41"/>
        <v>0.01</v>
      </c>
    </row>
    <row r="640" spans="11:16" x14ac:dyDescent="0.35">
      <c r="K640" s="20"/>
      <c r="P640" s="2">
        <f t="shared" si="41"/>
        <v>0.01</v>
      </c>
    </row>
    <row r="641" spans="11:16" x14ac:dyDescent="0.35">
      <c r="K641" s="20"/>
      <c r="P641" s="2">
        <f t="shared" si="41"/>
        <v>0.01</v>
      </c>
    </row>
    <row r="642" spans="11:16" x14ac:dyDescent="0.35">
      <c r="K642" s="20"/>
      <c r="P642" s="2">
        <f t="shared" si="41"/>
        <v>0.01</v>
      </c>
    </row>
    <row r="643" spans="11:16" x14ac:dyDescent="0.35">
      <c r="K643" s="20"/>
      <c r="P643" s="2">
        <f t="shared" ref="P643:P706" si="42" xml:space="preserve"> IF(O643&lt;0.001,0.01,14.47648273*LN(O643) + 100)</f>
        <v>0.01</v>
      </c>
    </row>
    <row r="644" spans="11:16" x14ac:dyDescent="0.35">
      <c r="K644" s="20"/>
      <c r="P644" s="2">
        <f t="shared" si="42"/>
        <v>0.01</v>
      </c>
    </row>
    <row r="645" spans="11:16" x14ac:dyDescent="0.35">
      <c r="K645" s="20"/>
      <c r="P645" s="2">
        <f t="shared" si="42"/>
        <v>0.01</v>
      </c>
    </row>
    <row r="646" spans="11:16" x14ac:dyDescent="0.35">
      <c r="K646" s="20"/>
      <c r="P646" s="2">
        <f t="shared" si="42"/>
        <v>0.01</v>
      </c>
    </row>
    <row r="647" spans="11:16" x14ac:dyDescent="0.35">
      <c r="K647" s="20"/>
      <c r="P647" s="2">
        <f t="shared" si="42"/>
        <v>0.01</v>
      </c>
    </row>
    <row r="648" spans="11:16" x14ac:dyDescent="0.35">
      <c r="K648" s="20"/>
      <c r="P648" s="2">
        <f t="shared" si="42"/>
        <v>0.01</v>
      </c>
    </row>
    <row r="649" spans="11:16" x14ac:dyDescent="0.35">
      <c r="K649" s="20"/>
      <c r="P649" s="2">
        <f t="shared" si="42"/>
        <v>0.01</v>
      </c>
    </row>
    <row r="650" spans="11:16" x14ac:dyDescent="0.35">
      <c r="K650" s="20"/>
      <c r="P650" s="2">
        <f t="shared" si="42"/>
        <v>0.01</v>
      </c>
    </row>
    <row r="651" spans="11:16" x14ac:dyDescent="0.35">
      <c r="K651" s="20"/>
      <c r="P651" s="2">
        <f t="shared" si="42"/>
        <v>0.01</v>
      </c>
    </row>
    <row r="652" spans="11:16" x14ac:dyDescent="0.35">
      <c r="K652" s="20"/>
      <c r="P652" s="2">
        <f t="shared" si="42"/>
        <v>0.01</v>
      </c>
    </row>
    <row r="653" spans="11:16" x14ac:dyDescent="0.35">
      <c r="K653" s="20"/>
      <c r="P653" s="2">
        <f t="shared" si="42"/>
        <v>0.01</v>
      </c>
    </row>
    <row r="654" spans="11:16" x14ac:dyDescent="0.35">
      <c r="K654" s="20"/>
      <c r="P654" s="2">
        <f t="shared" si="42"/>
        <v>0.01</v>
      </c>
    </row>
    <row r="655" spans="11:16" x14ac:dyDescent="0.35">
      <c r="K655" s="20"/>
      <c r="P655" s="2">
        <f t="shared" si="42"/>
        <v>0.01</v>
      </c>
    </row>
    <row r="656" spans="11:16" x14ac:dyDescent="0.35">
      <c r="K656" s="20"/>
      <c r="P656" s="2">
        <f t="shared" si="42"/>
        <v>0.01</v>
      </c>
    </row>
    <row r="657" spans="11:16" x14ac:dyDescent="0.35">
      <c r="K657" s="20"/>
      <c r="P657" s="2">
        <f t="shared" si="42"/>
        <v>0.01</v>
      </c>
    </row>
    <row r="658" spans="11:16" x14ac:dyDescent="0.35">
      <c r="K658" s="20"/>
      <c r="P658" s="2">
        <f t="shared" si="42"/>
        <v>0.01</v>
      </c>
    </row>
    <row r="659" spans="11:16" x14ac:dyDescent="0.35">
      <c r="K659" s="20"/>
      <c r="P659" s="2">
        <f t="shared" si="42"/>
        <v>0.01</v>
      </c>
    </row>
    <row r="660" spans="11:16" x14ac:dyDescent="0.35">
      <c r="K660" s="20"/>
      <c r="P660" s="2">
        <f t="shared" si="42"/>
        <v>0.01</v>
      </c>
    </row>
    <row r="661" spans="11:16" x14ac:dyDescent="0.35">
      <c r="K661" s="20"/>
      <c r="P661" s="2">
        <f t="shared" si="42"/>
        <v>0.01</v>
      </c>
    </row>
    <row r="662" spans="11:16" x14ac:dyDescent="0.35">
      <c r="K662" s="20"/>
      <c r="P662" s="2">
        <f t="shared" si="42"/>
        <v>0.01</v>
      </c>
    </row>
    <row r="663" spans="11:16" x14ac:dyDescent="0.35">
      <c r="K663" s="20"/>
      <c r="P663" s="2">
        <f t="shared" si="42"/>
        <v>0.01</v>
      </c>
    </row>
    <row r="664" spans="11:16" x14ac:dyDescent="0.35">
      <c r="K664" s="20"/>
      <c r="P664" s="2">
        <f t="shared" si="42"/>
        <v>0.01</v>
      </c>
    </row>
    <row r="665" spans="11:16" x14ac:dyDescent="0.35">
      <c r="K665" s="20"/>
      <c r="P665" s="2">
        <f t="shared" si="42"/>
        <v>0.01</v>
      </c>
    </row>
    <row r="666" spans="11:16" x14ac:dyDescent="0.35">
      <c r="K666" s="20"/>
      <c r="P666" s="2">
        <f t="shared" si="42"/>
        <v>0.01</v>
      </c>
    </row>
    <row r="667" spans="11:16" x14ac:dyDescent="0.35">
      <c r="K667" s="20"/>
      <c r="P667" s="2">
        <f t="shared" si="42"/>
        <v>0.01</v>
      </c>
    </row>
    <row r="668" spans="11:16" x14ac:dyDescent="0.35">
      <c r="K668" s="20"/>
      <c r="P668" s="2">
        <f t="shared" si="42"/>
        <v>0.01</v>
      </c>
    </row>
    <row r="669" spans="11:16" x14ac:dyDescent="0.35">
      <c r="K669" s="20"/>
      <c r="P669" s="2">
        <f t="shared" si="42"/>
        <v>0.01</v>
      </c>
    </row>
    <row r="670" spans="11:16" x14ac:dyDescent="0.35">
      <c r="K670" s="20"/>
      <c r="P670" s="2">
        <f t="shared" si="42"/>
        <v>0.01</v>
      </c>
    </row>
    <row r="671" spans="11:16" x14ac:dyDescent="0.35">
      <c r="K671" s="20"/>
      <c r="P671" s="2">
        <f t="shared" si="42"/>
        <v>0.01</v>
      </c>
    </row>
    <row r="672" spans="11:16" x14ac:dyDescent="0.35">
      <c r="K672" s="20"/>
      <c r="P672" s="2">
        <f t="shared" si="42"/>
        <v>0.01</v>
      </c>
    </row>
    <row r="673" spans="11:16" x14ac:dyDescent="0.35">
      <c r="K673" s="20"/>
      <c r="P673" s="2">
        <f t="shared" si="42"/>
        <v>0.01</v>
      </c>
    </row>
    <row r="674" spans="11:16" x14ac:dyDescent="0.35">
      <c r="K674" s="20"/>
      <c r="P674" s="2">
        <f t="shared" si="42"/>
        <v>0.01</v>
      </c>
    </row>
    <row r="675" spans="11:16" x14ac:dyDescent="0.35">
      <c r="K675" s="20"/>
      <c r="P675" s="2">
        <f t="shared" si="42"/>
        <v>0.01</v>
      </c>
    </row>
    <row r="676" spans="11:16" x14ac:dyDescent="0.35">
      <c r="K676" s="20"/>
      <c r="P676" s="2">
        <f t="shared" si="42"/>
        <v>0.01</v>
      </c>
    </row>
    <row r="677" spans="11:16" x14ac:dyDescent="0.35">
      <c r="K677" s="20"/>
      <c r="P677" s="2">
        <f t="shared" si="42"/>
        <v>0.01</v>
      </c>
    </row>
    <row r="678" spans="11:16" x14ac:dyDescent="0.35">
      <c r="K678" s="20"/>
      <c r="P678" s="2">
        <f t="shared" si="42"/>
        <v>0.01</v>
      </c>
    </row>
    <row r="679" spans="11:16" x14ac:dyDescent="0.35">
      <c r="K679" s="20"/>
      <c r="P679" s="2">
        <f t="shared" si="42"/>
        <v>0.01</v>
      </c>
    </row>
    <row r="680" spans="11:16" x14ac:dyDescent="0.35">
      <c r="K680" s="20"/>
      <c r="P680" s="2">
        <f t="shared" si="42"/>
        <v>0.01</v>
      </c>
    </row>
    <row r="681" spans="11:16" x14ac:dyDescent="0.35">
      <c r="K681" s="20"/>
      <c r="P681" s="2">
        <f t="shared" si="42"/>
        <v>0.01</v>
      </c>
    </row>
    <row r="682" spans="11:16" x14ac:dyDescent="0.35">
      <c r="K682" s="20"/>
      <c r="P682" s="2">
        <f t="shared" si="42"/>
        <v>0.01</v>
      </c>
    </row>
    <row r="683" spans="11:16" x14ac:dyDescent="0.35">
      <c r="K683" s="20"/>
      <c r="P683" s="2">
        <f t="shared" si="42"/>
        <v>0.01</v>
      </c>
    </row>
    <row r="684" spans="11:16" x14ac:dyDescent="0.35">
      <c r="K684" s="20"/>
      <c r="P684" s="2">
        <f t="shared" si="42"/>
        <v>0.01</v>
      </c>
    </row>
    <row r="685" spans="11:16" x14ac:dyDescent="0.35">
      <c r="K685" s="20"/>
      <c r="P685" s="2">
        <f t="shared" si="42"/>
        <v>0.01</v>
      </c>
    </row>
    <row r="686" spans="11:16" x14ac:dyDescent="0.35">
      <c r="K686" s="20"/>
      <c r="P686" s="2">
        <f t="shared" si="42"/>
        <v>0.01</v>
      </c>
    </row>
    <row r="687" spans="11:16" x14ac:dyDescent="0.35">
      <c r="K687" s="20"/>
      <c r="P687" s="2">
        <f t="shared" si="42"/>
        <v>0.01</v>
      </c>
    </row>
    <row r="688" spans="11:16" x14ac:dyDescent="0.35">
      <c r="K688" s="20"/>
      <c r="P688" s="2">
        <f t="shared" si="42"/>
        <v>0.01</v>
      </c>
    </row>
    <row r="689" spans="11:16" x14ac:dyDescent="0.35">
      <c r="K689" s="20"/>
      <c r="P689" s="2">
        <f t="shared" si="42"/>
        <v>0.01</v>
      </c>
    </row>
    <row r="690" spans="11:16" x14ac:dyDescent="0.35">
      <c r="K690" s="20"/>
      <c r="P690" s="2">
        <f t="shared" si="42"/>
        <v>0.01</v>
      </c>
    </row>
    <row r="691" spans="11:16" x14ac:dyDescent="0.35">
      <c r="K691" s="20"/>
      <c r="P691" s="2">
        <f t="shared" si="42"/>
        <v>0.01</v>
      </c>
    </row>
    <row r="692" spans="11:16" x14ac:dyDescent="0.35">
      <c r="K692" s="20"/>
      <c r="P692" s="2">
        <f t="shared" si="42"/>
        <v>0.01</v>
      </c>
    </row>
    <row r="693" spans="11:16" x14ac:dyDescent="0.35">
      <c r="K693" s="20"/>
      <c r="P693" s="2">
        <f t="shared" si="42"/>
        <v>0.01</v>
      </c>
    </row>
    <row r="694" spans="11:16" x14ac:dyDescent="0.35">
      <c r="K694" s="20"/>
      <c r="P694" s="2">
        <f t="shared" si="42"/>
        <v>0.01</v>
      </c>
    </row>
    <row r="695" spans="11:16" x14ac:dyDescent="0.35">
      <c r="K695" s="20"/>
      <c r="P695" s="2">
        <f t="shared" si="42"/>
        <v>0.01</v>
      </c>
    </row>
    <row r="696" spans="11:16" x14ac:dyDescent="0.35">
      <c r="K696" s="20"/>
      <c r="P696" s="2">
        <f t="shared" si="42"/>
        <v>0.01</v>
      </c>
    </row>
    <row r="697" spans="11:16" x14ac:dyDescent="0.35">
      <c r="K697" s="20"/>
      <c r="P697" s="2">
        <f t="shared" si="42"/>
        <v>0.01</v>
      </c>
    </row>
    <row r="698" spans="11:16" x14ac:dyDescent="0.35">
      <c r="K698" s="20"/>
      <c r="P698" s="2">
        <f t="shared" si="42"/>
        <v>0.01</v>
      </c>
    </row>
    <row r="699" spans="11:16" x14ac:dyDescent="0.35">
      <c r="K699" s="20"/>
      <c r="P699" s="2">
        <f t="shared" si="42"/>
        <v>0.01</v>
      </c>
    </row>
    <row r="700" spans="11:16" x14ac:dyDescent="0.35">
      <c r="K700" s="20"/>
      <c r="P700" s="2">
        <f t="shared" si="42"/>
        <v>0.01</v>
      </c>
    </row>
    <row r="701" spans="11:16" x14ac:dyDescent="0.35">
      <c r="K701" s="20"/>
      <c r="P701" s="2">
        <f t="shared" si="42"/>
        <v>0.01</v>
      </c>
    </row>
    <row r="702" spans="11:16" x14ac:dyDescent="0.35">
      <c r="K702" s="20"/>
      <c r="P702" s="2">
        <f t="shared" si="42"/>
        <v>0.01</v>
      </c>
    </row>
    <row r="703" spans="11:16" x14ac:dyDescent="0.35">
      <c r="K703" s="20"/>
      <c r="P703" s="2">
        <f t="shared" si="42"/>
        <v>0.01</v>
      </c>
    </row>
    <row r="704" spans="11:16" x14ac:dyDescent="0.35">
      <c r="K704" s="20"/>
      <c r="P704" s="2">
        <f t="shared" si="42"/>
        <v>0.01</v>
      </c>
    </row>
    <row r="705" spans="11:16" x14ac:dyDescent="0.35">
      <c r="K705" s="20"/>
      <c r="P705" s="2">
        <f t="shared" si="42"/>
        <v>0.01</v>
      </c>
    </row>
    <row r="706" spans="11:16" x14ac:dyDescent="0.35">
      <c r="K706" s="20"/>
      <c r="P706" s="2">
        <f t="shared" si="42"/>
        <v>0.01</v>
      </c>
    </row>
    <row r="707" spans="11:16" x14ac:dyDescent="0.35">
      <c r="K707" s="20"/>
      <c r="P707" s="2">
        <f t="shared" ref="P707:P770" si="43" xml:space="preserve"> IF(O707&lt;0.001,0.01,14.47648273*LN(O707) + 100)</f>
        <v>0.01</v>
      </c>
    </row>
    <row r="708" spans="11:16" x14ac:dyDescent="0.35">
      <c r="K708" s="20"/>
      <c r="P708" s="2">
        <f t="shared" si="43"/>
        <v>0.01</v>
      </c>
    </row>
    <row r="709" spans="11:16" x14ac:dyDescent="0.35">
      <c r="K709" s="20"/>
      <c r="P709" s="2">
        <f t="shared" si="43"/>
        <v>0.01</v>
      </c>
    </row>
    <row r="710" spans="11:16" x14ac:dyDescent="0.35">
      <c r="K710" s="20"/>
      <c r="P710" s="2">
        <f t="shared" si="43"/>
        <v>0.01</v>
      </c>
    </row>
    <row r="711" spans="11:16" x14ac:dyDescent="0.35">
      <c r="K711" s="20"/>
      <c r="P711" s="2">
        <f t="shared" si="43"/>
        <v>0.01</v>
      </c>
    </row>
    <row r="712" spans="11:16" x14ac:dyDescent="0.35">
      <c r="K712" s="20"/>
      <c r="P712" s="2">
        <f t="shared" si="43"/>
        <v>0.01</v>
      </c>
    </row>
    <row r="713" spans="11:16" x14ac:dyDescent="0.35">
      <c r="K713" s="20"/>
      <c r="P713" s="2">
        <f t="shared" si="43"/>
        <v>0.01</v>
      </c>
    </row>
    <row r="714" spans="11:16" x14ac:dyDescent="0.35">
      <c r="K714" s="20"/>
      <c r="P714" s="2">
        <f t="shared" si="43"/>
        <v>0.01</v>
      </c>
    </row>
    <row r="715" spans="11:16" x14ac:dyDescent="0.35">
      <c r="K715" s="20"/>
      <c r="P715" s="2">
        <f t="shared" si="43"/>
        <v>0.01</v>
      </c>
    </row>
    <row r="716" spans="11:16" x14ac:dyDescent="0.35">
      <c r="K716" s="20"/>
      <c r="P716" s="2">
        <f t="shared" si="43"/>
        <v>0.01</v>
      </c>
    </row>
    <row r="717" spans="11:16" x14ac:dyDescent="0.35">
      <c r="K717" s="20"/>
      <c r="P717" s="2">
        <f t="shared" si="43"/>
        <v>0.01</v>
      </c>
    </row>
    <row r="718" spans="11:16" x14ac:dyDescent="0.35">
      <c r="K718" s="20"/>
      <c r="P718" s="2">
        <f t="shared" si="43"/>
        <v>0.01</v>
      </c>
    </row>
    <row r="719" spans="11:16" x14ac:dyDescent="0.35">
      <c r="K719" s="20"/>
      <c r="P719" s="2">
        <f t="shared" si="43"/>
        <v>0.01</v>
      </c>
    </row>
    <row r="720" spans="11:16" x14ac:dyDescent="0.35">
      <c r="K720" s="20"/>
      <c r="P720" s="2">
        <f t="shared" si="43"/>
        <v>0.01</v>
      </c>
    </row>
    <row r="721" spans="11:16" x14ac:dyDescent="0.35">
      <c r="K721" s="20"/>
      <c r="P721" s="2">
        <f t="shared" si="43"/>
        <v>0.01</v>
      </c>
    </row>
    <row r="722" spans="11:16" x14ac:dyDescent="0.35">
      <c r="K722" s="20"/>
      <c r="P722" s="2">
        <f t="shared" si="43"/>
        <v>0.01</v>
      </c>
    </row>
    <row r="723" spans="11:16" x14ac:dyDescent="0.35">
      <c r="K723" s="20"/>
      <c r="P723" s="2">
        <f t="shared" si="43"/>
        <v>0.01</v>
      </c>
    </row>
    <row r="724" spans="11:16" x14ac:dyDescent="0.35">
      <c r="K724" s="20"/>
      <c r="P724" s="2">
        <f t="shared" si="43"/>
        <v>0.01</v>
      </c>
    </row>
    <row r="725" spans="11:16" x14ac:dyDescent="0.35">
      <c r="K725" s="20"/>
      <c r="P725" s="2">
        <f t="shared" si="43"/>
        <v>0.01</v>
      </c>
    </row>
    <row r="726" spans="11:16" x14ac:dyDescent="0.35">
      <c r="K726" s="20"/>
      <c r="P726" s="2">
        <f t="shared" si="43"/>
        <v>0.01</v>
      </c>
    </row>
    <row r="727" spans="11:16" x14ac:dyDescent="0.35">
      <c r="K727" s="20"/>
      <c r="P727" s="2">
        <f t="shared" si="43"/>
        <v>0.01</v>
      </c>
    </row>
    <row r="728" spans="11:16" x14ac:dyDescent="0.35">
      <c r="K728" s="20"/>
      <c r="P728" s="2">
        <f t="shared" si="43"/>
        <v>0.01</v>
      </c>
    </row>
    <row r="729" spans="11:16" x14ac:dyDescent="0.35">
      <c r="K729" s="20"/>
      <c r="P729" s="2">
        <f t="shared" si="43"/>
        <v>0.01</v>
      </c>
    </row>
    <row r="730" spans="11:16" x14ac:dyDescent="0.35">
      <c r="K730" s="20"/>
      <c r="P730" s="2">
        <f t="shared" si="43"/>
        <v>0.01</v>
      </c>
    </row>
    <row r="731" spans="11:16" x14ac:dyDescent="0.35">
      <c r="K731" s="20"/>
      <c r="P731" s="2">
        <f t="shared" si="43"/>
        <v>0.01</v>
      </c>
    </row>
    <row r="732" spans="11:16" x14ac:dyDescent="0.35">
      <c r="K732" s="20"/>
      <c r="P732" s="2">
        <f t="shared" si="43"/>
        <v>0.01</v>
      </c>
    </row>
    <row r="733" spans="11:16" x14ac:dyDescent="0.35">
      <c r="K733" s="20"/>
      <c r="P733" s="2">
        <f t="shared" si="43"/>
        <v>0.01</v>
      </c>
    </row>
    <row r="734" spans="11:16" x14ac:dyDescent="0.35">
      <c r="K734" s="20"/>
      <c r="P734" s="2">
        <f t="shared" si="43"/>
        <v>0.01</v>
      </c>
    </row>
    <row r="735" spans="11:16" x14ac:dyDescent="0.35">
      <c r="K735" s="20"/>
      <c r="P735" s="2">
        <f t="shared" si="43"/>
        <v>0.01</v>
      </c>
    </row>
    <row r="736" spans="11:16" x14ac:dyDescent="0.35">
      <c r="K736" s="20"/>
      <c r="P736" s="2">
        <f t="shared" si="43"/>
        <v>0.01</v>
      </c>
    </row>
    <row r="737" spans="11:16" x14ac:dyDescent="0.35">
      <c r="K737" s="20"/>
      <c r="P737" s="2">
        <f t="shared" si="43"/>
        <v>0.01</v>
      </c>
    </row>
    <row r="738" spans="11:16" x14ac:dyDescent="0.35">
      <c r="K738" s="20"/>
      <c r="P738" s="2">
        <f t="shared" si="43"/>
        <v>0.01</v>
      </c>
    </row>
    <row r="739" spans="11:16" x14ac:dyDescent="0.35">
      <c r="K739" s="20"/>
      <c r="P739" s="2">
        <f t="shared" si="43"/>
        <v>0.01</v>
      </c>
    </row>
    <row r="740" spans="11:16" x14ac:dyDescent="0.35">
      <c r="K740" s="20"/>
      <c r="P740" s="2">
        <f t="shared" si="43"/>
        <v>0.01</v>
      </c>
    </row>
    <row r="741" spans="11:16" x14ac:dyDescent="0.35">
      <c r="K741" s="20"/>
      <c r="P741" s="2">
        <f t="shared" si="43"/>
        <v>0.01</v>
      </c>
    </row>
    <row r="742" spans="11:16" x14ac:dyDescent="0.35">
      <c r="K742" s="20"/>
      <c r="P742" s="2">
        <f t="shared" si="43"/>
        <v>0.01</v>
      </c>
    </row>
    <row r="743" spans="11:16" x14ac:dyDescent="0.35">
      <c r="K743" s="20"/>
      <c r="P743" s="2">
        <f t="shared" si="43"/>
        <v>0.01</v>
      </c>
    </row>
    <row r="744" spans="11:16" x14ac:dyDescent="0.35">
      <c r="K744" s="20"/>
      <c r="P744" s="2">
        <f t="shared" si="43"/>
        <v>0.01</v>
      </c>
    </row>
    <row r="745" spans="11:16" x14ac:dyDescent="0.35">
      <c r="K745" s="20"/>
      <c r="P745" s="2">
        <f t="shared" si="43"/>
        <v>0.01</v>
      </c>
    </row>
    <row r="746" spans="11:16" x14ac:dyDescent="0.35">
      <c r="K746" s="20"/>
      <c r="P746" s="2">
        <f t="shared" si="43"/>
        <v>0.01</v>
      </c>
    </row>
    <row r="747" spans="11:16" x14ac:dyDescent="0.35">
      <c r="K747" s="20"/>
      <c r="P747" s="2">
        <f t="shared" si="43"/>
        <v>0.01</v>
      </c>
    </row>
    <row r="748" spans="11:16" x14ac:dyDescent="0.35">
      <c r="K748" s="20"/>
      <c r="P748" s="2">
        <f t="shared" si="43"/>
        <v>0.01</v>
      </c>
    </row>
    <row r="749" spans="11:16" x14ac:dyDescent="0.35">
      <c r="K749" s="20"/>
      <c r="P749" s="2">
        <f t="shared" si="43"/>
        <v>0.01</v>
      </c>
    </row>
    <row r="750" spans="11:16" x14ac:dyDescent="0.35">
      <c r="K750" s="20"/>
      <c r="P750" s="2">
        <f t="shared" si="43"/>
        <v>0.01</v>
      </c>
    </row>
    <row r="751" spans="11:16" x14ac:dyDescent="0.35">
      <c r="K751" s="20"/>
      <c r="P751" s="2">
        <f t="shared" si="43"/>
        <v>0.01</v>
      </c>
    </row>
    <row r="752" spans="11:16" x14ac:dyDescent="0.35">
      <c r="K752" s="20"/>
      <c r="P752" s="2">
        <f t="shared" si="43"/>
        <v>0.01</v>
      </c>
    </row>
    <row r="753" spans="11:16" x14ac:dyDescent="0.35">
      <c r="K753" s="20"/>
      <c r="P753" s="2">
        <f t="shared" si="43"/>
        <v>0.01</v>
      </c>
    </row>
    <row r="754" spans="11:16" x14ac:dyDescent="0.35">
      <c r="K754" s="20"/>
      <c r="P754" s="2">
        <f t="shared" si="43"/>
        <v>0.01</v>
      </c>
    </row>
    <row r="755" spans="11:16" x14ac:dyDescent="0.35">
      <c r="K755" s="20"/>
      <c r="P755" s="2">
        <f t="shared" si="43"/>
        <v>0.01</v>
      </c>
    </row>
    <row r="756" spans="11:16" x14ac:dyDescent="0.35">
      <c r="K756" s="20"/>
      <c r="P756" s="2">
        <f t="shared" si="43"/>
        <v>0.01</v>
      </c>
    </row>
    <row r="757" spans="11:16" x14ac:dyDescent="0.35">
      <c r="K757" s="20"/>
      <c r="P757" s="2">
        <f t="shared" si="43"/>
        <v>0.01</v>
      </c>
    </row>
    <row r="758" spans="11:16" x14ac:dyDescent="0.35">
      <c r="K758" s="20"/>
      <c r="P758" s="2">
        <f t="shared" si="43"/>
        <v>0.01</v>
      </c>
    </row>
    <row r="759" spans="11:16" x14ac:dyDescent="0.35">
      <c r="K759" s="20"/>
      <c r="P759" s="2">
        <f t="shared" si="43"/>
        <v>0.01</v>
      </c>
    </row>
    <row r="760" spans="11:16" x14ac:dyDescent="0.35">
      <c r="K760" s="20"/>
      <c r="P760" s="2">
        <f t="shared" si="43"/>
        <v>0.01</v>
      </c>
    </row>
    <row r="761" spans="11:16" x14ac:dyDescent="0.35">
      <c r="K761" s="20"/>
      <c r="P761" s="2">
        <f t="shared" si="43"/>
        <v>0.01</v>
      </c>
    </row>
    <row r="762" spans="11:16" x14ac:dyDescent="0.35">
      <c r="K762" s="20"/>
      <c r="P762" s="2">
        <f t="shared" si="43"/>
        <v>0.01</v>
      </c>
    </row>
    <row r="763" spans="11:16" x14ac:dyDescent="0.35">
      <c r="K763" s="20"/>
      <c r="P763" s="2">
        <f t="shared" si="43"/>
        <v>0.01</v>
      </c>
    </row>
    <row r="764" spans="11:16" x14ac:dyDescent="0.35">
      <c r="K764" s="20"/>
      <c r="P764" s="2">
        <f t="shared" si="43"/>
        <v>0.01</v>
      </c>
    </row>
    <row r="765" spans="11:16" x14ac:dyDescent="0.35">
      <c r="K765" s="20"/>
      <c r="P765" s="2">
        <f t="shared" si="43"/>
        <v>0.01</v>
      </c>
    </row>
    <row r="766" spans="11:16" x14ac:dyDescent="0.35">
      <c r="K766" s="20"/>
      <c r="P766" s="2">
        <f t="shared" si="43"/>
        <v>0.01</v>
      </c>
    </row>
    <row r="767" spans="11:16" x14ac:dyDescent="0.35">
      <c r="K767" s="20"/>
      <c r="P767" s="2">
        <f t="shared" si="43"/>
        <v>0.01</v>
      </c>
    </row>
    <row r="768" spans="11:16" x14ac:dyDescent="0.35">
      <c r="K768" s="20"/>
      <c r="P768" s="2">
        <f t="shared" si="43"/>
        <v>0.01</v>
      </c>
    </row>
    <row r="769" spans="11:16" x14ac:dyDescent="0.35">
      <c r="K769" s="20"/>
      <c r="P769" s="2">
        <f t="shared" si="43"/>
        <v>0.01</v>
      </c>
    </row>
    <row r="770" spans="11:16" x14ac:dyDescent="0.35">
      <c r="K770" s="20"/>
      <c r="P770" s="2">
        <f t="shared" si="43"/>
        <v>0.01</v>
      </c>
    </row>
    <row r="771" spans="11:16" x14ac:dyDescent="0.35">
      <c r="K771" s="20"/>
      <c r="P771" s="2">
        <f t="shared" ref="P771:P834" si="44" xml:space="preserve"> IF(O771&lt;0.001,0.01,14.47648273*LN(O771) + 100)</f>
        <v>0.01</v>
      </c>
    </row>
    <row r="772" spans="11:16" x14ac:dyDescent="0.35">
      <c r="K772" s="20"/>
      <c r="P772" s="2">
        <f t="shared" si="44"/>
        <v>0.01</v>
      </c>
    </row>
    <row r="773" spans="11:16" x14ac:dyDescent="0.35">
      <c r="K773" s="20"/>
      <c r="P773" s="2">
        <f t="shared" si="44"/>
        <v>0.01</v>
      </c>
    </row>
    <row r="774" spans="11:16" x14ac:dyDescent="0.35">
      <c r="K774" s="20"/>
      <c r="P774" s="2">
        <f t="shared" si="44"/>
        <v>0.01</v>
      </c>
    </row>
    <row r="775" spans="11:16" x14ac:dyDescent="0.35">
      <c r="K775" s="20"/>
      <c r="P775" s="2">
        <f t="shared" si="44"/>
        <v>0.01</v>
      </c>
    </row>
    <row r="776" spans="11:16" x14ac:dyDescent="0.35">
      <c r="K776" s="20"/>
      <c r="P776" s="2">
        <f t="shared" si="44"/>
        <v>0.01</v>
      </c>
    </row>
    <row r="777" spans="11:16" x14ac:dyDescent="0.35">
      <c r="K777" s="20"/>
      <c r="P777" s="2">
        <f t="shared" si="44"/>
        <v>0.01</v>
      </c>
    </row>
    <row r="778" spans="11:16" x14ac:dyDescent="0.35">
      <c r="K778" s="20"/>
      <c r="P778" s="2">
        <f t="shared" si="44"/>
        <v>0.01</v>
      </c>
    </row>
    <row r="779" spans="11:16" x14ac:dyDescent="0.35">
      <c r="K779" s="20"/>
      <c r="P779" s="2">
        <f t="shared" si="44"/>
        <v>0.01</v>
      </c>
    </row>
    <row r="780" spans="11:16" x14ac:dyDescent="0.35">
      <c r="K780" s="20"/>
      <c r="P780" s="2">
        <f t="shared" si="44"/>
        <v>0.01</v>
      </c>
    </row>
    <row r="781" spans="11:16" x14ac:dyDescent="0.35">
      <c r="K781" s="20"/>
      <c r="P781" s="2">
        <f t="shared" si="44"/>
        <v>0.01</v>
      </c>
    </row>
    <row r="782" spans="11:16" x14ac:dyDescent="0.35">
      <c r="K782" s="20"/>
      <c r="P782" s="2">
        <f t="shared" si="44"/>
        <v>0.01</v>
      </c>
    </row>
    <row r="783" spans="11:16" x14ac:dyDescent="0.35">
      <c r="K783" s="20"/>
      <c r="P783" s="2">
        <f t="shared" si="44"/>
        <v>0.01</v>
      </c>
    </row>
    <row r="784" spans="11:16" x14ac:dyDescent="0.35">
      <c r="K784" s="20"/>
      <c r="P784" s="2">
        <f t="shared" si="44"/>
        <v>0.01</v>
      </c>
    </row>
    <row r="785" spans="11:16" x14ac:dyDescent="0.35">
      <c r="K785" s="20"/>
      <c r="P785" s="2">
        <f t="shared" si="44"/>
        <v>0.01</v>
      </c>
    </row>
    <row r="786" spans="11:16" x14ac:dyDescent="0.35">
      <c r="K786" s="20"/>
      <c r="P786" s="2">
        <f t="shared" si="44"/>
        <v>0.01</v>
      </c>
    </row>
    <row r="787" spans="11:16" x14ac:dyDescent="0.35">
      <c r="K787" s="20"/>
      <c r="P787" s="2">
        <f t="shared" si="44"/>
        <v>0.01</v>
      </c>
    </row>
    <row r="788" spans="11:16" x14ac:dyDescent="0.35">
      <c r="K788" s="20"/>
      <c r="P788" s="2">
        <f t="shared" si="44"/>
        <v>0.01</v>
      </c>
    </row>
    <row r="789" spans="11:16" x14ac:dyDescent="0.35">
      <c r="K789" s="20"/>
      <c r="P789" s="2">
        <f t="shared" si="44"/>
        <v>0.01</v>
      </c>
    </row>
    <row r="790" spans="11:16" x14ac:dyDescent="0.35">
      <c r="K790" s="20"/>
      <c r="P790" s="2">
        <f t="shared" si="44"/>
        <v>0.01</v>
      </c>
    </row>
    <row r="791" spans="11:16" x14ac:dyDescent="0.35">
      <c r="K791" s="20"/>
      <c r="P791" s="2">
        <f t="shared" si="44"/>
        <v>0.01</v>
      </c>
    </row>
    <row r="792" spans="11:16" x14ac:dyDescent="0.35">
      <c r="K792" s="20"/>
      <c r="P792" s="2">
        <f t="shared" si="44"/>
        <v>0.01</v>
      </c>
    </row>
    <row r="793" spans="11:16" x14ac:dyDescent="0.35">
      <c r="K793" s="20"/>
      <c r="P793" s="2">
        <f t="shared" si="44"/>
        <v>0.01</v>
      </c>
    </row>
    <row r="794" spans="11:16" x14ac:dyDescent="0.35">
      <c r="K794" s="20"/>
      <c r="P794" s="2">
        <f t="shared" si="44"/>
        <v>0.01</v>
      </c>
    </row>
    <row r="795" spans="11:16" x14ac:dyDescent="0.35">
      <c r="K795" s="20"/>
      <c r="P795" s="2">
        <f t="shared" si="44"/>
        <v>0.01</v>
      </c>
    </row>
    <row r="796" spans="11:16" x14ac:dyDescent="0.35">
      <c r="K796" s="20"/>
      <c r="P796" s="2">
        <f t="shared" si="44"/>
        <v>0.01</v>
      </c>
    </row>
    <row r="797" spans="11:16" x14ac:dyDescent="0.35">
      <c r="K797" s="20"/>
      <c r="P797" s="2">
        <f t="shared" si="44"/>
        <v>0.01</v>
      </c>
    </row>
    <row r="798" spans="11:16" x14ac:dyDescent="0.35">
      <c r="K798" s="20"/>
      <c r="P798" s="2">
        <f t="shared" si="44"/>
        <v>0.01</v>
      </c>
    </row>
    <row r="799" spans="11:16" x14ac:dyDescent="0.35">
      <c r="K799" s="20"/>
      <c r="P799" s="2">
        <f t="shared" si="44"/>
        <v>0.01</v>
      </c>
    </row>
    <row r="800" spans="11:16" x14ac:dyDescent="0.35">
      <c r="K800" s="20"/>
      <c r="P800" s="2">
        <f t="shared" si="44"/>
        <v>0.01</v>
      </c>
    </row>
    <row r="801" spans="11:16" x14ac:dyDescent="0.35">
      <c r="K801" s="20"/>
      <c r="P801" s="2">
        <f t="shared" si="44"/>
        <v>0.01</v>
      </c>
    </row>
    <row r="802" spans="11:16" x14ac:dyDescent="0.35">
      <c r="K802" s="20"/>
      <c r="P802" s="2">
        <f t="shared" si="44"/>
        <v>0.01</v>
      </c>
    </row>
    <row r="803" spans="11:16" x14ac:dyDescent="0.35">
      <c r="K803" s="20"/>
      <c r="P803" s="2">
        <f t="shared" si="44"/>
        <v>0.01</v>
      </c>
    </row>
    <row r="804" spans="11:16" x14ac:dyDescent="0.35">
      <c r="K804" s="20"/>
      <c r="P804" s="2">
        <f t="shared" si="44"/>
        <v>0.01</v>
      </c>
    </row>
    <row r="805" spans="11:16" x14ac:dyDescent="0.35">
      <c r="K805" s="20"/>
      <c r="P805" s="2">
        <f t="shared" si="44"/>
        <v>0.01</v>
      </c>
    </row>
    <row r="806" spans="11:16" x14ac:dyDescent="0.35">
      <c r="K806" s="20"/>
      <c r="P806" s="2">
        <f t="shared" si="44"/>
        <v>0.01</v>
      </c>
    </row>
    <row r="807" spans="11:16" x14ac:dyDescent="0.35">
      <c r="K807" s="20"/>
      <c r="P807" s="2">
        <f t="shared" si="44"/>
        <v>0.01</v>
      </c>
    </row>
    <row r="808" spans="11:16" x14ac:dyDescent="0.35">
      <c r="K808" s="20"/>
      <c r="P808" s="2">
        <f t="shared" si="44"/>
        <v>0.01</v>
      </c>
    </row>
    <row r="809" spans="11:16" x14ac:dyDescent="0.35">
      <c r="K809" s="20"/>
      <c r="P809" s="2">
        <f t="shared" si="44"/>
        <v>0.01</v>
      </c>
    </row>
    <row r="810" spans="11:16" x14ac:dyDescent="0.35">
      <c r="K810" s="20"/>
      <c r="P810" s="2">
        <f t="shared" si="44"/>
        <v>0.01</v>
      </c>
    </row>
    <row r="811" spans="11:16" x14ac:dyDescent="0.35">
      <c r="K811" s="20"/>
      <c r="P811" s="2">
        <f t="shared" si="44"/>
        <v>0.01</v>
      </c>
    </row>
    <row r="812" spans="11:16" x14ac:dyDescent="0.35">
      <c r="K812" s="20"/>
      <c r="P812" s="2">
        <f t="shared" si="44"/>
        <v>0.01</v>
      </c>
    </row>
    <row r="813" spans="11:16" x14ac:dyDescent="0.35">
      <c r="K813" s="20"/>
      <c r="P813" s="2">
        <f t="shared" si="44"/>
        <v>0.01</v>
      </c>
    </row>
    <row r="814" spans="11:16" x14ac:dyDescent="0.35">
      <c r="K814" s="20"/>
      <c r="P814" s="2">
        <f t="shared" si="44"/>
        <v>0.01</v>
      </c>
    </row>
    <row r="815" spans="11:16" x14ac:dyDescent="0.35">
      <c r="K815" s="20"/>
      <c r="P815" s="2">
        <f t="shared" si="44"/>
        <v>0.01</v>
      </c>
    </row>
    <row r="816" spans="11:16" x14ac:dyDescent="0.35">
      <c r="K816" s="20"/>
      <c r="P816" s="2">
        <f t="shared" si="44"/>
        <v>0.01</v>
      </c>
    </row>
    <row r="817" spans="11:16" x14ac:dyDescent="0.35">
      <c r="K817" s="20"/>
      <c r="P817" s="2">
        <f t="shared" si="44"/>
        <v>0.01</v>
      </c>
    </row>
    <row r="818" spans="11:16" x14ac:dyDescent="0.35">
      <c r="K818" s="20"/>
      <c r="P818" s="2">
        <f t="shared" si="44"/>
        <v>0.01</v>
      </c>
    </row>
    <row r="819" spans="11:16" x14ac:dyDescent="0.35">
      <c r="K819" s="20"/>
      <c r="P819" s="2">
        <f t="shared" si="44"/>
        <v>0.01</v>
      </c>
    </row>
    <row r="820" spans="11:16" x14ac:dyDescent="0.35">
      <c r="K820" s="20"/>
      <c r="P820" s="2">
        <f t="shared" si="44"/>
        <v>0.01</v>
      </c>
    </row>
    <row r="821" spans="11:16" x14ac:dyDescent="0.35">
      <c r="K821" s="20"/>
      <c r="P821" s="2">
        <f t="shared" si="44"/>
        <v>0.01</v>
      </c>
    </row>
    <row r="822" spans="11:16" x14ac:dyDescent="0.35">
      <c r="K822" s="20"/>
      <c r="P822" s="2">
        <f t="shared" si="44"/>
        <v>0.01</v>
      </c>
    </row>
    <row r="823" spans="11:16" x14ac:dyDescent="0.35">
      <c r="K823" s="20"/>
      <c r="P823" s="2">
        <f t="shared" si="44"/>
        <v>0.01</v>
      </c>
    </row>
    <row r="824" spans="11:16" x14ac:dyDescent="0.35">
      <c r="K824" s="20"/>
      <c r="P824" s="2">
        <f t="shared" si="44"/>
        <v>0.01</v>
      </c>
    </row>
    <row r="825" spans="11:16" x14ac:dyDescent="0.35">
      <c r="K825" s="20"/>
      <c r="P825" s="2">
        <f t="shared" si="44"/>
        <v>0.01</v>
      </c>
    </row>
    <row r="826" spans="11:16" x14ac:dyDescent="0.35">
      <c r="K826" s="20"/>
      <c r="P826" s="2">
        <f t="shared" si="44"/>
        <v>0.01</v>
      </c>
    </row>
    <row r="827" spans="11:16" x14ac:dyDescent="0.35">
      <c r="K827" s="20"/>
      <c r="P827" s="2">
        <f t="shared" si="44"/>
        <v>0.01</v>
      </c>
    </row>
    <row r="828" spans="11:16" x14ac:dyDescent="0.35">
      <c r="K828" s="20"/>
      <c r="P828" s="2">
        <f t="shared" si="44"/>
        <v>0.01</v>
      </c>
    </row>
    <row r="829" spans="11:16" x14ac:dyDescent="0.35">
      <c r="K829" s="20"/>
      <c r="P829" s="2">
        <f t="shared" si="44"/>
        <v>0.01</v>
      </c>
    </row>
    <row r="830" spans="11:16" x14ac:dyDescent="0.35">
      <c r="K830" s="20"/>
      <c r="P830" s="2">
        <f t="shared" si="44"/>
        <v>0.01</v>
      </c>
    </row>
    <row r="831" spans="11:16" x14ac:dyDescent="0.35">
      <c r="K831" s="20"/>
      <c r="P831" s="2">
        <f t="shared" si="44"/>
        <v>0.01</v>
      </c>
    </row>
    <row r="832" spans="11:16" x14ac:dyDescent="0.35">
      <c r="K832" s="20"/>
      <c r="P832" s="2">
        <f t="shared" si="44"/>
        <v>0.01</v>
      </c>
    </row>
    <row r="833" spans="11:16" x14ac:dyDescent="0.35">
      <c r="K833" s="20"/>
      <c r="P833" s="2">
        <f t="shared" si="44"/>
        <v>0.01</v>
      </c>
    </row>
    <row r="834" spans="11:16" x14ac:dyDescent="0.35">
      <c r="K834" s="20"/>
      <c r="P834" s="2">
        <f t="shared" si="44"/>
        <v>0.01</v>
      </c>
    </row>
    <row r="835" spans="11:16" x14ac:dyDescent="0.35">
      <c r="K835" s="20"/>
      <c r="P835" s="2">
        <f t="shared" ref="P835:P898" si="45" xml:space="preserve"> IF(O835&lt;0.001,0.01,14.47648273*LN(O835) + 100)</f>
        <v>0.01</v>
      </c>
    </row>
    <row r="836" spans="11:16" x14ac:dyDescent="0.35">
      <c r="K836" s="20"/>
      <c r="P836" s="2">
        <f t="shared" si="45"/>
        <v>0.01</v>
      </c>
    </row>
    <row r="837" spans="11:16" x14ac:dyDescent="0.35">
      <c r="K837" s="20"/>
      <c r="P837" s="2">
        <f t="shared" si="45"/>
        <v>0.01</v>
      </c>
    </row>
    <row r="838" spans="11:16" x14ac:dyDescent="0.35">
      <c r="K838" s="20"/>
      <c r="P838" s="2">
        <f t="shared" si="45"/>
        <v>0.01</v>
      </c>
    </row>
    <row r="839" spans="11:16" x14ac:dyDescent="0.35">
      <c r="K839" s="20"/>
      <c r="P839" s="2">
        <f t="shared" si="45"/>
        <v>0.01</v>
      </c>
    </row>
    <row r="840" spans="11:16" x14ac:dyDescent="0.35">
      <c r="K840" s="20"/>
      <c r="P840" s="2">
        <f t="shared" si="45"/>
        <v>0.01</v>
      </c>
    </row>
    <row r="841" spans="11:16" x14ac:dyDescent="0.35">
      <c r="K841" s="20"/>
      <c r="P841" s="2">
        <f t="shared" si="45"/>
        <v>0.01</v>
      </c>
    </row>
    <row r="842" spans="11:16" x14ac:dyDescent="0.35">
      <c r="K842" s="20"/>
      <c r="P842" s="2">
        <f t="shared" si="45"/>
        <v>0.01</v>
      </c>
    </row>
    <row r="843" spans="11:16" x14ac:dyDescent="0.35">
      <c r="K843" s="20"/>
      <c r="P843" s="2">
        <f t="shared" si="45"/>
        <v>0.01</v>
      </c>
    </row>
    <row r="844" spans="11:16" x14ac:dyDescent="0.35">
      <c r="K844" s="20"/>
      <c r="P844" s="2">
        <f t="shared" si="45"/>
        <v>0.01</v>
      </c>
    </row>
    <row r="845" spans="11:16" x14ac:dyDescent="0.35">
      <c r="K845" s="20"/>
      <c r="P845" s="2">
        <f t="shared" si="45"/>
        <v>0.01</v>
      </c>
    </row>
    <row r="846" spans="11:16" x14ac:dyDescent="0.35">
      <c r="K846" s="20"/>
      <c r="P846" s="2">
        <f t="shared" si="45"/>
        <v>0.01</v>
      </c>
    </row>
    <row r="847" spans="11:16" x14ac:dyDescent="0.35">
      <c r="K847" s="20"/>
      <c r="P847" s="2">
        <f t="shared" si="45"/>
        <v>0.01</v>
      </c>
    </row>
    <row r="848" spans="11:16" x14ac:dyDescent="0.35">
      <c r="K848" s="20"/>
      <c r="P848" s="2">
        <f t="shared" si="45"/>
        <v>0.01</v>
      </c>
    </row>
    <row r="849" spans="11:16" x14ac:dyDescent="0.35">
      <c r="K849" s="20"/>
      <c r="P849" s="2">
        <f t="shared" si="45"/>
        <v>0.01</v>
      </c>
    </row>
    <row r="850" spans="11:16" x14ac:dyDescent="0.35">
      <c r="K850" s="20"/>
      <c r="P850" s="2">
        <f t="shared" si="45"/>
        <v>0.01</v>
      </c>
    </row>
    <row r="851" spans="11:16" x14ac:dyDescent="0.35">
      <c r="K851" s="20"/>
      <c r="P851" s="2">
        <f t="shared" si="45"/>
        <v>0.01</v>
      </c>
    </row>
    <row r="852" spans="11:16" x14ac:dyDescent="0.35">
      <c r="K852" s="20"/>
      <c r="P852" s="2">
        <f t="shared" si="45"/>
        <v>0.01</v>
      </c>
    </row>
    <row r="853" spans="11:16" x14ac:dyDescent="0.35">
      <c r="K853" s="20"/>
      <c r="P853" s="2">
        <f t="shared" si="45"/>
        <v>0.01</v>
      </c>
    </row>
    <row r="854" spans="11:16" x14ac:dyDescent="0.35">
      <c r="K854" s="20"/>
      <c r="P854" s="2">
        <f t="shared" si="45"/>
        <v>0.01</v>
      </c>
    </row>
    <row r="855" spans="11:16" x14ac:dyDescent="0.35">
      <c r="K855" s="20"/>
      <c r="P855" s="2">
        <f t="shared" si="45"/>
        <v>0.01</v>
      </c>
    </row>
    <row r="856" spans="11:16" x14ac:dyDescent="0.35">
      <c r="K856" s="20"/>
      <c r="P856" s="2">
        <f t="shared" si="45"/>
        <v>0.01</v>
      </c>
    </row>
    <row r="857" spans="11:16" x14ac:dyDescent="0.35">
      <c r="K857" s="20"/>
      <c r="P857" s="2">
        <f t="shared" si="45"/>
        <v>0.01</v>
      </c>
    </row>
    <row r="858" spans="11:16" x14ac:dyDescent="0.35">
      <c r="K858" s="20"/>
      <c r="P858" s="2">
        <f t="shared" si="45"/>
        <v>0.01</v>
      </c>
    </row>
    <row r="859" spans="11:16" x14ac:dyDescent="0.35">
      <c r="K859" s="20"/>
      <c r="P859" s="2">
        <f t="shared" si="45"/>
        <v>0.01</v>
      </c>
    </row>
    <row r="860" spans="11:16" x14ac:dyDescent="0.35">
      <c r="K860" s="20"/>
      <c r="P860" s="2">
        <f t="shared" si="45"/>
        <v>0.01</v>
      </c>
    </row>
    <row r="861" spans="11:16" x14ac:dyDescent="0.35">
      <c r="K861" s="20"/>
      <c r="P861" s="2">
        <f t="shared" si="45"/>
        <v>0.01</v>
      </c>
    </row>
    <row r="862" spans="11:16" x14ac:dyDescent="0.35">
      <c r="K862" s="20"/>
      <c r="P862" s="2">
        <f t="shared" si="45"/>
        <v>0.01</v>
      </c>
    </row>
    <row r="863" spans="11:16" x14ac:dyDescent="0.35">
      <c r="K863" s="20"/>
      <c r="P863" s="2">
        <f t="shared" si="45"/>
        <v>0.01</v>
      </c>
    </row>
    <row r="864" spans="11:16" x14ac:dyDescent="0.35">
      <c r="K864" s="20"/>
      <c r="P864" s="2">
        <f t="shared" si="45"/>
        <v>0.01</v>
      </c>
    </row>
    <row r="865" spans="11:16" x14ac:dyDescent="0.35">
      <c r="K865" s="20"/>
      <c r="P865" s="2">
        <f t="shared" si="45"/>
        <v>0.01</v>
      </c>
    </row>
    <row r="866" spans="11:16" x14ac:dyDescent="0.35">
      <c r="K866" s="20"/>
      <c r="P866" s="2">
        <f t="shared" si="45"/>
        <v>0.01</v>
      </c>
    </row>
    <row r="867" spans="11:16" x14ac:dyDescent="0.35">
      <c r="K867" s="20"/>
      <c r="P867" s="2">
        <f t="shared" si="45"/>
        <v>0.01</v>
      </c>
    </row>
    <row r="868" spans="11:16" x14ac:dyDescent="0.35">
      <c r="K868" s="20"/>
      <c r="P868" s="2">
        <f t="shared" si="45"/>
        <v>0.01</v>
      </c>
    </row>
    <row r="869" spans="11:16" x14ac:dyDescent="0.35">
      <c r="K869" s="20"/>
      <c r="P869" s="2">
        <f t="shared" si="45"/>
        <v>0.01</v>
      </c>
    </row>
    <row r="870" spans="11:16" x14ac:dyDescent="0.35">
      <c r="K870" s="20"/>
      <c r="P870" s="2">
        <f t="shared" si="45"/>
        <v>0.01</v>
      </c>
    </row>
    <row r="871" spans="11:16" x14ac:dyDescent="0.35">
      <c r="K871" s="20"/>
      <c r="P871" s="2">
        <f t="shared" si="45"/>
        <v>0.01</v>
      </c>
    </row>
    <row r="872" spans="11:16" x14ac:dyDescent="0.35">
      <c r="K872" s="20"/>
      <c r="P872" s="2">
        <f t="shared" si="45"/>
        <v>0.01</v>
      </c>
    </row>
    <row r="873" spans="11:16" x14ac:dyDescent="0.35">
      <c r="K873" s="20"/>
      <c r="P873" s="2">
        <f t="shared" si="45"/>
        <v>0.01</v>
      </c>
    </row>
    <row r="874" spans="11:16" x14ac:dyDescent="0.35">
      <c r="K874" s="20"/>
      <c r="P874" s="2">
        <f t="shared" si="45"/>
        <v>0.01</v>
      </c>
    </row>
    <row r="875" spans="11:16" x14ac:dyDescent="0.35">
      <c r="K875" s="20"/>
      <c r="P875" s="2">
        <f t="shared" si="45"/>
        <v>0.01</v>
      </c>
    </row>
    <row r="876" spans="11:16" x14ac:dyDescent="0.35">
      <c r="K876" s="20"/>
      <c r="P876" s="2">
        <f t="shared" si="45"/>
        <v>0.01</v>
      </c>
    </row>
    <row r="877" spans="11:16" x14ac:dyDescent="0.35">
      <c r="K877" s="20"/>
      <c r="P877" s="2">
        <f t="shared" si="45"/>
        <v>0.01</v>
      </c>
    </row>
    <row r="878" spans="11:16" x14ac:dyDescent="0.35">
      <c r="K878" s="20"/>
      <c r="P878" s="2">
        <f t="shared" si="45"/>
        <v>0.01</v>
      </c>
    </row>
    <row r="879" spans="11:16" x14ac:dyDescent="0.35">
      <c r="K879" s="20"/>
      <c r="P879" s="2">
        <f t="shared" si="45"/>
        <v>0.01</v>
      </c>
    </row>
    <row r="880" spans="11:16" x14ac:dyDescent="0.35">
      <c r="K880" s="20"/>
      <c r="P880" s="2">
        <f t="shared" si="45"/>
        <v>0.01</v>
      </c>
    </row>
    <row r="881" spans="11:16" x14ac:dyDescent="0.35">
      <c r="K881" s="20"/>
      <c r="P881" s="2">
        <f t="shared" si="45"/>
        <v>0.01</v>
      </c>
    </row>
    <row r="882" spans="11:16" x14ac:dyDescent="0.35">
      <c r="K882" s="20"/>
      <c r="P882" s="2">
        <f t="shared" si="45"/>
        <v>0.01</v>
      </c>
    </row>
    <row r="883" spans="11:16" x14ac:dyDescent="0.35">
      <c r="K883" s="20"/>
      <c r="P883" s="2">
        <f t="shared" si="45"/>
        <v>0.01</v>
      </c>
    </row>
    <row r="884" spans="11:16" x14ac:dyDescent="0.35">
      <c r="K884" s="20"/>
      <c r="P884" s="2">
        <f t="shared" si="45"/>
        <v>0.01</v>
      </c>
    </row>
    <row r="885" spans="11:16" x14ac:dyDescent="0.35">
      <c r="K885" s="20"/>
      <c r="P885" s="2">
        <f t="shared" si="45"/>
        <v>0.01</v>
      </c>
    </row>
    <row r="886" spans="11:16" x14ac:dyDescent="0.35">
      <c r="K886" s="20"/>
      <c r="P886" s="2">
        <f t="shared" si="45"/>
        <v>0.01</v>
      </c>
    </row>
    <row r="887" spans="11:16" x14ac:dyDescent="0.35">
      <c r="K887" s="20"/>
      <c r="P887" s="2">
        <f t="shared" si="45"/>
        <v>0.01</v>
      </c>
    </row>
    <row r="888" spans="11:16" x14ac:dyDescent="0.35">
      <c r="K888" s="20"/>
      <c r="P888" s="2">
        <f t="shared" si="45"/>
        <v>0.01</v>
      </c>
    </row>
    <row r="889" spans="11:16" x14ac:dyDescent="0.35">
      <c r="K889" s="20"/>
      <c r="P889" s="2">
        <f t="shared" si="45"/>
        <v>0.01</v>
      </c>
    </row>
    <row r="890" spans="11:16" x14ac:dyDescent="0.35">
      <c r="K890" s="20"/>
      <c r="P890" s="2">
        <f t="shared" si="45"/>
        <v>0.01</v>
      </c>
    </row>
    <row r="891" spans="11:16" x14ac:dyDescent="0.35">
      <c r="K891" s="20"/>
      <c r="P891" s="2">
        <f t="shared" si="45"/>
        <v>0.01</v>
      </c>
    </row>
    <row r="892" spans="11:16" x14ac:dyDescent="0.35">
      <c r="K892" s="20"/>
      <c r="P892" s="2">
        <f t="shared" si="45"/>
        <v>0.01</v>
      </c>
    </row>
    <row r="893" spans="11:16" x14ac:dyDescent="0.35">
      <c r="K893" s="20"/>
      <c r="P893" s="2">
        <f t="shared" si="45"/>
        <v>0.01</v>
      </c>
    </row>
    <row r="894" spans="11:16" x14ac:dyDescent="0.35">
      <c r="K894" s="20"/>
      <c r="P894" s="2">
        <f t="shared" si="45"/>
        <v>0.01</v>
      </c>
    </row>
    <row r="895" spans="11:16" x14ac:dyDescent="0.35">
      <c r="K895" s="20"/>
      <c r="P895" s="2">
        <f t="shared" si="45"/>
        <v>0.01</v>
      </c>
    </row>
    <row r="896" spans="11:16" x14ac:dyDescent="0.35">
      <c r="K896" s="20"/>
      <c r="P896" s="2">
        <f t="shared" si="45"/>
        <v>0.01</v>
      </c>
    </row>
    <row r="897" spans="11:16" x14ac:dyDescent="0.35">
      <c r="K897" s="20"/>
      <c r="P897" s="2">
        <f t="shared" si="45"/>
        <v>0.01</v>
      </c>
    </row>
    <row r="898" spans="11:16" x14ac:dyDescent="0.35">
      <c r="K898" s="20"/>
      <c r="P898" s="2">
        <f t="shared" si="45"/>
        <v>0.01</v>
      </c>
    </row>
    <row r="899" spans="11:16" x14ac:dyDescent="0.35">
      <c r="K899" s="20"/>
      <c r="P899" s="2">
        <f t="shared" ref="P899:P962" si="46" xml:space="preserve"> IF(O899&lt;0.001,0.01,14.47648273*LN(O899) + 100)</f>
        <v>0.01</v>
      </c>
    </row>
    <row r="900" spans="11:16" x14ac:dyDescent="0.35">
      <c r="K900" s="20"/>
      <c r="P900" s="2">
        <f t="shared" si="46"/>
        <v>0.01</v>
      </c>
    </row>
    <row r="901" spans="11:16" x14ac:dyDescent="0.35">
      <c r="K901" s="20"/>
      <c r="P901" s="2">
        <f t="shared" si="46"/>
        <v>0.01</v>
      </c>
    </row>
    <row r="902" spans="11:16" x14ac:dyDescent="0.35">
      <c r="K902" s="20"/>
      <c r="P902" s="2">
        <f t="shared" si="46"/>
        <v>0.01</v>
      </c>
    </row>
    <row r="903" spans="11:16" x14ac:dyDescent="0.35">
      <c r="K903" s="20"/>
      <c r="P903" s="2">
        <f t="shared" si="46"/>
        <v>0.01</v>
      </c>
    </row>
    <row r="904" spans="11:16" x14ac:dyDescent="0.35">
      <c r="K904" s="20"/>
      <c r="P904" s="2">
        <f t="shared" si="46"/>
        <v>0.01</v>
      </c>
    </row>
    <row r="905" spans="11:16" x14ac:dyDescent="0.35">
      <c r="K905" s="20"/>
      <c r="P905" s="2">
        <f t="shared" si="46"/>
        <v>0.01</v>
      </c>
    </row>
    <row r="906" spans="11:16" x14ac:dyDescent="0.35">
      <c r="K906" s="20"/>
      <c r="P906" s="2">
        <f t="shared" si="46"/>
        <v>0.01</v>
      </c>
    </row>
    <row r="907" spans="11:16" x14ac:dyDescent="0.35">
      <c r="K907" s="20"/>
      <c r="P907" s="2">
        <f t="shared" si="46"/>
        <v>0.01</v>
      </c>
    </row>
    <row r="908" spans="11:16" x14ac:dyDescent="0.35">
      <c r="K908" s="20"/>
      <c r="P908" s="2">
        <f t="shared" si="46"/>
        <v>0.01</v>
      </c>
    </row>
    <row r="909" spans="11:16" x14ac:dyDescent="0.35">
      <c r="K909" s="20"/>
      <c r="P909" s="2">
        <f t="shared" si="46"/>
        <v>0.01</v>
      </c>
    </row>
    <row r="910" spans="11:16" x14ac:dyDescent="0.35">
      <c r="K910" s="20"/>
      <c r="P910" s="2">
        <f t="shared" si="46"/>
        <v>0.01</v>
      </c>
    </row>
    <row r="911" spans="11:16" x14ac:dyDescent="0.35">
      <c r="K911" s="20"/>
      <c r="P911" s="2">
        <f t="shared" si="46"/>
        <v>0.01</v>
      </c>
    </row>
    <row r="912" spans="11:16" x14ac:dyDescent="0.35">
      <c r="K912" s="20"/>
      <c r="P912" s="2">
        <f t="shared" si="46"/>
        <v>0.01</v>
      </c>
    </row>
    <row r="913" spans="11:16" x14ac:dyDescent="0.35">
      <c r="K913" s="20"/>
      <c r="P913" s="2">
        <f t="shared" si="46"/>
        <v>0.01</v>
      </c>
    </row>
    <row r="914" spans="11:16" x14ac:dyDescent="0.35">
      <c r="K914" s="20"/>
      <c r="P914" s="2">
        <f t="shared" si="46"/>
        <v>0.01</v>
      </c>
    </row>
    <row r="915" spans="11:16" x14ac:dyDescent="0.35">
      <c r="K915" s="20"/>
      <c r="P915" s="2">
        <f t="shared" si="46"/>
        <v>0.01</v>
      </c>
    </row>
    <row r="916" spans="11:16" x14ac:dyDescent="0.35">
      <c r="K916" s="20"/>
      <c r="P916" s="2">
        <f t="shared" si="46"/>
        <v>0.01</v>
      </c>
    </row>
    <row r="917" spans="11:16" x14ac:dyDescent="0.35">
      <c r="K917" s="20"/>
      <c r="P917" s="2">
        <f t="shared" si="46"/>
        <v>0.01</v>
      </c>
    </row>
    <row r="918" spans="11:16" x14ac:dyDescent="0.35">
      <c r="K918" s="20"/>
      <c r="P918" s="2">
        <f t="shared" si="46"/>
        <v>0.01</v>
      </c>
    </row>
    <row r="919" spans="11:16" x14ac:dyDescent="0.35">
      <c r="K919" s="20"/>
      <c r="P919" s="2">
        <f t="shared" si="46"/>
        <v>0.01</v>
      </c>
    </row>
    <row r="920" spans="11:16" x14ac:dyDescent="0.35">
      <c r="K920" s="20"/>
      <c r="P920" s="2">
        <f t="shared" si="46"/>
        <v>0.01</v>
      </c>
    </row>
    <row r="921" spans="11:16" x14ac:dyDescent="0.35">
      <c r="K921" s="20"/>
      <c r="P921" s="2">
        <f t="shared" si="46"/>
        <v>0.01</v>
      </c>
    </row>
    <row r="922" spans="11:16" x14ac:dyDescent="0.35">
      <c r="K922" s="20"/>
      <c r="P922" s="2">
        <f t="shared" si="46"/>
        <v>0.01</v>
      </c>
    </row>
    <row r="923" spans="11:16" x14ac:dyDescent="0.35">
      <c r="K923" s="20"/>
      <c r="P923" s="2">
        <f t="shared" si="46"/>
        <v>0.01</v>
      </c>
    </row>
    <row r="924" spans="11:16" x14ac:dyDescent="0.35">
      <c r="K924" s="20"/>
      <c r="P924" s="2">
        <f t="shared" si="46"/>
        <v>0.01</v>
      </c>
    </row>
    <row r="925" spans="11:16" x14ac:dyDescent="0.35">
      <c r="K925" s="20"/>
      <c r="P925" s="2">
        <f t="shared" si="46"/>
        <v>0.01</v>
      </c>
    </row>
    <row r="926" spans="11:16" x14ac:dyDescent="0.35">
      <c r="K926" s="20"/>
      <c r="P926" s="2">
        <f t="shared" si="46"/>
        <v>0.01</v>
      </c>
    </row>
    <row r="927" spans="11:16" x14ac:dyDescent="0.35">
      <c r="K927" s="20"/>
      <c r="P927" s="2">
        <f t="shared" si="46"/>
        <v>0.01</v>
      </c>
    </row>
    <row r="928" spans="11:16" x14ac:dyDescent="0.35">
      <c r="K928" s="20"/>
      <c r="P928" s="2">
        <f t="shared" si="46"/>
        <v>0.01</v>
      </c>
    </row>
    <row r="929" spans="11:16" x14ac:dyDescent="0.35">
      <c r="K929" s="20"/>
      <c r="P929" s="2">
        <f t="shared" si="46"/>
        <v>0.01</v>
      </c>
    </row>
    <row r="930" spans="11:16" x14ac:dyDescent="0.35">
      <c r="K930" s="20"/>
      <c r="P930" s="2">
        <f t="shared" si="46"/>
        <v>0.01</v>
      </c>
    </row>
    <row r="931" spans="11:16" x14ac:dyDescent="0.35">
      <c r="K931" s="20"/>
      <c r="P931" s="2">
        <f t="shared" si="46"/>
        <v>0.01</v>
      </c>
    </row>
    <row r="932" spans="11:16" x14ac:dyDescent="0.35">
      <c r="K932" s="20"/>
      <c r="P932" s="2">
        <f t="shared" si="46"/>
        <v>0.01</v>
      </c>
    </row>
    <row r="933" spans="11:16" x14ac:dyDescent="0.35">
      <c r="K933" s="20"/>
      <c r="P933" s="2">
        <f t="shared" si="46"/>
        <v>0.01</v>
      </c>
    </row>
    <row r="934" spans="11:16" x14ac:dyDescent="0.35">
      <c r="K934" s="20"/>
      <c r="P934" s="2">
        <f t="shared" si="46"/>
        <v>0.01</v>
      </c>
    </row>
    <row r="935" spans="11:16" x14ac:dyDescent="0.35">
      <c r="K935" s="20"/>
      <c r="P935" s="2">
        <f t="shared" si="46"/>
        <v>0.01</v>
      </c>
    </row>
    <row r="936" spans="11:16" x14ac:dyDescent="0.35">
      <c r="K936" s="20"/>
      <c r="P936" s="2">
        <f t="shared" si="46"/>
        <v>0.01</v>
      </c>
    </row>
    <row r="937" spans="11:16" x14ac:dyDescent="0.35">
      <c r="K937" s="20"/>
      <c r="P937" s="2">
        <f t="shared" si="46"/>
        <v>0.01</v>
      </c>
    </row>
    <row r="938" spans="11:16" x14ac:dyDescent="0.35">
      <c r="K938" s="20"/>
      <c r="P938" s="2">
        <f t="shared" si="46"/>
        <v>0.01</v>
      </c>
    </row>
    <row r="939" spans="11:16" x14ac:dyDescent="0.35">
      <c r="K939" s="20"/>
      <c r="P939" s="2">
        <f t="shared" si="46"/>
        <v>0.01</v>
      </c>
    </row>
    <row r="940" spans="11:16" x14ac:dyDescent="0.35">
      <c r="K940" s="20"/>
      <c r="P940" s="2">
        <f t="shared" si="46"/>
        <v>0.01</v>
      </c>
    </row>
    <row r="941" spans="11:16" x14ac:dyDescent="0.35">
      <c r="K941" s="20"/>
      <c r="P941" s="2">
        <f t="shared" si="46"/>
        <v>0.01</v>
      </c>
    </row>
    <row r="942" spans="11:16" x14ac:dyDescent="0.35">
      <c r="K942" s="20"/>
      <c r="P942" s="2">
        <f t="shared" si="46"/>
        <v>0.01</v>
      </c>
    </row>
    <row r="943" spans="11:16" x14ac:dyDescent="0.35">
      <c r="K943" s="20"/>
      <c r="P943" s="2">
        <f t="shared" si="46"/>
        <v>0.01</v>
      </c>
    </row>
    <row r="944" spans="11:16" x14ac:dyDescent="0.35">
      <c r="K944" s="20"/>
      <c r="P944" s="2">
        <f t="shared" si="46"/>
        <v>0.01</v>
      </c>
    </row>
    <row r="945" spans="11:16" x14ac:dyDescent="0.35">
      <c r="K945" s="20"/>
      <c r="P945" s="2">
        <f t="shared" si="46"/>
        <v>0.01</v>
      </c>
    </row>
    <row r="946" spans="11:16" x14ac:dyDescent="0.35">
      <c r="K946" s="20"/>
      <c r="P946" s="2">
        <f t="shared" si="46"/>
        <v>0.01</v>
      </c>
    </row>
    <row r="947" spans="11:16" x14ac:dyDescent="0.35">
      <c r="K947" s="20"/>
      <c r="P947" s="2">
        <f t="shared" si="46"/>
        <v>0.01</v>
      </c>
    </row>
    <row r="948" spans="11:16" x14ac:dyDescent="0.35">
      <c r="K948" s="20"/>
      <c r="P948" s="2">
        <f t="shared" si="46"/>
        <v>0.01</v>
      </c>
    </row>
    <row r="949" spans="11:16" x14ac:dyDescent="0.35">
      <c r="K949" s="20"/>
      <c r="P949" s="2">
        <f t="shared" si="46"/>
        <v>0.01</v>
      </c>
    </row>
    <row r="950" spans="11:16" x14ac:dyDescent="0.35">
      <c r="K950" s="20"/>
      <c r="P950" s="2">
        <f t="shared" si="46"/>
        <v>0.01</v>
      </c>
    </row>
    <row r="951" spans="11:16" x14ac:dyDescent="0.35">
      <c r="K951" s="20"/>
      <c r="P951" s="2">
        <f t="shared" si="46"/>
        <v>0.01</v>
      </c>
    </row>
    <row r="952" spans="11:16" x14ac:dyDescent="0.35">
      <c r="K952" s="20"/>
      <c r="P952" s="2">
        <f t="shared" si="46"/>
        <v>0.01</v>
      </c>
    </row>
    <row r="953" spans="11:16" x14ac:dyDescent="0.35">
      <c r="K953" s="20"/>
      <c r="P953" s="2">
        <f t="shared" si="46"/>
        <v>0.01</v>
      </c>
    </row>
    <row r="954" spans="11:16" x14ac:dyDescent="0.35">
      <c r="K954" s="20"/>
      <c r="P954" s="2">
        <f t="shared" si="46"/>
        <v>0.01</v>
      </c>
    </row>
    <row r="955" spans="11:16" x14ac:dyDescent="0.35">
      <c r="K955" s="20"/>
      <c r="P955" s="2">
        <f t="shared" si="46"/>
        <v>0.01</v>
      </c>
    </row>
    <row r="956" spans="11:16" x14ac:dyDescent="0.35">
      <c r="K956" s="20"/>
      <c r="P956" s="2">
        <f t="shared" si="46"/>
        <v>0.01</v>
      </c>
    </row>
    <row r="957" spans="11:16" x14ac:dyDescent="0.35">
      <c r="K957" s="20"/>
      <c r="P957" s="2">
        <f t="shared" si="46"/>
        <v>0.01</v>
      </c>
    </row>
    <row r="958" spans="11:16" x14ac:dyDescent="0.35">
      <c r="K958" s="20"/>
      <c r="P958" s="2">
        <f t="shared" si="46"/>
        <v>0.01</v>
      </c>
    </row>
    <row r="959" spans="11:16" x14ac:dyDescent="0.35">
      <c r="K959" s="20"/>
      <c r="P959" s="2">
        <f t="shared" si="46"/>
        <v>0.01</v>
      </c>
    </row>
    <row r="960" spans="11:16" x14ac:dyDescent="0.35">
      <c r="K960" s="20"/>
      <c r="P960" s="2">
        <f t="shared" si="46"/>
        <v>0.01</v>
      </c>
    </row>
    <row r="961" spans="11:16" x14ac:dyDescent="0.35">
      <c r="K961" s="20"/>
      <c r="P961" s="2">
        <f t="shared" si="46"/>
        <v>0.01</v>
      </c>
    </row>
    <row r="962" spans="11:16" x14ac:dyDescent="0.35">
      <c r="K962" s="20"/>
      <c r="P962" s="2">
        <f t="shared" si="46"/>
        <v>0.01</v>
      </c>
    </row>
    <row r="963" spans="11:16" x14ac:dyDescent="0.35">
      <c r="K963" s="20"/>
      <c r="P963" s="2">
        <f t="shared" ref="P963:P1026" si="47" xml:space="preserve"> IF(O963&lt;0.001,0.01,14.47648273*LN(O963) + 100)</f>
        <v>0.01</v>
      </c>
    </row>
    <row r="964" spans="11:16" x14ac:dyDescent="0.35">
      <c r="K964" s="20"/>
      <c r="P964" s="2">
        <f t="shared" si="47"/>
        <v>0.01</v>
      </c>
    </row>
    <row r="965" spans="11:16" x14ac:dyDescent="0.35">
      <c r="K965" s="20"/>
      <c r="P965" s="2">
        <f t="shared" si="47"/>
        <v>0.01</v>
      </c>
    </row>
    <row r="966" spans="11:16" x14ac:dyDescent="0.35">
      <c r="K966" s="20"/>
      <c r="P966" s="2">
        <f t="shared" si="47"/>
        <v>0.01</v>
      </c>
    </row>
    <row r="967" spans="11:16" x14ac:dyDescent="0.35">
      <c r="K967" s="20"/>
      <c r="P967" s="2">
        <f t="shared" si="47"/>
        <v>0.01</v>
      </c>
    </row>
    <row r="968" spans="11:16" x14ac:dyDescent="0.35">
      <c r="K968" s="20"/>
      <c r="P968" s="2">
        <f t="shared" si="47"/>
        <v>0.01</v>
      </c>
    </row>
    <row r="969" spans="11:16" x14ac:dyDescent="0.35">
      <c r="K969" s="20"/>
      <c r="P969" s="2">
        <f t="shared" si="47"/>
        <v>0.01</v>
      </c>
    </row>
    <row r="970" spans="11:16" x14ac:dyDescent="0.35">
      <c r="K970" s="20"/>
      <c r="P970" s="2">
        <f t="shared" si="47"/>
        <v>0.01</v>
      </c>
    </row>
    <row r="971" spans="11:16" x14ac:dyDescent="0.35">
      <c r="K971" s="20"/>
      <c r="P971" s="2">
        <f t="shared" si="47"/>
        <v>0.01</v>
      </c>
    </row>
    <row r="972" spans="11:16" x14ac:dyDescent="0.35">
      <c r="K972" s="20"/>
      <c r="P972" s="2">
        <f t="shared" si="47"/>
        <v>0.01</v>
      </c>
    </row>
    <row r="973" spans="11:16" x14ac:dyDescent="0.35">
      <c r="K973" s="20"/>
      <c r="P973" s="2">
        <f t="shared" si="47"/>
        <v>0.01</v>
      </c>
    </row>
    <row r="974" spans="11:16" x14ac:dyDescent="0.35">
      <c r="K974" s="20"/>
      <c r="P974" s="2">
        <f t="shared" si="47"/>
        <v>0.01</v>
      </c>
    </row>
    <row r="975" spans="11:16" x14ac:dyDescent="0.35">
      <c r="K975" s="20"/>
      <c r="P975" s="2">
        <f t="shared" si="47"/>
        <v>0.01</v>
      </c>
    </row>
    <row r="976" spans="11:16" x14ac:dyDescent="0.35">
      <c r="K976" s="20"/>
      <c r="P976" s="2">
        <f t="shared" si="47"/>
        <v>0.01</v>
      </c>
    </row>
    <row r="977" spans="11:16" x14ac:dyDescent="0.35">
      <c r="K977" s="20"/>
      <c r="P977" s="2">
        <f t="shared" si="47"/>
        <v>0.01</v>
      </c>
    </row>
    <row r="978" spans="11:16" x14ac:dyDescent="0.35">
      <c r="K978" s="20"/>
      <c r="P978" s="2">
        <f t="shared" si="47"/>
        <v>0.01</v>
      </c>
    </row>
    <row r="979" spans="11:16" x14ac:dyDescent="0.35">
      <c r="K979" s="20"/>
      <c r="P979" s="2">
        <f t="shared" si="47"/>
        <v>0.01</v>
      </c>
    </row>
    <row r="980" spans="11:16" x14ac:dyDescent="0.35">
      <c r="K980" s="20"/>
      <c r="P980" s="2">
        <f t="shared" si="47"/>
        <v>0.01</v>
      </c>
    </row>
    <row r="981" spans="11:16" x14ac:dyDescent="0.35">
      <c r="K981" s="20"/>
      <c r="P981" s="2">
        <f t="shared" si="47"/>
        <v>0.01</v>
      </c>
    </row>
    <row r="982" spans="11:16" x14ac:dyDescent="0.35">
      <c r="K982" s="20"/>
      <c r="P982" s="2">
        <f t="shared" si="47"/>
        <v>0.01</v>
      </c>
    </row>
    <row r="983" spans="11:16" x14ac:dyDescent="0.35">
      <c r="K983" s="20"/>
      <c r="P983" s="2">
        <f t="shared" si="47"/>
        <v>0.01</v>
      </c>
    </row>
    <row r="984" spans="11:16" x14ac:dyDescent="0.35">
      <c r="K984" s="20"/>
      <c r="P984" s="2">
        <f t="shared" si="47"/>
        <v>0.01</v>
      </c>
    </row>
    <row r="985" spans="11:16" x14ac:dyDescent="0.35">
      <c r="K985" s="20"/>
      <c r="P985" s="2">
        <f t="shared" si="47"/>
        <v>0.01</v>
      </c>
    </row>
    <row r="986" spans="11:16" x14ac:dyDescent="0.35">
      <c r="K986" s="20"/>
      <c r="P986" s="2">
        <f t="shared" si="47"/>
        <v>0.01</v>
      </c>
    </row>
    <row r="987" spans="11:16" x14ac:dyDescent="0.35">
      <c r="K987" s="20"/>
      <c r="P987" s="2">
        <f t="shared" si="47"/>
        <v>0.01</v>
      </c>
    </row>
    <row r="988" spans="11:16" x14ac:dyDescent="0.35">
      <c r="K988" s="20"/>
      <c r="P988" s="2">
        <f t="shared" si="47"/>
        <v>0.01</v>
      </c>
    </row>
    <row r="989" spans="11:16" x14ac:dyDescent="0.35">
      <c r="K989" s="20"/>
      <c r="P989" s="2">
        <f t="shared" si="47"/>
        <v>0.01</v>
      </c>
    </row>
    <row r="990" spans="11:16" x14ac:dyDescent="0.35">
      <c r="K990" s="20"/>
      <c r="P990" s="2">
        <f t="shared" si="47"/>
        <v>0.01</v>
      </c>
    </row>
    <row r="991" spans="11:16" x14ac:dyDescent="0.35">
      <c r="K991" s="20"/>
      <c r="P991" s="2">
        <f t="shared" si="47"/>
        <v>0.01</v>
      </c>
    </row>
    <row r="992" spans="11:16" x14ac:dyDescent="0.35">
      <c r="K992" s="20"/>
      <c r="P992" s="2">
        <f t="shared" si="47"/>
        <v>0.01</v>
      </c>
    </row>
    <row r="993" spans="11:16" x14ac:dyDescent="0.35">
      <c r="K993" s="20"/>
      <c r="P993" s="2">
        <f t="shared" si="47"/>
        <v>0.01</v>
      </c>
    </row>
    <row r="994" spans="11:16" x14ac:dyDescent="0.35">
      <c r="K994" s="20"/>
      <c r="P994" s="2">
        <f t="shared" si="47"/>
        <v>0.01</v>
      </c>
    </row>
    <row r="995" spans="11:16" x14ac:dyDescent="0.35">
      <c r="K995" s="20"/>
      <c r="P995" s="2">
        <f t="shared" si="47"/>
        <v>0.01</v>
      </c>
    </row>
    <row r="996" spans="11:16" x14ac:dyDescent="0.35">
      <c r="K996" s="20"/>
      <c r="P996" s="2">
        <f t="shared" si="47"/>
        <v>0.01</v>
      </c>
    </row>
    <row r="997" spans="11:16" x14ac:dyDescent="0.35">
      <c r="K997" s="20"/>
      <c r="P997" s="2">
        <f t="shared" si="47"/>
        <v>0.01</v>
      </c>
    </row>
    <row r="998" spans="11:16" x14ac:dyDescent="0.35">
      <c r="K998" s="20"/>
      <c r="P998" s="2">
        <f t="shared" si="47"/>
        <v>0.01</v>
      </c>
    </row>
    <row r="999" spans="11:16" x14ac:dyDescent="0.35">
      <c r="K999" s="20"/>
      <c r="P999" s="2">
        <f t="shared" si="47"/>
        <v>0.01</v>
      </c>
    </row>
    <row r="1000" spans="11:16" x14ac:dyDescent="0.35">
      <c r="K1000" s="20"/>
      <c r="P1000" s="2">
        <f t="shared" si="47"/>
        <v>0.01</v>
      </c>
    </row>
    <row r="1001" spans="11:16" x14ac:dyDescent="0.35">
      <c r="K1001" s="20"/>
      <c r="P1001" s="2">
        <f t="shared" si="47"/>
        <v>0.01</v>
      </c>
    </row>
    <row r="1002" spans="11:16" x14ac:dyDescent="0.35">
      <c r="K1002" s="20"/>
      <c r="P1002" s="2">
        <f t="shared" si="47"/>
        <v>0.01</v>
      </c>
    </row>
    <row r="1003" spans="11:16" x14ac:dyDescent="0.35">
      <c r="K1003" s="20"/>
      <c r="P1003" s="2">
        <f t="shared" si="47"/>
        <v>0.01</v>
      </c>
    </row>
    <row r="1004" spans="11:16" x14ac:dyDescent="0.35">
      <c r="K1004" s="20"/>
      <c r="P1004" s="2">
        <f t="shared" si="47"/>
        <v>0.01</v>
      </c>
    </row>
    <row r="1005" spans="11:16" x14ac:dyDescent="0.35">
      <c r="K1005" s="20"/>
      <c r="P1005" s="2">
        <f t="shared" si="47"/>
        <v>0.01</v>
      </c>
    </row>
    <row r="1006" spans="11:16" x14ac:dyDescent="0.35">
      <c r="K1006" s="20"/>
      <c r="P1006" s="2">
        <f t="shared" si="47"/>
        <v>0.01</v>
      </c>
    </row>
    <row r="1007" spans="11:16" x14ac:dyDescent="0.35">
      <c r="K1007" s="20"/>
      <c r="P1007" s="2">
        <f t="shared" si="47"/>
        <v>0.01</v>
      </c>
    </row>
    <row r="1008" spans="11:16" x14ac:dyDescent="0.35">
      <c r="K1008" s="20"/>
      <c r="P1008" s="2">
        <f t="shared" si="47"/>
        <v>0.01</v>
      </c>
    </row>
    <row r="1009" spans="11:16" x14ac:dyDescent="0.35">
      <c r="K1009" s="20"/>
      <c r="P1009" s="2">
        <f t="shared" si="47"/>
        <v>0.01</v>
      </c>
    </row>
    <row r="1010" spans="11:16" x14ac:dyDescent="0.35">
      <c r="K1010" s="20"/>
      <c r="P1010" s="2">
        <f t="shared" si="47"/>
        <v>0.01</v>
      </c>
    </row>
    <row r="1011" spans="11:16" x14ac:dyDescent="0.35">
      <c r="K1011" s="20"/>
      <c r="P1011" s="2">
        <f t="shared" si="47"/>
        <v>0.01</v>
      </c>
    </row>
    <row r="1012" spans="11:16" x14ac:dyDescent="0.35">
      <c r="K1012" s="20"/>
      <c r="P1012" s="2">
        <f t="shared" si="47"/>
        <v>0.01</v>
      </c>
    </row>
    <row r="1013" spans="11:16" x14ac:dyDescent="0.35">
      <c r="K1013" s="20"/>
      <c r="P1013" s="2">
        <f t="shared" si="47"/>
        <v>0.01</v>
      </c>
    </row>
    <row r="1014" spans="11:16" x14ac:dyDescent="0.35">
      <c r="K1014" s="20"/>
      <c r="P1014" s="2">
        <f t="shared" si="47"/>
        <v>0.01</v>
      </c>
    </row>
    <row r="1015" spans="11:16" x14ac:dyDescent="0.35">
      <c r="K1015" s="20"/>
      <c r="P1015" s="2">
        <f t="shared" si="47"/>
        <v>0.01</v>
      </c>
    </row>
    <row r="1016" spans="11:16" x14ac:dyDescent="0.35">
      <c r="K1016" s="20"/>
      <c r="P1016" s="2">
        <f t="shared" si="47"/>
        <v>0.01</v>
      </c>
    </row>
    <row r="1017" spans="11:16" x14ac:dyDescent="0.35">
      <c r="K1017" s="20"/>
      <c r="P1017" s="2">
        <f t="shared" si="47"/>
        <v>0.01</v>
      </c>
    </row>
    <row r="1018" spans="11:16" x14ac:dyDescent="0.35">
      <c r="K1018" s="20"/>
      <c r="P1018" s="2">
        <f t="shared" si="47"/>
        <v>0.01</v>
      </c>
    </row>
    <row r="1019" spans="11:16" x14ac:dyDescent="0.35">
      <c r="K1019" s="20"/>
      <c r="P1019" s="2">
        <f t="shared" si="47"/>
        <v>0.01</v>
      </c>
    </row>
    <row r="1020" spans="11:16" x14ac:dyDescent="0.35">
      <c r="K1020" s="20"/>
      <c r="P1020" s="2">
        <f t="shared" si="47"/>
        <v>0.01</v>
      </c>
    </row>
    <row r="1021" spans="11:16" x14ac:dyDescent="0.35">
      <c r="K1021" s="20"/>
      <c r="P1021" s="2">
        <f t="shared" si="47"/>
        <v>0.01</v>
      </c>
    </row>
    <row r="1022" spans="11:16" x14ac:dyDescent="0.35">
      <c r="K1022" s="20"/>
      <c r="P1022" s="2">
        <f t="shared" si="47"/>
        <v>0.01</v>
      </c>
    </row>
    <row r="1023" spans="11:16" x14ac:dyDescent="0.35">
      <c r="K1023" s="20"/>
      <c r="P1023" s="2">
        <f t="shared" si="47"/>
        <v>0.01</v>
      </c>
    </row>
    <row r="1024" spans="11:16" x14ac:dyDescent="0.35">
      <c r="K1024" s="20"/>
      <c r="P1024" s="2">
        <f t="shared" si="47"/>
        <v>0.01</v>
      </c>
    </row>
    <row r="1025" spans="11:16" x14ac:dyDescent="0.35">
      <c r="K1025" s="20"/>
      <c r="P1025" s="2">
        <f t="shared" si="47"/>
        <v>0.01</v>
      </c>
    </row>
    <row r="1026" spans="11:16" x14ac:dyDescent="0.35">
      <c r="K1026" s="20"/>
      <c r="P1026" s="2">
        <f t="shared" si="47"/>
        <v>0.01</v>
      </c>
    </row>
    <row r="1027" spans="11:16" x14ac:dyDescent="0.35">
      <c r="K1027" s="20"/>
      <c r="P1027" s="2">
        <f t="shared" ref="P1027:P1090" si="48" xml:space="preserve"> IF(O1027&lt;0.001,0.01,14.47648273*LN(O1027) + 100)</f>
        <v>0.01</v>
      </c>
    </row>
    <row r="1028" spans="11:16" x14ac:dyDescent="0.35">
      <c r="K1028" s="20"/>
      <c r="P1028" s="2">
        <f t="shared" si="48"/>
        <v>0.01</v>
      </c>
    </row>
    <row r="1029" spans="11:16" x14ac:dyDescent="0.35">
      <c r="K1029" s="20"/>
      <c r="P1029" s="2">
        <f t="shared" si="48"/>
        <v>0.01</v>
      </c>
    </row>
    <row r="1030" spans="11:16" x14ac:dyDescent="0.35">
      <c r="K1030" s="20"/>
      <c r="P1030" s="2">
        <f t="shared" si="48"/>
        <v>0.01</v>
      </c>
    </row>
    <row r="1031" spans="11:16" x14ac:dyDescent="0.35">
      <c r="K1031" s="20"/>
      <c r="P1031" s="2">
        <f t="shared" si="48"/>
        <v>0.01</v>
      </c>
    </row>
    <row r="1032" spans="11:16" x14ac:dyDescent="0.35">
      <c r="K1032" s="20"/>
      <c r="P1032" s="2">
        <f t="shared" si="48"/>
        <v>0.01</v>
      </c>
    </row>
    <row r="1033" spans="11:16" x14ac:dyDescent="0.35">
      <c r="K1033" s="20"/>
      <c r="P1033" s="2">
        <f t="shared" si="48"/>
        <v>0.01</v>
      </c>
    </row>
    <row r="1034" spans="11:16" x14ac:dyDescent="0.35">
      <c r="K1034" s="20"/>
      <c r="P1034" s="2">
        <f t="shared" si="48"/>
        <v>0.01</v>
      </c>
    </row>
    <row r="1035" spans="11:16" x14ac:dyDescent="0.35">
      <c r="K1035" s="20"/>
      <c r="P1035" s="2">
        <f t="shared" si="48"/>
        <v>0.01</v>
      </c>
    </row>
    <row r="1036" spans="11:16" x14ac:dyDescent="0.35">
      <c r="K1036" s="20"/>
      <c r="P1036" s="2">
        <f t="shared" si="48"/>
        <v>0.01</v>
      </c>
    </row>
    <row r="1037" spans="11:16" x14ac:dyDescent="0.35">
      <c r="K1037" s="20"/>
      <c r="P1037" s="2">
        <f t="shared" si="48"/>
        <v>0.01</v>
      </c>
    </row>
    <row r="1038" spans="11:16" x14ac:dyDescent="0.35">
      <c r="K1038" s="20"/>
      <c r="P1038" s="2">
        <f t="shared" si="48"/>
        <v>0.01</v>
      </c>
    </row>
    <row r="1039" spans="11:16" x14ac:dyDescent="0.35">
      <c r="K1039" s="20"/>
      <c r="P1039" s="2">
        <f t="shared" si="48"/>
        <v>0.01</v>
      </c>
    </row>
    <row r="1040" spans="11:16" x14ac:dyDescent="0.35">
      <c r="K1040" s="20"/>
      <c r="P1040" s="2">
        <f t="shared" si="48"/>
        <v>0.01</v>
      </c>
    </row>
    <row r="1041" spans="11:16" x14ac:dyDescent="0.35">
      <c r="K1041" s="20"/>
      <c r="P1041" s="2">
        <f t="shared" si="48"/>
        <v>0.01</v>
      </c>
    </row>
    <row r="1042" spans="11:16" x14ac:dyDescent="0.35">
      <c r="K1042" s="20"/>
      <c r="P1042" s="2">
        <f t="shared" si="48"/>
        <v>0.01</v>
      </c>
    </row>
    <row r="1043" spans="11:16" x14ac:dyDescent="0.35">
      <c r="K1043" s="20"/>
      <c r="P1043" s="2">
        <f t="shared" si="48"/>
        <v>0.01</v>
      </c>
    </row>
    <row r="1044" spans="11:16" x14ac:dyDescent="0.35">
      <c r="K1044" s="20"/>
      <c r="P1044" s="2">
        <f t="shared" si="48"/>
        <v>0.01</v>
      </c>
    </row>
    <row r="1045" spans="11:16" x14ac:dyDescent="0.35">
      <c r="K1045" s="20"/>
      <c r="P1045" s="2">
        <f t="shared" si="48"/>
        <v>0.01</v>
      </c>
    </row>
    <row r="1046" spans="11:16" x14ac:dyDescent="0.35">
      <c r="K1046" s="20"/>
      <c r="P1046" s="2">
        <f t="shared" si="48"/>
        <v>0.01</v>
      </c>
    </row>
    <row r="1047" spans="11:16" x14ac:dyDescent="0.35">
      <c r="K1047" s="20"/>
      <c r="P1047" s="2">
        <f t="shared" si="48"/>
        <v>0.01</v>
      </c>
    </row>
    <row r="1048" spans="11:16" x14ac:dyDescent="0.35">
      <c r="K1048" s="20"/>
      <c r="P1048" s="2">
        <f t="shared" si="48"/>
        <v>0.01</v>
      </c>
    </row>
    <row r="1049" spans="11:16" x14ac:dyDescent="0.35">
      <c r="K1049" s="20"/>
      <c r="P1049" s="2">
        <f t="shared" si="48"/>
        <v>0.01</v>
      </c>
    </row>
    <row r="1050" spans="11:16" x14ac:dyDescent="0.35">
      <c r="K1050" s="20"/>
      <c r="P1050" s="2">
        <f t="shared" si="48"/>
        <v>0.01</v>
      </c>
    </row>
    <row r="1051" spans="11:16" x14ac:dyDescent="0.35">
      <c r="K1051" s="20"/>
      <c r="P1051" s="2">
        <f t="shared" si="48"/>
        <v>0.01</v>
      </c>
    </row>
    <row r="1052" spans="11:16" x14ac:dyDescent="0.35">
      <c r="K1052" s="20"/>
      <c r="P1052" s="2">
        <f t="shared" si="48"/>
        <v>0.01</v>
      </c>
    </row>
    <row r="1053" spans="11:16" x14ac:dyDescent="0.35">
      <c r="K1053" s="20"/>
      <c r="P1053" s="2">
        <f t="shared" si="48"/>
        <v>0.01</v>
      </c>
    </row>
    <row r="1054" spans="11:16" x14ac:dyDescent="0.35">
      <c r="K1054" s="20"/>
      <c r="P1054" s="2">
        <f t="shared" si="48"/>
        <v>0.01</v>
      </c>
    </row>
    <row r="1055" spans="11:16" x14ac:dyDescent="0.35">
      <c r="K1055" s="20"/>
      <c r="P1055" s="2">
        <f t="shared" si="48"/>
        <v>0.01</v>
      </c>
    </row>
    <row r="1056" spans="11:16" x14ac:dyDescent="0.35">
      <c r="K1056" s="20"/>
      <c r="P1056" s="2">
        <f t="shared" si="48"/>
        <v>0.01</v>
      </c>
    </row>
    <row r="1057" spans="11:16" x14ac:dyDescent="0.35">
      <c r="K1057" s="20"/>
      <c r="P1057" s="2">
        <f t="shared" si="48"/>
        <v>0.01</v>
      </c>
    </row>
    <row r="1058" spans="11:16" x14ac:dyDescent="0.35">
      <c r="K1058" s="20"/>
      <c r="P1058" s="2">
        <f t="shared" si="48"/>
        <v>0.01</v>
      </c>
    </row>
    <row r="1059" spans="11:16" x14ac:dyDescent="0.35">
      <c r="K1059" s="20"/>
      <c r="P1059" s="2">
        <f t="shared" si="48"/>
        <v>0.01</v>
      </c>
    </row>
    <row r="1060" spans="11:16" x14ac:dyDescent="0.35">
      <c r="K1060" s="20"/>
      <c r="P1060" s="2">
        <f t="shared" si="48"/>
        <v>0.01</v>
      </c>
    </row>
    <row r="1061" spans="11:16" x14ac:dyDescent="0.35">
      <c r="K1061" s="20"/>
      <c r="P1061" s="2">
        <f t="shared" si="48"/>
        <v>0.01</v>
      </c>
    </row>
    <row r="1062" spans="11:16" x14ac:dyDescent="0.35">
      <c r="K1062" s="20"/>
      <c r="P1062" s="2">
        <f t="shared" si="48"/>
        <v>0.01</v>
      </c>
    </row>
    <row r="1063" spans="11:16" x14ac:dyDescent="0.35">
      <c r="K1063" s="20"/>
      <c r="P1063" s="2">
        <f t="shared" si="48"/>
        <v>0.01</v>
      </c>
    </row>
    <row r="1064" spans="11:16" x14ac:dyDescent="0.35">
      <c r="K1064" s="20"/>
      <c r="P1064" s="2">
        <f t="shared" si="48"/>
        <v>0.01</v>
      </c>
    </row>
    <row r="1065" spans="11:16" x14ac:dyDescent="0.35">
      <c r="K1065" s="20"/>
      <c r="P1065" s="2">
        <f t="shared" si="48"/>
        <v>0.01</v>
      </c>
    </row>
    <row r="1066" spans="11:16" x14ac:dyDescent="0.35">
      <c r="K1066" s="20"/>
      <c r="P1066" s="2">
        <f t="shared" si="48"/>
        <v>0.01</v>
      </c>
    </row>
    <row r="1067" spans="11:16" x14ac:dyDescent="0.35">
      <c r="K1067" s="20"/>
      <c r="P1067" s="2">
        <f t="shared" si="48"/>
        <v>0.01</v>
      </c>
    </row>
    <row r="1068" spans="11:16" x14ac:dyDescent="0.35">
      <c r="K1068" s="20"/>
      <c r="P1068" s="2">
        <f t="shared" si="48"/>
        <v>0.01</v>
      </c>
    </row>
    <row r="1069" spans="11:16" x14ac:dyDescent="0.35">
      <c r="K1069" s="20"/>
      <c r="P1069" s="2">
        <f t="shared" si="48"/>
        <v>0.01</v>
      </c>
    </row>
    <row r="1070" spans="11:16" x14ac:dyDescent="0.35">
      <c r="K1070" s="20"/>
      <c r="P1070" s="2">
        <f t="shared" si="48"/>
        <v>0.01</v>
      </c>
    </row>
    <row r="1071" spans="11:16" x14ac:dyDescent="0.35">
      <c r="K1071" s="20"/>
      <c r="P1071" s="2">
        <f t="shared" si="48"/>
        <v>0.01</v>
      </c>
    </row>
    <row r="1072" spans="11:16" x14ac:dyDescent="0.35">
      <c r="K1072" s="20"/>
      <c r="P1072" s="2">
        <f t="shared" si="48"/>
        <v>0.01</v>
      </c>
    </row>
    <row r="1073" spans="11:16" x14ac:dyDescent="0.35">
      <c r="K1073" s="20"/>
      <c r="P1073" s="2">
        <f t="shared" si="48"/>
        <v>0.01</v>
      </c>
    </row>
    <row r="1074" spans="11:16" x14ac:dyDescent="0.35">
      <c r="K1074" s="20"/>
      <c r="P1074" s="2">
        <f t="shared" si="48"/>
        <v>0.01</v>
      </c>
    </row>
    <row r="1075" spans="11:16" x14ac:dyDescent="0.35">
      <c r="K1075" s="20"/>
      <c r="P1075" s="2">
        <f t="shared" si="48"/>
        <v>0.01</v>
      </c>
    </row>
    <row r="1076" spans="11:16" x14ac:dyDescent="0.35">
      <c r="K1076" s="20"/>
      <c r="P1076" s="2">
        <f t="shared" si="48"/>
        <v>0.01</v>
      </c>
    </row>
    <row r="1077" spans="11:16" x14ac:dyDescent="0.35">
      <c r="K1077" s="20"/>
      <c r="P1077" s="2">
        <f t="shared" si="48"/>
        <v>0.01</v>
      </c>
    </row>
    <row r="1078" spans="11:16" x14ac:dyDescent="0.35">
      <c r="K1078" s="20"/>
      <c r="P1078" s="2">
        <f t="shared" si="48"/>
        <v>0.01</v>
      </c>
    </row>
    <row r="1079" spans="11:16" x14ac:dyDescent="0.35">
      <c r="K1079" s="20"/>
      <c r="P1079" s="2">
        <f t="shared" si="48"/>
        <v>0.01</v>
      </c>
    </row>
    <row r="1080" spans="11:16" x14ac:dyDescent="0.35">
      <c r="K1080" s="20"/>
      <c r="P1080" s="2">
        <f t="shared" si="48"/>
        <v>0.01</v>
      </c>
    </row>
    <row r="1081" spans="11:16" x14ac:dyDescent="0.35">
      <c r="K1081" s="20"/>
      <c r="P1081" s="2">
        <f t="shared" si="48"/>
        <v>0.01</v>
      </c>
    </row>
    <row r="1082" spans="11:16" x14ac:dyDescent="0.35">
      <c r="K1082" s="20"/>
      <c r="P1082" s="2">
        <f t="shared" si="48"/>
        <v>0.01</v>
      </c>
    </row>
    <row r="1083" spans="11:16" x14ac:dyDescent="0.35">
      <c r="K1083" s="20"/>
      <c r="P1083" s="2">
        <f t="shared" si="48"/>
        <v>0.01</v>
      </c>
    </row>
    <row r="1084" spans="11:16" x14ac:dyDescent="0.35">
      <c r="K1084" s="20"/>
      <c r="P1084" s="2">
        <f t="shared" si="48"/>
        <v>0.01</v>
      </c>
    </row>
    <row r="1085" spans="11:16" x14ac:dyDescent="0.35">
      <c r="K1085" s="20"/>
      <c r="P1085" s="2">
        <f t="shared" si="48"/>
        <v>0.01</v>
      </c>
    </row>
    <row r="1086" spans="11:16" x14ac:dyDescent="0.35">
      <c r="K1086" s="20"/>
      <c r="P1086" s="2">
        <f t="shared" si="48"/>
        <v>0.01</v>
      </c>
    </row>
    <row r="1087" spans="11:16" x14ac:dyDescent="0.35">
      <c r="K1087" s="20"/>
      <c r="P1087" s="2">
        <f t="shared" si="48"/>
        <v>0.01</v>
      </c>
    </row>
    <row r="1088" spans="11:16" x14ac:dyDescent="0.35">
      <c r="K1088" s="20"/>
      <c r="P1088" s="2">
        <f t="shared" si="48"/>
        <v>0.01</v>
      </c>
    </row>
    <row r="1089" spans="11:16" x14ac:dyDescent="0.35">
      <c r="K1089" s="20"/>
      <c r="P1089" s="2">
        <f t="shared" si="48"/>
        <v>0.01</v>
      </c>
    </row>
    <row r="1090" spans="11:16" x14ac:dyDescent="0.35">
      <c r="K1090" s="20"/>
      <c r="P1090" s="2">
        <f t="shared" si="48"/>
        <v>0.01</v>
      </c>
    </row>
    <row r="1091" spans="11:16" x14ac:dyDescent="0.35">
      <c r="K1091" s="20"/>
      <c r="P1091" s="2">
        <f t="shared" ref="P1091:P1154" si="49" xml:space="preserve"> IF(O1091&lt;0.001,0.01,14.47648273*LN(O1091) + 100)</f>
        <v>0.01</v>
      </c>
    </row>
    <row r="1092" spans="11:16" x14ac:dyDescent="0.35">
      <c r="K1092" s="20"/>
      <c r="P1092" s="2">
        <f t="shared" si="49"/>
        <v>0.01</v>
      </c>
    </row>
    <row r="1093" spans="11:16" x14ac:dyDescent="0.35">
      <c r="K1093" s="20"/>
      <c r="P1093" s="2">
        <f t="shared" si="49"/>
        <v>0.01</v>
      </c>
    </row>
    <row r="1094" spans="11:16" x14ac:dyDescent="0.35">
      <c r="K1094" s="20"/>
      <c r="P1094" s="2">
        <f t="shared" si="49"/>
        <v>0.01</v>
      </c>
    </row>
    <row r="1095" spans="11:16" x14ac:dyDescent="0.35">
      <c r="K1095" s="20"/>
      <c r="P1095" s="2">
        <f t="shared" si="49"/>
        <v>0.01</v>
      </c>
    </row>
    <row r="1096" spans="11:16" x14ac:dyDescent="0.35">
      <c r="K1096" s="20"/>
      <c r="P1096" s="2">
        <f t="shared" si="49"/>
        <v>0.01</v>
      </c>
    </row>
    <row r="1097" spans="11:16" x14ac:dyDescent="0.35">
      <c r="K1097" s="20"/>
      <c r="P1097" s="2">
        <f t="shared" si="49"/>
        <v>0.01</v>
      </c>
    </row>
    <row r="1098" spans="11:16" x14ac:dyDescent="0.35">
      <c r="K1098" s="20"/>
      <c r="P1098" s="2">
        <f t="shared" si="49"/>
        <v>0.01</v>
      </c>
    </row>
    <row r="1099" spans="11:16" x14ac:dyDescent="0.35">
      <c r="K1099" s="20"/>
      <c r="P1099" s="2">
        <f t="shared" si="49"/>
        <v>0.01</v>
      </c>
    </row>
    <row r="1100" spans="11:16" x14ac:dyDescent="0.35">
      <c r="K1100" s="20"/>
      <c r="P1100" s="2">
        <f t="shared" si="49"/>
        <v>0.01</v>
      </c>
    </row>
    <row r="1101" spans="11:16" x14ac:dyDescent="0.35">
      <c r="K1101" s="20"/>
      <c r="P1101" s="2">
        <f t="shared" si="49"/>
        <v>0.01</v>
      </c>
    </row>
    <row r="1102" spans="11:16" x14ac:dyDescent="0.35">
      <c r="K1102" s="20"/>
      <c r="P1102" s="2">
        <f t="shared" si="49"/>
        <v>0.01</v>
      </c>
    </row>
    <row r="1103" spans="11:16" x14ac:dyDescent="0.35">
      <c r="K1103" s="20"/>
      <c r="P1103" s="2">
        <f t="shared" si="49"/>
        <v>0.01</v>
      </c>
    </row>
    <row r="1104" spans="11:16" x14ac:dyDescent="0.35">
      <c r="K1104" s="20"/>
      <c r="P1104" s="2">
        <f t="shared" si="49"/>
        <v>0.01</v>
      </c>
    </row>
    <row r="1105" spans="11:16" x14ac:dyDescent="0.35">
      <c r="K1105" s="20"/>
      <c r="P1105" s="2">
        <f t="shared" si="49"/>
        <v>0.01</v>
      </c>
    </row>
    <row r="1106" spans="11:16" x14ac:dyDescent="0.35">
      <c r="K1106" s="20"/>
      <c r="P1106" s="2">
        <f t="shared" si="49"/>
        <v>0.01</v>
      </c>
    </row>
    <row r="1107" spans="11:16" x14ac:dyDescent="0.35">
      <c r="K1107" s="20"/>
      <c r="P1107" s="2">
        <f t="shared" si="49"/>
        <v>0.01</v>
      </c>
    </row>
    <row r="1108" spans="11:16" x14ac:dyDescent="0.35">
      <c r="K1108" s="20"/>
      <c r="P1108" s="2">
        <f t="shared" si="49"/>
        <v>0.01</v>
      </c>
    </row>
    <row r="1109" spans="11:16" x14ac:dyDescent="0.35">
      <c r="K1109" s="20"/>
      <c r="P1109" s="2">
        <f t="shared" si="49"/>
        <v>0.01</v>
      </c>
    </row>
    <row r="1110" spans="11:16" x14ac:dyDescent="0.35">
      <c r="K1110" s="20"/>
      <c r="P1110" s="2">
        <f t="shared" si="49"/>
        <v>0.01</v>
      </c>
    </row>
    <row r="1111" spans="11:16" x14ac:dyDescent="0.35">
      <c r="K1111" s="20"/>
      <c r="P1111" s="2">
        <f t="shared" si="49"/>
        <v>0.01</v>
      </c>
    </row>
    <row r="1112" spans="11:16" x14ac:dyDescent="0.35">
      <c r="K1112" s="20"/>
      <c r="P1112" s="2">
        <f t="shared" si="49"/>
        <v>0.01</v>
      </c>
    </row>
    <row r="1113" spans="11:16" x14ac:dyDescent="0.35">
      <c r="K1113" s="20"/>
      <c r="P1113" s="2">
        <f t="shared" si="49"/>
        <v>0.01</v>
      </c>
    </row>
    <row r="1114" spans="11:16" x14ac:dyDescent="0.35">
      <c r="K1114" s="20"/>
      <c r="P1114" s="2">
        <f t="shared" si="49"/>
        <v>0.01</v>
      </c>
    </row>
    <row r="1115" spans="11:16" x14ac:dyDescent="0.35">
      <c r="K1115" s="20"/>
      <c r="P1115" s="2">
        <f t="shared" si="49"/>
        <v>0.01</v>
      </c>
    </row>
    <row r="1116" spans="11:16" x14ac:dyDescent="0.35">
      <c r="K1116" s="20"/>
      <c r="P1116" s="2">
        <f t="shared" si="49"/>
        <v>0.01</v>
      </c>
    </row>
    <row r="1117" spans="11:16" x14ac:dyDescent="0.35">
      <c r="K1117" s="20"/>
      <c r="P1117" s="2">
        <f t="shared" si="49"/>
        <v>0.01</v>
      </c>
    </row>
    <row r="1118" spans="11:16" x14ac:dyDescent="0.35">
      <c r="K1118" s="20"/>
      <c r="P1118" s="2">
        <f t="shared" si="49"/>
        <v>0.01</v>
      </c>
    </row>
    <row r="1119" spans="11:16" x14ac:dyDescent="0.35">
      <c r="K1119" s="20"/>
      <c r="P1119" s="2">
        <f t="shared" si="49"/>
        <v>0.01</v>
      </c>
    </row>
    <row r="1120" spans="11:16" x14ac:dyDescent="0.35">
      <c r="K1120" s="20"/>
      <c r="P1120" s="2">
        <f t="shared" si="49"/>
        <v>0.01</v>
      </c>
    </row>
    <row r="1121" spans="11:16" x14ac:dyDescent="0.35">
      <c r="K1121" s="20"/>
      <c r="P1121" s="2">
        <f t="shared" si="49"/>
        <v>0.01</v>
      </c>
    </row>
    <row r="1122" spans="11:16" x14ac:dyDescent="0.35">
      <c r="K1122" s="20"/>
      <c r="P1122" s="2">
        <f t="shared" si="49"/>
        <v>0.01</v>
      </c>
    </row>
    <row r="1123" spans="11:16" x14ac:dyDescent="0.35">
      <c r="K1123" s="20"/>
      <c r="P1123" s="2">
        <f t="shared" si="49"/>
        <v>0.01</v>
      </c>
    </row>
    <row r="1124" spans="11:16" x14ac:dyDescent="0.35">
      <c r="K1124" s="20"/>
      <c r="P1124" s="2">
        <f t="shared" si="49"/>
        <v>0.01</v>
      </c>
    </row>
    <row r="1125" spans="11:16" x14ac:dyDescent="0.35">
      <c r="K1125" s="20"/>
      <c r="P1125" s="2">
        <f t="shared" si="49"/>
        <v>0.01</v>
      </c>
    </row>
    <row r="1126" spans="11:16" x14ac:dyDescent="0.35">
      <c r="K1126" s="20"/>
      <c r="P1126" s="2">
        <f t="shared" si="49"/>
        <v>0.01</v>
      </c>
    </row>
    <row r="1127" spans="11:16" x14ac:dyDescent="0.35">
      <c r="K1127" s="20"/>
      <c r="P1127" s="2">
        <f t="shared" si="49"/>
        <v>0.01</v>
      </c>
    </row>
    <row r="1128" spans="11:16" x14ac:dyDescent="0.35">
      <c r="K1128" s="20"/>
      <c r="P1128" s="2">
        <f t="shared" si="49"/>
        <v>0.01</v>
      </c>
    </row>
    <row r="1129" spans="11:16" x14ac:dyDescent="0.35">
      <c r="K1129" s="20"/>
      <c r="P1129" s="2">
        <f t="shared" si="49"/>
        <v>0.01</v>
      </c>
    </row>
    <row r="1130" spans="11:16" x14ac:dyDescent="0.35">
      <c r="K1130" s="20"/>
      <c r="P1130" s="2">
        <f t="shared" si="49"/>
        <v>0.01</v>
      </c>
    </row>
    <row r="1131" spans="11:16" x14ac:dyDescent="0.35">
      <c r="K1131" s="20"/>
      <c r="P1131" s="2">
        <f t="shared" si="49"/>
        <v>0.01</v>
      </c>
    </row>
    <row r="1132" spans="11:16" x14ac:dyDescent="0.35">
      <c r="K1132" s="20"/>
      <c r="P1132" s="2">
        <f t="shared" si="49"/>
        <v>0.01</v>
      </c>
    </row>
    <row r="1133" spans="11:16" x14ac:dyDescent="0.35">
      <c r="K1133" s="20"/>
      <c r="P1133" s="2">
        <f t="shared" si="49"/>
        <v>0.01</v>
      </c>
    </row>
    <row r="1134" spans="11:16" x14ac:dyDescent="0.35">
      <c r="K1134" s="20"/>
      <c r="P1134" s="2">
        <f t="shared" si="49"/>
        <v>0.01</v>
      </c>
    </row>
    <row r="1135" spans="11:16" x14ac:dyDescent="0.35">
      <c r="K1135" s="20"/>
      <c r="P1135" s="2">
        <f t="shared" si="49"/>
        <v>0.01</v>
      </c>
    </row>
    <row r="1136" spans="11:16" x14ac:dyDescent="0.35">
      <c r="K1136" s="20"/>
      <c r="P1136" s="2">
        <f t="shared" si="49"/>
        <v>0.01</v>
      </c>
    </row>
    <row r="1137" spans="11:16" x14ac:dyDescent="0.35">
      <c r="K1137" s="20"/>
      <c r="P1137" s="2">
        <f t="shared" si="49"/>
        <v>0.01</v>
      </c>
    </row>
    <row r="1138" spans="11:16" x14ac:dyDescent="0.35">
      <c r="K1138" s="20"/>
      <c r="P1138" s="2">
        <f t="shared" si="49"/>
        <v>0.01</v>
      </c>
    </row>
    <row r="1139" spans="11:16" x14ac:dyDescent="0.35">
      <c r="K1139" s="20"/>
      <c r="P1139" s="2">
        <f t="shared" si="49"/>
        <v>0.01</v>
      </c>
    </row>
    <row r="1140" spans="11:16" x14ac:dyDescent="0.35">
      <c r="K1140" s="20"/>
      <c r="P1140" s="2">
        <f t="shared" si="49"/>
        <v>0.01</v>
      </c>
    </row>
    <row r="1141" spans="11:16" x14ac:dyDescent="0.35">
      <c r="K1141" s="20"/>
      <c r="P1141" s="2">
        <f t="shared" si="49"/>
        <v>0.01</v>
      </c>
    </row>
    <row r="1142" spans="11:16" x14ac:dyDescent="0.35">
      <c r="K1142" s="20"/>
      <c r="P1142" s="2">
        <f t="shared" si="49"/>
        <v>0.01</v>
      </c>
    </row>
    <row r="1143" spans="11:16" x14ac:dyDescent="0.35">
      <c r="K1143" s="20"/>
      <c r="P1143" s="2">
        <f t="shared" si="49"/>
        <v>0.01</v>
      </c>
    </row>
    <row r="1144" spans="11:16" x14ac:dyDescent="0.35">
      <c r="K1144" s="20"/>
      <c r="P1144" s="2">
        <f t="shared" si="49"/>
        <v>0.01</v>
      </c>
    </row>
    <row r="1145" spans="11:16" x14ac:dyDescent="0.35">
      <c r="K1145" s="20"/>
      <c r="P1145" s="2">
        <f t="shared" si="49"/>
        <v>0.01</v>
      </c>
    </row>
    <row r="1146" spans="11:16" x14ac:dyDescent="0.35">
      <c r="K1146" s="20"/>
      <c r="P1146" s="2">
        <f t="shared" si="49"/>
        <v>0.01</v>
      </c>
    </row>
    <row r="1147" spans="11:16" x14ac:dyDescent="0.35">
      <c r="K1147" s="20"/>
      <c r="P1147" s="2">
        <f t="shared" si="49"/>
        <v>0.01</v>
      </c>
    </row>
    <row r="1148" spans="11:16" x14ac:dyDescent="0.35">
      <c r="K1148" s="20"/>
      <c r="P1148" s="2">
        <f t="shared" si="49"/>
        <v>0.01</v>
      </c>
    </row>
    <row r="1149" spans="11:16" x14ac:dyDescent="0.35">
      <c r="K1149" s="20"/>
      <c r="P1149" s="2">
        <f t="shared" si="49"/>
        <v>0.01</v>
      </c>
    </row>
    <row r="1150" spans="11:16" x14ac:dyDescent="0.35">
      <c r="K1150" s="20"/>
      <c r="P1150" s="2">
        <f t="shared" si="49"/>
        <v>0.01</v>
      </c>
    </row>
    <row r="1151" spans="11:16" x14ac:dyDescent="0.35">
      <c r="K1151" s="20"/>
      <c r="P1151" s="2">
        <f t="shared" si="49"/>
        <v>0.01</v>
      </c>
    </row>
    <row r="1152" spans="11:16" x14ac:dyDescent="0.35">
      <c r="K1152" s="20"/>
      <c r="P1152" s="2">
        <f t="shared" si="49"/>
        <v>0.01</v>
      </c>
    </row>
    <row r="1153" spans="11:16" x14ac:dyDescent="0.35">
      <c r="K1153" s="20"/>
      <c r="P1153" s="2">
        <f t="shared" si="49"/>
        <v>0.01</v>
      </c>
    </row>
    <row r="1154" spans="11:16" x14ac:dyDescent="0.35">
      <c r="K1154" s="20"/>
      <c r="P1154" s="2">
        <f t="shared" si="49"/>
        <v>0.01</v>
      </c>
    </row>
    <row r="1155" spans="11:16" x14ac:dyDescent="0.35">
      <c r="K1155" s="20"/>
      <c r="P1155" s="2">
        <f t="shared" ref="P1155:P1218" si="50" xml:space="preserve"> IF(O1155&lt;0.001,0.01,14.47648273*LN(O1155) + 100)</f>
        <v>0.01</v>
      </c>
    </row>
    <row r="1156" spans="11:16" x14ac:dyDescent="0.35">
      <c r="K1156" s="20"/>
      <c r="P1156" s="2">
        <f t="shared" si="50"/>
        <v>0.01</v>
      </c>
    </row>
    <row r="1157" spans="11:16" x14ac:dyDescent="0.35">
      <c r="K1157" s="20"/>
      <c r="P1157" s="2">
        <f t="shared" si="50"/>
        <v>0.01</v>
      </c>
    </row>
    <row r="1158" spans="11:16" x14ac:dyDescent="0.35">
      <c r="K1158" s="20"/>
      <c r="P1158" s="2">
        <f t="shared" si="50"/>
        <v>0.01</v>
      </c>
    </row>
    <row r="1159" spans="11:16" x14ac:dyDescent="0.35">
      <c r="K1159" s="20"/>
      <c r="P1159" s="2">
        <f t="shared" si="50"/>
        <v>0.01</v>
      </c>
    </row>
    <row r="1160" spans="11:16" x14ac:dyDescent="0.35">
      <c r="K1160" s="20"/>
      <c r="P1160" s="2">
        <f t="shared" si="50"/>
        <v>0.01</v>
      </c>
    </row>
    <row r="1161" spans="11:16" x14ac:dyDescent="0.35">
      <c r="K1161" s="20"/>
      <c r="P1161" s="2">
        <f t="shared" si="50"/>
        <v>0.01</v>
      </c>
    </row>
    <row r="1162" spans="11:16" x14ac:dyDescent="0.35">
      <c r="K1162" s="20"/>
      <c r="P1162" s="2">
        <f t="shared" si="50"/>
        <v>0.01</v>
      </c>
    </row>
    <row r="1163" spans="11:16" x14ac:dyDescent="0.35">
      <c r="K1163" s="20"/>
      <c r="P1163" s="2">
        <f t="shared" si="50"/>
        <v>0.01</v>
      </c>
    </row>
    <row r="1164" spans="11:16" x14ac:dyDescent="0.35">
      <c r="K1164" s="20"/>
      <c r="P1164" s="2">
        <f t="shared" si="50"/>
        <v>0.01</v>
      </c>
    </row>
    <row r="1165" spans="11:16" x14ac:dyDescent="0.35">
      <c r="K1165" s="20"/>
      <c r="P1165" s="2">
        <f t="shared" si="50"/>
        <v>0.01</v>
      </c>
    </row>
    <row r="1166" spans="11:16" x14ac:dyDescent="0.35">
      <c r="K1166" s="20"/>
      <c r="P1166" s="2">
        <f t="shared" si="50"/>
        <v>0.01</v>
      </c>
    </row>
    <row r="1167" spans="11:16" x14ac:dyDescent="0.35">
      <c r="K1167" s="20"/>
      <c r="P1167" s="2">
        <f t="shared" si="50"/>
        <v>0.01</v>
      </c>
    </row>
    <row r="1168" spans="11:16" x14ac:dyDescent="0.35">
      <c r="K1168" s="20"/>
      <c r="P1168" s="2">
        <f t="shared" si="50"/>
        <v>0.01</v>
      </c>
    </row>
    <row r="1169" spans="11:16" x14ac:dyDescent="0.35">
      <c r="K1169" s="20"/>
      <c r="P1169" s="2">
        <f t="shared" si="50"/>
        <v>0.01</v>
      </c>
    </row>
    <row r="1170" spans="11:16" x14ac:dyDescent="0.35">
      <c r="K1170" s="20"/>
      <c r="P1170" s="2">
        <f t="shared" si="50"/>
        <v>0.01</v>
      </c>
    </row>
    <row r="1171" spans="11:16" x14ac:dyDescent="0.35">
      <c r="K1171" s="20"/>
      <c r="P1171" s="2">
        <f t="shared" si="50"/>
        <v>0.01</v>
      </c>
    </row>
    <row r="1172" spans="11:16" x14ac:dyDescent="0.35">
      <c r="K1172" s="20"/>
      <c r="P1172" s="2">
        <f t="shared" si="50"/>
        <v>0.01</v>
      </c>
    </row>
    <row r="1173" spans="11:16" x14ac:dyDescent="0.35">
      <c r="K1173" s="20"/>
      <c r="P1173" s="2">
        <f t="shared" si="50"/>
        <v>0.01</v>
      </c>
    </row>
    <row r="1174" spans="11:16" x14ac:dyDescent="0.35">
      <c r="K1174" s="20"/>
      <c r="P1174" s="2">
        <f t="shared" si="50"/>
        <v>0.01</v>
      </c>
    </row>
    <row r="1175" spans="11:16" x14ac:dyDescent="0.35">
      <c r="K1175" s="20"/>
      <c r="P1175" s="2">
        <f t="shared" si="50"/>
        <v>0.01</v>
      </c>
    </row>
    <row r="1176" spans="11:16" x14ac:dyDescent="0.35">
      <c r="K1176" s="20"/>
      <c r="P1176" s="2">
        <f t="shared" si="50"/>
        <v>0.01</v>
      </c>
    </row>
    <row r="1177" spans="11:16" x14ac:dyDescent="0.35">
      <c r="K1177" s="20"/>
      <c r="P1177" s="2">
        <f t="shared" si="50"/>
        <v>0.01</v>
      </c>
    </row>
    <row r="1178" spans="11:16" x14ac:dyDescent="0.35">
      <c r="K1178" s="20"/>
      <c r="P1178" s="2">
        <f t="shared" si="50"/>
        <v>0.01</v>
      </c>
    </row>
    <row r="1179" spans="11:16" x14ac:dyDescent="0.35">
      <c r="K1179" s="20"/>
      <c r="P1179" s="2">
        <f t="shared" si="50"/>
        <v>0.01</v>
      </c>
    </row>
    <row r="1180" spans="11:16" x14ac:dyDescent="0.35">
      <c r="K1180" s="20"/>
      <c r="P1180" s="2">
        <f t="shared" si="50"/>
        <v>0.01</v>
      </c>
    </row>
    <row r="1181" spans="11:16" x14ac:dyDescent="0.35">
      <c r="K1181" s="20"/>
      <c r="P1181" s="2">
        <f t="shared" si="50"/>
        <v>0.01</v>
      </c>
    </row>
    <row r="1182" spans="11:16" x14ac:dyDescent="0.35">
      <c r="K1182" s="20"/>
      <c r="P1182" s="2">
        <f t="shared" si="50"/>
        <v>0.01</v>
      </c>
    </row>
    <row r="1183" spans="11:16" x14ac:dyDescent="0.35">
      <c r="K1183" s="20"/>
      <c r="P1183" s="2">
        <f t="shared" si="50"/>
        <v>0.01</v>
      </c>
    </row>
    <row r="1184" spans="11:16" x14ac:dyDescent="0.35">
      <c r="K1184" s="20"/>
      <c r="P1184" s="2">
        <f t="shared" si="50"/>
        <v>0.01</v>
      </c>
    </row>
    <row r="1185" spans="11:16" x14ac:dyDescent="0.35">
      <c r="K1185" s="20"/>
      <c r="P1185" s="2">
        <f t="shared" si="50"/>
        <v>0.01</v>
      </c>
    </row>
    <row r="1186" spans="11:16" x14ac:dyDescent="0.35">
      <c r="K1186" s="20"/>
      <c r="P1186" s="2">
        <f t="shared" si="50"/>
        <v>0.01</v>
      </c>
    </row>
    <row r="1187" spans="11:16" x14ac:dyDescent="0.35">
      <c r="K1187" s="20"/>
      <c r="P1187" s="2">
        <f t="shared" si="50"/>
        <v>0.01</v>
      </c>
    </row>
    <row r="1188" spans="11:16" x14ac:dyDescent="0.35">
      <c r="K1188" s="20"/>
      <c r="P1188" s="2">
        <f t="shared" si="50"/>
        <v>0.01</v>
      </c>
    </row>
    <row r="1189" spans="11:16" x14ac:dyDescent="0.35">
      <c r="K1189" s="20"/>
      <c r="P1189" s="2">
        <f t="shared" si="50"/>
        <v>0.01</v>
      </c>
    </row>
    <row r="1190" spans="11:16" x14ac:dyDescent="0.35">
      <c r="K1190" s="20"/>
      <c r="P1190" s="2">
        <f t="shared" si="50"/>
        <v>0.01</v>
      </c>
    </row>
    <row r="1191" spans="11:16" x14ac:dyDescent="0.35">
      <c r="K1191" s="20"/>
      <c r="P1191" s="2">
        <f t="shared" si="50"/>
        <v>0.01</v>
      </c>
    </row>
    <row r="1192" spans="11:16" x14ac:dyDescent="0.35">
      <c r="K1192" s="20"/>
      <c r="P1192" s="2">
        <f t="shared" si="50"/>
        <v>0.01</v>
      </c>
    </row>
    <row r="1193" spans="11:16" x14ac:dyDescent="0.35">
      <c r="K1193" s="20"/>
      <c r="P1193" s="2">
        <f t="shared" si="50"/>
        <v>0.01</v>
      </c>
    </row>
    <row r="1194" spans="11:16" x14ac:dyDescent="0.35">
      <c r="K1194" s="20"/>
      <c r="P1194" s="2">
        <f t="shared" si="50"/>
        <v>0.01</v>
      </c>
    </row>
    <row r="1195" spans="11:16" x14ac:dyDescent="0.35">
      <c r="K1195" s="20"/>
      <c r="P1195" s="2">
        <f t="shared" si="50"/>
        <v>0.01</v>
      </c>
    </row>
    <row r="1196" spans="11:16" x14ac:dyDescent="0.35">
      <c r="K1196" s="20"/>
      <c r="P1196" s="2">
        <f t="shared" si="50"/>
        <v>0.01</v>
      </c>
    </row>
    <row r="1197" spans="11:16" x14ac:dyDescent="0.35">
      <c r="K1197" s="20"/>
      <c r="P1197" s="2">
        <f t="shared" si="50"/>
        <v>0.01</v>
      </c>
    </row>
    <row r="1198" spans="11:16" x14ac:dyDescent="0.35">
      <c r="K1198" s="20"/>
      <c r="P1198" s="2">
        <f t="shared" si="50"/>
        <v>0.01</v>
      </c>
    </row>
    <row r="1199" spans="11:16" x14ac:dyDescent="0.35">
      <c r="K1199" s="20"/>
      <c r="P1199" s="2">
        <f t="shared" si="50"/>
        <v>0.01</v>
      </c>
    </row>
    <row r="1200" spans="11:16" x14ac:dyDescent="0.35">
      <c r="K1200" s="20"/>
      <c r="P1200" s="2">
        <f t="shared" si="50"/>
        <v>0.01</v>
      </c>
    </row>
    <row r="1201" spans="11:16" x14ac:dyDescent="0.35">
      <c r="K1201" s="20"/>
      <c r="P1201" s="2">
        <f t="shared" si="50"/>
        <v>0.01</v>
      </c>
    </row>
    <row r="1202" spans="11:16" x14ac:dyDescent="0.35">
      <c r="K1202" s="20"/>
      <c r="P1202" s="2">
        <f t="shared" si="50"/>
        <v>0.01</v>
      </c>
    </row>
    <row r="1203" spans="11:16" x14ac:dyDescent="0.35">
      <c r="K1203" s="20"/>
      <c r="P1203" s="2">
        <f t="shared" si="50"/>
        <v>0.01</v>
      </c>
    </row>
    <row r="1204" spans="11:16" x14ac:dyDescent="0.35">
      <c r="K1204" s="20"/>
      <c r="P1204" s="2">
        <f t="shared" si="50"/>
        <v>0.01</v>
      </c>
    </row>
    <row r="1205" spans="11:16" x14ac:dyDescent="0.35">
      <c r="K1205" s="20"/>
      <c r="P1205" s="2">
        <f t="shared" si="50"/>
        <v>0.01</v>
      </c>
    </row>
    <row r="1206" spans="11:16" x14ac:dyDescent="0.35">
      <c r="K1206" s="20"/>
      <c r="P1206" s="2">
        <f t="shared" si="50"/>
        <v>0.01</v>
      </c>
    </row>
    <row r="1207" spans="11:16" x14ac:dyDescent="0.35">
      <c r="K1207" s="20"/>
      <c r="P1207" s="2">
        <f t="shared" si="50"/>
        <v>0.01</v>
      </c>
    </row>
    <row r="1208" spans="11:16" x14ac:dyDescent="0.35">
      <c r="K1208" s="20"/>
      <c r="P1208" s="2">
        <f t="shared" si="50"/>
        <v>0.01</v>
      </c>
    </row>
    <row r="1209" spans="11:16" x14ac:dyDescent="0.35">
      <c r="K1209" s="20"/>
      <c r="P1209" s="2">
        <f t="shared" si="50"/>
        <v>0.01</v>
      </c>
    </row>
    <row r="1210" spans="11:16" x14ac:dyDescent="0.35">
      <c r="K1210" s="20"/>
      <c r="P1210" s="2">
        <f t="shared" si="50"/>
        <v>0.01</v>
      </c>
    </row>
    <row r="1211" spans="11:16" x14ac:dyDescent="0.35">
      <c r="K1211" s="20"/>
      <c r="P1211" s="2">
        <f t="shared" si="50"/>
        <v>0.01</v>
      </c>
    </row>
    <row r="1212" spans="11:16" x14ac:dyDescent="0.35">
      <c r="K1212" s="20"/>
      <c r="P1212" s="2">
        <f t="shared" si="50"/>
        <v>0.01</v>
      </c>
    </row>
    <row r="1213" spans="11:16" x14ac:dyDescent="0.35">
      <c r="K1213" s="20"/>
      <c r="P1213" s="2">
        <f t="shared" si="50"/>
        <v>0.01</v>
      </c>
    </row>
    <row r="1214" spans="11:16" x14ac:dyDescent="0.35">
      <c r="K1214" s="20"/>
      <c r="P1214" s="2">
        <f t="shared" si="50"/>
        <v>0.01</v>
      </c>
    </row>
    <row r="1215" spans="11:16" x14ac:dyDescent="0.35">
      <c r="K1215" s="20"/>
      <c r="P1215" s="2">
        <f t="shared" si="50"/>
        <v>0.01</v>
      </c>
    </row>
    <row r="1216" spans="11:16" x14ac:dyDescent="0.35">
      <c r="K1216" s="20"/>
      <c r="P1216" s="2">
        <f t="shared" si="50"/>
        <v>0.01</v>
      </c>
    </row>
    <row r="1217" spans="11:16" x14ac:dyDescent="0.35">
      <c r="K1217" s="20"/>
      <c r="P1217" s="2">
        <f t="shared" si="50"/>
        <v>0.01</v>
      </c>
    </row>
    <row r="1218" spans="11:16" x14ac:dyDescent="0.35">
      <c r="K1218" s="20"/>
      <c r="P1218" s="2">
        <f t="shared" si="50"/>
        <v>0.01</v>
      </c>
    </row>
    <row r="1219" spans="11:16" x14ac:dyDescent="0.35">
      <c r="K1219" s="20"/>
      <c r="P1219" s="2">
        <f t="shared" ref="P1219:P1282" si="51" xml:space="preserve"> IF(O1219&lt;0.001,0.01,14.47648273*LN(O1219) + 100)</f>
        <v>0.01</v>
      </c>
    </row>
    <row r="1220" spans="11:16" x14ac:dyDescent="0.35">
      <c r="K1220" s="20"/>
      <c r="P1220" s="2">
        <f t="shared" si="51"/>
        <v>0.01</v>
      </c>
    </row>
    <row r="1221" spans="11:16" x14ac:dyDescent="0.35">
      <c r="K1221" s="20"/>
      <c r="P1221" s="2">
        <f t="shared" si="51"/>
        <v>0.01</v>
      </c>
    </row>
    <row r="1222" spans="11:16" x14ac:dyDescent="0.35">
      <c r="K1222" s="20"/>
      <c r="P1222" s="2">
        <f t="shared" si="51"/>
        <v>0.01</v>
      </c>
    </row>
    <row r="1223" spans="11:16" x14ac:dyDescent="0.35">
      <c r="K1223" s="20"/>
      <c r="P1223" s="2">
        <f t="shared" si="51"/>
        <v>0.01</v>
      </c>
    </row>
    <row r="1224" spans="11:16" x14ac:dyDescent="0.35">
      <c r="K1224" s="20"/>
      <c r="P1224" s="2">
        <f t="shared" si="51"/>
        <v>0.01</v>
      </c>
    </row>
    <row r="1225" spans="11:16" x14ac:dyDescent="0.35">
      <c r="K1225" s="20"/>
      <c r="P1225" s="2">
        <f t="shared" si="51"/>
        <v>0.01</v>
      </c>
    </row>
    <row r="1226" spans="11:16" x14ac:dyDescent="0.35">
      <c r="K1226" s="20"/>
      <c r="P1226" s="2">
        <f t="shared" si="51"/>
        <v>0.01</v>
      </c>
    </row>
    <row r="1227" spans="11:16" x14ac:dyDescent="0.35">
      <c r="K1227" s="20"/>
      <c r="P1227" s="2">
        <f t="shared" si="51"/>
        <v>0.01</v>
      </c>
    </row>
    <row r="1228" spans="11:16" x14ac:dyDescent="0.35">
      <c r="K1228" s="20"/>
      <c r="P1228" s="2">
        <f t="shared" si="51"/>
        <v>0.01</v>
      </c>
    </row>
    <row r="1229" spans="11:16" x14ac:dyDescent="0.35">
      <c r="K1229" s="20"/>
      <c r="P1229" s="2">
        <f t="shared" si="51"/>
        <v>0.01</v>
      </c>
    </row>
    <row r="1230" spans="11:16" x14ac:dyDescent="0.35">
      <c r="K1230" s="20"/>
      <c r="P1230" s="2">
        <f t="shared" si="51"/>
        <v>0.01</v>
      </c>
    </row>
    <row r="1231" spans="11:16" x14ac:dyDescent="0.35">
      <c r="K1231" s="20"/>
      <c r="P1231" s="2">
        <f t="shared" si="51"/>
        <v>0.01</v>
      </c>
    </row>
    <row r="1232" spans="11:16" x14ac:dyDescent="0.35">
      <c r="K1232" s="20"/>
      <c r="P1232" s="2">
        <f t="shared" si="51"/>
        <v>0.01</v>
      </c>
    </row>
    <row r="1233" spans="11:16" x14ac:dyDescent="0.35">
      <c r="K1233" s="20"/>
      <c r="P1233" s="2">
        <f t="shared" si="51"/>
        <v>0.01</v>
      </c>
    </row>
    <row r="1234" spans="11:16" x14ac:dyDescent="0.35">
      <c r="K1234" s="20"/>
      <c r="P1234" s="2">
        <f t="shared" si="51"/>
        <v>0.01</v>
      </c>
    </row>
    <row r="1235" spans="11:16" x14ac:dyDescent="0.35">
      <c r="K1235" s="20"/>
      <c r="P1235" s="2">
        <f t="shared" si="51"/>
        <v>0.01</v>
      </c>
    </row>
    <row r="1236" spans="11:16" x14ac:dyDescent="0.35">
      <c r="K1236" s="20"/>
      <c r="P1236" s="2">
        <f t="shared" si="51"/>
        <v>0.01</v>
      </c>
    </row>
    <row r="1237" spans="11:16" x14ac:dyDescent="0.35">
      <c r="K1237" s="20"/>
      <c r="P1237" s="2">
        <f t="shared" si="51"/>
        <v>0.01</v>
      </c>
    </row>
    <row r="1238" spans="11:16" x14ac:dyDescent="0.35">
      <c r="K1238" s="20"/>
      <c r="P1238" s="2">
        <f t="shared" si="51"/>
        <v>0.01</v>
      </c>
    </row>
    <row r="1239" spans="11:16" x14ac:dyDescent="0.35">
      <c r="K1239" s="20"/>
      <c r="P1239" s="2">
        <f t="shared" si="51"/>
        <v>0.01</v>
      </c>
    </row>
    <row r="1240" spans="11:16" x14ac:dyDescent="0.35">
      <c r="K1240" s="20"/>
      <c r="P1240" s="2">
        <f t="shared" si="51"/>
        <v>0.01</v>
      </c>
    </row>
    <row r="1241" spans="11:16" x14ac:dyDescent="0.35">
      <c r="K1241" s="20"/>
      <c r="P1241" s="2">
        <f t="shared" si="51"/>
        <v>0.01</v>
      </c>
    </row>
    <row r="1242" spans="11:16" x14ac:dyDescent="0.35">
      <c r="K1242" s="20"/>
      <c r="P1242" s="2">
        <f t="shared" si="51"/>
        <v>0.01</v>
      </c>
    </row>
    <row r="1243" spans="11:16" x14ac:dyDescent="0.35">
      <c r="K1243" s="20"/>
      <c r="P1243" s="2">
        <f t="shared" si="51"/>
        <v>0.01</v>
      </c>
    </row>
    <row r="1244" spans="11:16" x14ac:dyDescent="0.35">
      <c r="K1244" s="20"/>
      <c r="P1244" s="2">
        <f t="shared" si="51"/>
        <v>0.01</v>
      </c>
    </row>
    <row r="1245" spans="11:16" x14ac:dyDescent="0.35">
      <c r="K1245" s="20"/>
      <c r="P1245" s="2">
        <f t="shared" si="51"/>
        <v>0.01</v>
      </c>
    </row>
    <row r="1246" spans="11:16" x14ac:dyDescent="0.35">
      <c r="K1246" s="20"/>
      <c r="P1246" s="2">
        <f t="shared" si="51"/>
        <v>0.01</v>
      </c>
    </row>
    <row r="1247" spans="11:16" x14ac:dyDescent="0.35">
      <c r="K1247" s="20"/>
      <c r="P1247" s="2">
        <f t="shared" si="51"/>
        <v>0.01</v>
      </c>
    </row>
    <row r="1248" spans="11:16" x14ac:dyDescent="0.35">
      <c r="K1248" s="20"/>
      <c r="P1248" s="2">
        <f t="shared" si="51"/>
        <v>0.01</v>
      </c>
    </row>
    <row r="1249" spans="11:16" x14ac:dyDescent="0.35">
      <c r="K1249" s="20"/>
      <c r="P1249" s="2">
        <f t="shared" si="51"/>
        <v>0.01</v>
      </c>
    </row>
    <row r="1250" spans="11:16" x14ac:dyDescent="0.35">
      <c r="K1250" s="20"/>
      <c r="P1250" s="2">
        <f t="shared" si="51"/>
        <v>0.01</v>
      </c>
    </row>
    <row r="1251" spans="11:16" x14ac:dyDescent="0.35">
      <c r="K1251" s="20"/>
      <c r="P1251" s="2">
        <f t="shared" si="51"/>
        <v>0.01</v>
      </c>
    </row>
    <row r="1252" spans="11:16" x14ac:dyDescent="0.35">
      <c r="K1252" s="20"/>
      <c r="P1252" s="2">
        <f t="shared" si="51"/>
        <v>0.01</v>
      </c>
    </row>
    <row r="1253" spans="11:16" x14ac:dyDescent="0.35">
      <c r="K1253" s="20"/>
      <c r="P1253" s="2">
        <f t="shared" si="51"/>
        <v>0.01</v>
      </c>
    </row>
    <row r="1254" spans="11:16" x14ac:dyDescent="0.35">
      <c r="K1254" s="20"/>
      <c r="P1254" s="2">
        <f t="shared" si="51"/>
        <v>0.01</v>
      </c>
    </row>
    <row r="1255" spans="11:16" x14ac:dyDescent="0.35">
      <c r="K1255" s="20"/>
      <c r="P1255" s="2">
        <f t="shared" si="51"/>
        <v>0.01</v>
      </c>
    </row>
    <row r="1256" spans="11:16" x14ac:dyDescent="0.35">
      <c r="K1256" s="20"/>
      <c r="P1256" s="2">
        <f t="shared" si="51"/>
        <v>0.01</v>
      </c>
    </row>
    <row r="1257" spans="11:16" x14ac:dyDescent="0.35">
      <c r="K1257" s="20"/>
      <c r="P1257" s="2">
        <f t="shared" si="51"/>
        <v>0.01</v>
      </c>
    </row>
    <row r="1258" spans="11:16" x14ac:dyDescent="0.35">
      <c r="K1258" s="20"/>
      <c r="P1258" s="2">
        <f t="shared" si="51"/>
        <v>0.01</v>
      </c>
    </row>
    <row r="1259" spans="11:16" x14ac:dyDescent="0.35">
      <c r="K1259" s="20"/>
      <c r="P1259" s="2">
        <f t="shared" si="51"/>
        <v>0.01</v>
      </c>
    </row>
    <row r="1260" spans="11:16" x14ac:dyDescent="0.35">
      <c r="K1260" s="20"/>
      <c r="P1260" s="2">
        <f t="shared" si="51"/>
        <v>0.01</v>
      </c>
    </row>
    <row r="1261" spans="11:16" x14ac:dyDescent="0.35">
      <c r="K1261" s="20"/>
      <c r="P1261" s="2">
        <f t="shared" si="51"/>
        <v>0.01</v>
      </c>
    </row>
    <row r="1262" spans="11:16" x14ac:dyDescent="0.35">
      <c r="K1262" s="20"/>
      <c r="P1262" s="2">
        <f t="shared" si="51"/>
        <v>0.01</v>
      </c>
    </row>
    <row r="1263" spans="11:16" x14ac:dyDescent="0.35">
      <c r="K1263" s="20"/>
      <c r="P1263" s="2">
        <f t="shared" si="51"/>
        <v>0.01</v>
      </c>
    </row>
    <row r="1264" spans="11:16" x14ac:dyDescent="0.35">
      <c r="K1264" s="20"/>
      <c r="P1264" s="2">
        <f t="shared" si="51"/>
        <v>0.01</v>
      </c>
    </row>
    <row r="1265" spans="11:16" x14ac:dyDescent="0.35">
      <c r="K1265" s="20"/>
      <c r="P1265" s="2">
        <f t="shared" si="51"/>
        <v>0.01</v>
      </c>
    </row>
    <row r="1266" spans="11:16" x14ac:dyDescent="0.35">
      <c r="K1266" s="20"/>
      <c r="P1266" s="2">
        <f t="shared" si="51"/>
        <v>0.01</v>
      </c>
    </row>
    <row r="1267" spans="11:16" x14ac:dyDescent="0.35">
      <c r="K1267" s="20"/>
      <c r="P1267" s="2">
        <f t="shared" si="51"/>
        <v>0.01</v>
      </c>
    </row>
    <row r="1268" spans="11:16" x14ac:dyDescent="0.35">
      <c r="K1268" s="20"/>
      <c r="P1268" s="2">
        <f t="shared" si="51"/>
        <v>0.01</v>
      </c>
    </row>
    <row r="1269" spans="11:16" x14ac:dyDescent="0.35">
      <c r="K1269" s="20"/>
      <c r="P1269" s="2">
        <f t="shared" si="51"/>
        <v>0.01</v>
      </c>
    </row>
    <row r="1270" spans="11:16" x14ac:dyDescent="0.35">
      <c r="K1270" s="20"/>
      <c r="P1270" s="2">
        <f t="shared" si="51"/>
        <v>0.01</v>
      </c>
    </row>
    <row r="1271" spans="11:16" x14ac:dyDescent="0.35">
      <c r="K1271" s="20"/>
      <c r="P1271" s="2">
        <f t="shared" si="51"/>
        <v>0.01</v>
      </c>
    </row>
    <row r="1272" spans="11:16" x14ac:dyDescent="0.35">
      <c r="K1272" s="20"/>
      <c r="P1272" s="2">
        <f t="shared" si="51"/>
        <v>0.01</v>
      </c>
    </row>
    <row r="1273" spans="11:16" x14ac:dyDescent="0.35">
      <c r="K1273" s="20"/>
      <c r="P1273" s="2">
        <f t="shared" si="51"/>
        <v>0.01</v>
      </c>
    </row>
    <row r="1274" spans="11:16" x14ac:dyDescent="0.35">
      <c r="K1274" s="20"/>
      <c r="P1274" s="2">
        <f t="shared" si="51"/>
        <v>0.01</v>
      </c>
    </row>
    <row r="1275" spans="11:16" x14ac:dyDescent="0.35">
      <c r="K1275" s="20"/>
      <c r="P1275" s="2">
        <f t="shared" si="51"/>
        <v>0.01</v>
      </c>
    </row>
    <row r="1276" spans="11:16" x14ac:dyDescent="0.35">
      <c r="K1276" s="20"/>
      <c r="P1276" s="2">
        <f t="shared" si="51"/>
        <v>0.01</v>
      </c>
    </row>
    <row r="1277" spans="11:16" x14ac:dyDescent="0.35">
      <c r="K1277" s="20"/>
      <c r="P1277" s="2">
        <f t="shared" si="51"/>
        <v>0.01</v>
      </c>
    </row>
    <row r="1278" spans="11:16" x14ac:dyDescent="0.35">
      <c r="K1278" s="20"/>
      <c r="P1278" s="2">
        <f t="shared" si="51"/>
        <v>0.01</v>
      </c>
    </row>
    <row r="1279" spans="11:16" x14ac:dyDescent="0.35">
      <c r="K1279" s="20"/>
      <c r="P1279" s="2">
        <f t="shared" si="51"/>
        <v>0.01</v>
      </c>
    </row>
    <row r="1280" spans="11:16" x14ac:dyDescent="0.35">
      <c r="K1280" s="20"/>
      <c r="P1280" s="2">
        <f t="shared" si="51"/>
        <v>0.01</v>
      </c>
    </row>
    <row r="1281" spans="11:16" x14ac:dyDescent="0.35">
      <c r="K1281" s="20"/>
      <c r="P1281" s="2">
        <f t="shared" si="51"/>
        <v>0.01</v>
      </c>
    </row>
    <row r="1282" spans="11:16" x14ac:dyDescent="0.35">
      <c r="K1282" s="20"/>
      <c r="P1282" s="2">
        <f t="shared" si="51"/>
        <v>0.01</v>
      </c>
    </row>
    <row r="1283" spans="11:16" x14ac:dyDescent="0.35">
      <c r="K1283" s="20"/>
      <c r="P1283" s="2">
        <f t="shared" ref="P1283:P1332" si="52" xml:space="preserve"> IF(O1283&lt;0.001,0.01,14.47648273*LN(O1283) + 100)</f>
        <v>0.01</v>
      </c>
    </row>
    <row r="1284" spans="11:16" x14ac:dyDescent="0.35">
      <c r="K1284" s="20"/>
      <c r="P1284" s="2">
        <f t="shared" si="52"/>
        <v>0.01</v>
      </c>
    </row>
    <row r="1285" spans="11:16" x14ac:dyDescent="0.35">
      <c r="K1285" s="20"/>
      <c r="P1285" s="2">
        <f t="shared" si="52"/>
        <v>0.01</v>
      </c>
    </row>
    <row r="1286" spans="11:16" x14ac:dyDescent="0.35">
      <c r="K1286" s="20"/>
      <c r="P1286" s="2">
        <f t="shared" si="52"/>
        <v>0.01</v>
      </c>
    </row>
    <row r="1287" spans="11:16" x14ac:dyDescent="0.35">
      <c r="K1287" s="20"/>
      <c r="P1287" s="2">
        <f t="shared" si="52"/>
        <v>0.01</v>
      </c>
    </row>
    <row r="1288" spans="11:16" x14ac:dyDescent="0.35">
      <c r="K1288" s="20"/>
      <c r="P1288" s="2">
        <f t="shared" si="52"/>
        <v>0.01</v>
      </c>
    </row>
    <row r="1289" spans="11:16" x14ac:dyDescent="0.35">
      <c r="K1289" s="20"/>
      <c r="P1289" s="2">
        <f t="shared" si="52"/>
        <v>0.01</v>
      </c>
    </row>
    <row r="1290" spans="11:16" x14ac:dyDescent="0.35">
      <c r="K1290" s="20"/>
      <c r="P1290" s="2">
        <f t="shared" si="52"/>
        <v>0.01</v>
      </c>
    </row>
    <row r="1291" spans="11:16" x14ac:dyDescent="0.35">
      <c r="K1291" s="20"/>
      <c r="P1291" s="2">
        <f t="shared" si="52"/>
        <v>0.01</v>
      </c>
    </row>
    <row r="1292" spans="11:16" x14ac:dyDescent="0.35">
      <c r="K1292" s="20"/>
      <c r="P1292" s="2">
        <f t="shared" si="52"/>
        <v>0.01</v>
      </c>
    </row>
    <row r="1293" spans="11:16" x14ac:dyDescent="0.35">
      <c r="K1293" s="20"/>
      <c r="P1293" s="2">
        <f t="shared" si="52"/>
        <v>0.01</v>
      </c>
    </row>
    <row r="1294" spans="11:16" x14ac:dyDescent="0.35">
      <c r="K1294" s="20"/>
      <c r="P1294" s="2">
        <f t="shared" si="52"/>
        <v>0.01</v>
      </c>
    </row>
    <row r="1295" spans="11:16" x14ac:dyDescent="0.35">
      <c r="K1295" s="20"/>
      <c r="P1295" s="2">
        <f t="shared" si="52"/>
        <v>0.01</v>
      </c>
    </row>
    <row r="1296" spans="11:16" x14ac:dyDescent="0.35">
      <c r="K1296" s="20"/>
      <c r="P1296" s="2">
        <f t="shared" si="52"/>
        <v>0.01</v>
      </c>
    </row>
    <row r="1297" spans="11:16" x14ac:dyDescent="0.35">
      <c r="K1297" s="20"/>
      <c r="P1297" s="2">
        <f t="shared" si="52"/>
        <v>0.01</v>
      </c>
    </row>
    <row r="1298" spans="11:16" x14ac:dyDescent="0.35">
      <c r="K1298" s="20"/>
      <c r="P1298" s="2">
        <f t="shared" si="52"/>
        <v>0.01</v>
      </c>
    </row>
    <row r="1299" spans="11:16" x14ac:dyDescent="0.35">
      <c r="K1299" s="20"/>
      <c r="P1299" s="2">
        <f t="shared" si="52"/>
        <v>0.01</v>
      </c>
    </row>
    <row r="1300" spans="11:16" x14ac:dyDescent="0.35">
      <c r="K1300" s="20"/>
      <c r="P1300" s="2">
        <f t="shared" si="52"/>
        <v>0.01</v>
      </c>
    </row>
    <row r="1301" spans="11:16" x14ac:dyDescent="0.35">
      <c r="K1301" s="20"/>
      <c r="P1301" s="2">
        <f t="shared" si="52"/>
        <v>0.01</v>
      </c>
    </row>
    <row r="1302" spans="11:16" x14ac:dyDescent="0.35">
      <c r="K1302" s="20"/>
      <c r="P1302" s="2">
        <f t="shared" si="52"/>
        <v>0.01</v>
      </c>
    </row>
    <row r="1303" spans="11:16" x14ac:dyDescent="0.35">
      <c r="K1303" s="20"/>
      <c r="P1303" s="2">
        <f t="shared" si="52"/>
        <v>0.01</v>
      </c>
    </row>
    <row r="1304" spans="11:16" x14ac:dyDescent="0.35">
      <c r="K1304" s="20"/>
      <c r="P1304" s="2">
        <f t="shared" si="52"/>
        <v>0.01</v>
      </c>
    </row>
    <row r="1305" spans="11:16" x14ac:dyDescent="0.35">
      <c r="K1305" s="20"/>
      <c r="P1305" s="2">
        <f t="shared" si="52"/>
        <v>0.01</v>
      </c>
    </row>
    <row r="1306" spans="11:16" x14ac:dyDescent="0.35">
      <c r="K1306" s="20"/>
      <c r="P1306" s="2">
        <f t="shared" si="52"/>
        <v>0.01</v>
      </c>
    </row>
    <row r="1307" spans="11:16" x14ac:dyDescent="0.35">
      <c r="K1307" s="20"/>
      <c r="P1307" s="2">
        <f t="shared" si="52"/>
        <v>0.01</v>
      </c>
    </row>
    <row r="1308" spans="11:16" x14ac:dyDescent="0.35">
      <c r="K1308" s="20"/>
      <c r="P1308" s="2">
        <f t="shared" si="52"/>
        <v>0.01</v>
      </c>
    </row>
    <row r="1309" spans="11:16" x14ac:dyDescent="0.35">
      <c r="K1309" s="20"/>
      <c r="P1309" s="2">
        <f t="shared" si="52"/>
        <v>0.01</v>
      </c>
    </row>
    <row r="1310" spans="11:16" x14ac:dyDescent="0.35">
      <c r="K1310" s="20"/>
      <c r="P1310" s="2">
        <f t="shared" si="52"/>
        <v>0.01</v>
      </c>
    </row>
    <row r="1311" spans="11:16" x14ac:dyDescent="0.35">
      <c r="K1311" s="20"/>
      <c r="P1311" s="2">
        <f t="shared" si="52"/>
        <v>0.01</v>
      </c>
    </row>
    <row r="1312" spans="11:16" x14ac:dyDescent="0.35">
      <c r="K1312" s="20"/>
      <c r="P1312" s="2">
        <f t="shared" si="52"/>
        <v>0.01</v>
      </c>
    </row>
    <row r="1313" spans="11:16" x14ac:dyDescent="0.35">
      <c r="K1313" s="20"/>
      <c r="P1313" s="2">
        <f t="shared" si="52"/>
        <v>0.01</v>
      </c>
    </row>
    <row r="1314" spans="11:16" x14ac:dyDescent="0.35">
      <c r="K1314" s="20"/>
      <c r="P1314" s="2">
        <f t="shared" si="52"/>
        <v>0.01</v>
      </c>
    </row>
    <row r="1315" spans="11:16" x14ac:dyDescent="0.35">
      <c r="K1315" s="20"/>
      <c r="P1315" s="2">
        <f t="shared" si="52"/>
        <v>0.01</v>
      </c>
    </row>
    <row r="1316" spans="11:16" x14ac:dyDescent="0.35">
      <c r="K1316" s="20"/>
      <c r="P1316" s="2">
        <f t="shared" si="52"/>
        <v>0.01</v>
      </c>
    </row>
    <row r="1317" spans="11:16" x14ac:dyDescent="0.35">
      <c r="K1317" s="20"/>
      <c r="P1317" s="2">
        <f t="shared" si="52"/>
        <v>0.01</v>
      </c>
    </row>
    <row r="1318" spans="11:16" x14ac:dyDescent="0.35">
      <c r="K1318" s="20"/>
      <c r="P1318" s="2">
        <f t="shared" si="52"/>
        <v>0.01</v>
      </c>
    </row>
    <row r="1319" spans="11:16" x14ac:dyDescent="0.35">
      <c r="K1319" s="20"/>
      <c r="P1319" s="2">
        <f t="shared" si="52"/>
        <v>0.01</v>
      </c>
    </row>
    <row r="1320" spans="11:16" x14ac:dyDescent="0.35">
      <c r="K1320" s="20"/>
      <c r="P1320" s="2">
        <f t="shared" si="52"/>
        <v>0.01</v>
      </c>
    </row>
    <row r="1321" spans="11:16" x14ac:dyDescent="0.35">
      <c r="K1321" s="20"/>
      <c r="P1321" s="2">
        <f t="shared" si="52"/>
        <v>0.01</v>
      </c>
    </row>
    <row r="1322" spans="11:16" x14ac:dyDescent="0.35">
      <c r="K1322" s="20"/>
      <c r="P1322" s="2">
        <f t="shared" si="52"/>
        <v>0.01</v>
      </c>
    </row>
    <row r="1323" spans="11:16" x14ac:dyDescent="0.35">
      <c r="K1323" s="20"/>
      <c r="P1323" s="2">
        <f t="shared" si="52"/>
        <v>0.01</v>
      </c>
    </row>
    <row r="1324" spans="11:16" x14ac:dyDescent="0.35">
      <c r="K1324" s="20"/>
      <c r="P1324" s="2">
        <f t="shared" si="52"/>
        <v>0.01</v>
      </c>
    </row>
    <row r="1325" spans="11:16" x14ac:dyDescent="0.35">
      <c r="K1325" s="20"/>
      <c r="P1325" s="2">
        <f t="shared" si="52"/>
        <v>0.01</v>
      </c>
    </row>
    <row r="1326" spans="11:16" x14ac:dyDescent="0.35">
      <c r="K1326" s="20"/>
      <c r="P1326" s="2">
        <f t="shared" si="52"/>
        <v>0.01</v>
      </c>
    </row>
    <row r="1327" spans="11:16" x14ac:dyDescent="0.35">
      <c r="K1327" s="20"/>
      <c r="P1327" s="2">
        <f t="shared" si="52"/>
        <v>0.01</v>
      </c>
    </row>
    <row r="1328" spans="11:16" x14ac:dyDescent="0.35">
      <c r="K1328" s="20"/>
      <c r="P1328" s="2">
        <f t="shared" si="52"/>
        <v>0.01</v>
      </c>
    </row>
    <row r="1329" spans="11:16" x14ac:dyDescent="0.35">
      <c r="K1329" s="20"/>
      <c r="P1329" s="2">
        <f t="shared" si="52"/>
        <v>0.01</v>
      </c>
    </row>
    <row r="1330" spans="11:16" x14ac:dyDescent="0.35">
      <c r="K1330" s="20"/>
      <c r="P1330" s="2">
        <f t="shared" si="52"/>
        <v>0.01</v>
      </c>
    </row>
    <row r="1331" spans="11:16" x14ac:dyDescent="0.35">
      <c r="K1331" s="20"/>
      <c r="P1331" s="2">
        <f t="shared" si="52"/>
        <v>0.01</v>
      </c>
    </row>
    <row r="1332" spans="11:16" x14ac:dyDescent="0.35">
      <c r="K1332" s="20"/>
      <c r="P1332" s="2">
        <f t="shared" si="52"/>
        <v>0.01</v>
      </c>
    </row>
  </sheetData>
  <autoFilter ref="D1:O1332" xr:uid="{C835C434-FA7B-4980-89E5-5271B97B150A}"/>
  <conditionalFormatting sqref="S12">
    <cfRule type="cellIs" dxfId="9" priority="6" operator="greaterThan">
      <formula>$T$15</formula>
    </cfRule>
    <cfRule type="cellIs" dxfId="8" priority="7" operator="greaterThan">
      <formula>$T$16</formula>
    </cfRule>
    <cfRule type="cellIs" dxfId="7" priority="8" operator="greaterThan">
      <formula>$T$17</formula>
    </cfRule>
    <cfRule type="cellIs" dxfId="6" priority="9" operator="greaterThan">
      <formula>$T$18</formula>
    </cfRule>
    <cfRule type="cellIs" dxfId="5" priority="10" operator="lessThanOrEqual">
      <formula>$T$18</formula>
    </cfRule>
  </conditionalFormatting>
  <conditionalFormatting sqref="U12">
    <cfRule type="cellIs" dxfId="4" priority="1" operator="greaterThan">
      <formula>$U$15</formula>
    </cfRule>
    <cfRule type="cellIs" dxfId="3" priority="2" operator="greaterThan">
      <formula>$U$16</formula>
    </cfRule>
    <cfRule type="cellIs" dxfId="2" priority="3" operator="greaterThan">
      <formula>$U$17</formula>
    </cfRule>
    <cfRule type="cellIs" dxfId="1" priority="4" operator="greaterThan">
      <formula>$U$18</formula>
    </cfRule>
    <cfRule type="cellIs" dxfId="0" priority="5" operator="lessThanOrEqual">
      <formula>$U$18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17F9-295D-48ED-9DB4-F9B673AB3E49}">
  <dimension ref="A1:C544"/>
  <sheetViews>
    <sheetView topLeftCell="A528" workbookViewId="0">
      <selection activeCell="A544" sqref="A544:C544"/>
    </sheetView>
  </sheetViews>
  <sheetFormatPr defaultRowHeight="14.5" x14ac:dyDescent="0.35"/>
  <cols>
    <col min="1" max="1" width="12.36328125" bestFit="1" customWidth="1"/>
    <col min="2" max="2" width="46.1796875" bestFit="1" customWidth="1"/>
    <col min="3" max="4" width="12.36328125" bestFit="1" customWidth="1"/>
    <col min="5" max="5" width="31.7265625" bestFit="1" customWidth="1"/>
    <col min="6" max="6" width="12.36328125" bestFit="1" customWidth="1"/>
    <col min="7" max="7" width="31.7265625" bestFit="1" customWidth="1"/>
    <col min="8" max="8" width="12.36328125" bestFit="1" customWidth="1"/>
    <col min="9" max="9" width="23" bestFit="1" customWidth="1"/>
    <col min="10" max="10" width="12.36328125" bestFit="1" customWidth="1"/>
    <col min="11" max="11" width="31.7265625" bestFit="1" customWidth="1"/>
    <col min="12" max="12" width="12.36328125" bestFit="1" customWidth="1"/>
    <col min="13" max="13" width="29.36328125" bestFit="1" customWidth="1"/>
    <col min="14" max="14" width="12.36328125" bestFit="1" customWidth="1"/>
    <col min="15" max="15" width="46.1796875" bestFit="1" customWidth="1"/>
    <col min="16" max="16" width="12.36328125" bestFit="1" customWidth="1"/>
    <col min="17" max="17" width="39.7265625" bestFit="1" customWidth="1"/>
    <col min="18" max="18" width="12.36328125" bestFit="1" customWidth="1"/>
    <col min="19" max="19" width="31.7265625" bestFit="1" customWidth="1"/>
    <col min="20" max="20" width="12.36328125" bestFit="1" customWidth="1"/>
    <col min="21" max="21" width="39.9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 t="s">
        <v>3</v>
      </c>
    </row>
    <row r="3" spans="1:3" x14ac:dyDescent="0.35">
      <c r="A3" t="s">
        <v>5</v>
      </c>
      <c r="B3" t="s">
        <v>6</v>
      </c>
      <c r="C3" t="s">
        <v>5</v>
      </c>
    </row>
    <row r="4" spans="1:3" x14ac:dyDescent="0.35">
      <c r="A4" t="s">
        <v>5</v>
      </c>
      <c r="B4" t="s">
        <v>7</v>
      </c>
      <c r="C4" t="s">
        <v>5</v>
      </c>
    </row>
    <row r="5" spans="1:3" x14ac:dyDescent="0.35">
      <c r="A5" t="s">
        <v>8</v>
      </c>
      <c r="B5" t="s">
        <v>9</v>
      </c>
      <c r="C5" t="s">
        <v>8</v>
      </c>
    </row>
    <row r="6" spans="1:3" x14ac:dyDescent="0.35">
      <c r="A6" t="s">
        <v>8</v>
      </c>
      <c r="B6" t="s">
        <v>10</v>
      </c>
      <c r="C6" t="s">
        <v>8</v>
      </c>
    </row>
    <row r="7" spans="1:3" x14ac:dyDescent="0.35">
      <c r="A7" t="s">
        <v>11</v>
      </c>
      <c r="B7" t="s">
        <v>12</v>
      </c>
      <c r="C7" t="s">
        <v>11</v>
      </c>
    </row>
    <row r="8" spans="1:3" x14ac:dyDescent="0.35">
      <c r="A8" t="s">
        <v>13</v>
      </c>
      <c r="B8" t="s">
        <v>14</v>
      </c>
      <c r="C8" t="s">
        <v>13</v>
      </c>
    </row>
    <row r="9" spans="1:3" x14ac:dyDescent="0.35">
      <c r="A9" t="s">
        <v>13</v>
      </c>
      <c r="B9" t="s">
        <v>15</v>
      </c>
      <c r="C9" t="s">
        <v>13</v>
      </c>
    </row>
    <row r="10" spans="1:3" x14ac:dyDescent="0.35">
      <c r="A10" t="s">
        <v>16</v>
      </c>
      <c r="B10" t="s">
        <v>17</v>
      </c>
      <c r="C10" t="s">
        <v>16</v>
      </c>
    </row>
    <row r="11" spans="1:3" x14ac:dyDescent="0.35">
      <c r="A11" t="s">
        <v>18</v>
      </c>
      <c r="B11" t="s">
        <v>19</v>
      </c>
      <c r="C11" t="s">
        <v>18</v>
      </c>
    </row>
    <row r="12" spans="1:3" x14ac:dyDescent="0.35">
      <c r="A12" t="s">
        <v>18</v>
      </c>
      <c r="B12" t="s">
        <v>20</v>
      </c>
      <c r="C12" t="s">
        <v>18</v>
      </c>
    </row>
    <row r="13" spans="1:3" x14ac:dyDescent="0.35">
      <c r="A13" t="s">
        <v>21</v>
      </c>
      <c r="B13" t="s">
        <v>22</v>
      </c>
      <c r="C13" t="s">
        <v>21</v>
      </c>
    </row>
    <row r="14" spans="1:3" x14ac:dyDescent="0.35">
      <c r="A14" t="s">
        <v>23</v>
      </c>
      <c r="B14" t="s">
        <v>24</v>
      </c>
      <c r="C14" t="s">
        <v>23</v>
      </c>
    </row>
    <row r="15" spans="1:3" x14ac:dyDescent="0.35">
      <c r="A15" t="s">
        <v>23</v>
      </c>
      <c r="B15" t="s">
        <v>25</v>
      </c>
      <c r="C15" t="s">
        <v>23</v>
      </c>
    </row>
    <row r="16" spans="1:3" x14ac:dyDescent="0.35">
      <c r="A16" t="s">
        <v>26</v>
      </c>
      <c r="B16" t="s">
        <v>27</v>
      </c>
      <c r="C16" t="s">
        <v>26</v>
      </c>
    </row>
    <row r="17" spans="1:3" x14ac:dyDescent="0.35">
      <c r="A17" t="s">
        <v>26</v>
      </c>
      <c r="B17" t="s">
        <v>28</v>
      </c>
      <c r="C17" t="s">
        <v>26</v>
      </c>
    </row>
    <row r="18" spans="1:3" x14ac:dyDescent="0.35">
      <c r="A18" t="s">
        <v>29</v>
      </c>
      <c r="B18" t="s">
        <v>30</v>
      </c>
      <c r="C18" t="s">
        <v>29</v>
      </c>
    </row>
    <row r="19" spans="1:3" x14ac:dyDescent="0.35">
      <c r="A19" t="s">
        <v>31</v>
      </c>
      <c r="B19" t="s">
        <v>32</v>
      </c>
      <c r="C19" t="s">
        <v>31</v>
      </c>
    </row>
    <row r="20" spans="1:3" x14ac:dyDescent="0.35">
      <c r="A20" t="s">
        <v>33</v>
      </c>
      <c r="B20" t="s">
        <v>34</v>
      </c>
      <c r="C20" t="s">
        <v>33</v>
      </c>
    </row>
    <row r="21" spans="1:3" x14ac:dyDescent="0.35">
      <c r="A21" t="s">
        <v>33</v>
      </c>
      <c r="B21" t="s">
        <v>35</v>
      </c>
      <c r="C21" t="s">
        <v>33</v>
      </c>
    </row>
    <row r="22" spans="1:3" x14ac:dyDescent="0.35">
      <c r="A22" t="s">
        <v>33</v>
      </c>
      <c r="B22" t="s">
        <v>36</v>
      </c>
      <c r="C22" t="s">
        <v>33</v>
      </c>
    </row>
    <row r="23" spans="1:3" x14ac:dyDescent="0.35">
      <c r="A23" t="s">
        <v>37</v>
      </c>
      <c r="B23" t="s">
        <v>38</v>
      </c>
      <c r="C23" t="s">
        <v>37</v>
      </c>
    </row>
    <row r="24" spans="1:3" x14ac:dyDescent="0.35">
      <c r="A24" t="s">
        <v>37</v>
      </c>
      <c r="B24" t="s">
        <v>39</v>
      </c>
      <c r="C24" t="s">
        <v>37</v>
      </c>
    </row>
    <row r="25" spans="1:3" x14ac:dyDescent="0.35">
      <c r="A25" t="s">
        <v>37</v>
      </c>
      <c r="B25" t="s">
        <v>40</v>
      </c>
      <c r="C25" t="s">
        <v>37</v>
      </c>
    </row>
    <row r="26" spans="1:3" x14ac:dyDescent="0.35">
      <c r="A26" t="s">
        <v>37</v>
      </c>
      <c r="B26" t="s">
        <v>41</v>
      </c>
      <c r="C26" t="s">
        <v>37</v>
      </c>
    </row>
    <row r="27" spans="1:3" x14ac:dyDescent="0.35">
      <c r="A27" t="s">
        <v>42</v>
      </c>
      <c r="B27" t="s">
        <v>43</v>
      </c>
      <c r="C27" t="s">
        <v>42</v>
      </c>
    </row>
    <row r="28" spans="1:3" x14ac:dyDescent="0.35">
      <c r="A28" t="s">
        <v>42</v>
      </c>
      <c r="B28" t="s">
        <v>44</v>
      </c>
      <c r="C28" t="s">
        <v>42</v>
      </c>
    </row>
    <row r="29" spans="1:3" x14ac:dyDescent="0.35">
      <c r="A29" t="s">
        <v>45</v>
      </c>
      <c r="B29" t="s">
        <v>46</v>
      </c>
      <c r="C29" t="s">
        <v>45</v>
      </c>
    </row>
    <row r="30" spans="1:3" x14ac:dyDescent="0.35">
      <c r="A30" t="s">
        <v>45</v>
      </c>
      <c r="B30" t="s">
        <v>47</v>
      </c>
      <c r="C30" t="s">
        <v>45</v>
      </c>
    </row>
    <row r="31" spans="1:3" x14ac:dyDescent="0.35">
      <c r="A31" t="s">
        <v>48</v>
      </c>
      <c r="B31" t="s">
        <v>49</v>
      </c>
      <c r="C31" t="s">
        <v>48</v>
      </c>
    </row>
    <row r="32" spans="1:3" x14ac:dyDescent="0.35">
      <c r="A32" t="s">
        <v>48</v>
      </c>
      <c r="B32" t="s">
        <v>50</v>
      </c>
      <c r="C32" t="s">
        <v>48</v>
      </c>
    </row>
    <row r="33" spans="1:3" x14ac:dyDescent="0.35">
      <c r="A33" t="s">
        <v>51</v>
      </c>
      <c r="B33" t="s">
        <v>52</v>
      </c>
      <c r="C33" t="s">
        <v>51</v>
      </c>
    </row>
    <row r="34" spans="1:3" x14ac:dyDescent="0.35">
      <c r="A34" t="s">
        <v>51</v>
      </c>
      <c r="B34" t="s">
        <v>53</v>
      </c>
      <c r="C34" t="s">
        <v>51</v>
      </c>
    </row>
    <row r="35" spans="1:3" x14ac:dyDescent="0.35">
      <c r="A35" t="s">
        <v>54</v>
      </c>
      <c r="B35" t="s">
        <v>55</v>
      </c>
      <c r="C35" t="s">
        <v>54</v>
      </c>
    </row>
    <row r="36" spans="1:3" x14ac:dyDescent="0.35">
      <c r="A36" t="s">
        <v>54</v>
      </c>
      <c r="B36" t="s">
        <v>56</v>
      </c>
      <c r="C36" t="s">
        <v>54</v>
      </c>
    </row>
    <row r="37" spans="1:3" x14ac:dyDescent="0.35">
      <c r="A37" t="s">
        <v>57</v>
      </c>
      <c r="B37" t="s">
        <v>58</v>
      </c>
      <c r="C37" t="s">
        <v>57</v>
      </c>
    </row>
    <row r="38" spans="1:3" x14ac:dyDescent="0.35">
      <c r="A38" t="s">
        <v>57</v>
      </c>
      <c r="B38" t="s">
        <v>59</v>
      </c>
      <c r="C38" t="s">
        <v>57</v>
      </c>
    </row>
    <row r="39" spans="1:3" x14ac:dyDescent="0.35">
      <c r="A39" t="s">
        <v>60</v>
      </c>
      <c r="B39" t="s">
        <v>61</v>
      </c>
      <c r="C39" t="s">
        <v>60</v>
      </c>
    </row>
    <row r="40" spans="1:3" x14ac:dyDescent="0.35">
      <c r="A40" t="s">
        <v>60</v>
      </c>
      <c r="B40" t="s">
        <v>62</v>
      </c>
      <c r="C40" t="s">
        <v>60</v>
      </c>
    </row>
    <row r="41" spans="1:3" x14ac:dyDescent="0.35">
      <c r="A41" t="s">
        <v>63</v>
      </c>
      <c r="B41" t="s">
        <v>64</v>
      </c>
      <c r="C41" t="s">
        <v>63</v>
      </c>
    </row>
    <row r="42" spans="1:3" x14ac:dyDescent="0.35">
      <c r="A42" t="s">
        <v>63</v>
      </c>
      <c r="B42" t="s">
        <v>65</v>
      </c>
      <c r="C42" t="s">
        <v>63</v>
      </c>
    </row>
    <row r="43" spans="1:3" x14ac:dyDescent="0.35">
      <c r="A43" t="s">
        <v>66</v>
      </c>
      <c r="B43" t="s">
        <v>67</v>
      </c>
      <c r="C43" t="s">
        <v>66</v>
      </c>
    </row>
    <row r="44" spans="1:3" x14ac:dyDescent="0.35">
      <c r="A44" t="s">
        <v>68</v>
      </c>
      <c r="B44" t="s">
        <v>69</v>
      </c>
      <c r="C44" t="s">
        <v>68</v>
      </c>
    </row>
    <row r="45" spans="1:3" x14ac:dyDescent="0.35">
      <c r="A45" t="s">
        <v>68</v>
      </c>
      <c r="B45" t="s">
        <v>70</v>
      </c>
      <c r="C45" t="s">
        <v>68</v>
      </c>
    </row>
    <row r="46" spans="1:3" x14ac:dyDescent="0.35">
      <c r="A46" t="s">
        <v>71</v>
      </c>
      <c r="B46" t="s">
        <v>72</v>
      </c>
      <c r="C46" t="s">
        <v>71</v>
      </c>
    </row>
    <row r="47" spans="1:3" x14ac:dyDescent="0.35">
      <c r="A47" t="s">
        <v>71</v>
      </c>
      <c r="B47" t="s">
        <v>73</v>
      </c>
      <c r="C47" t="s">
        <v>71</v>
      </c>
    </row>
    <row r="48" spans="1:3" x14ac:dyDescent="0.35">
      <c r="A48" t="s">
        <v>74</v>
      </c>
      <c r="B48" t="s">
        <v>75</v>
      </c>
      <c r="C48" t="s">
        <v>74</v>
      </c>
    </row>
    <row r="49" spans="1:3" x14ac:dyDescent="0.35">
      <c r="A49" t="s">
        <v>74</v>
      </c>
      <c r="B49" t="s">
        <v>76</v>
      </c>
      <c r="C49" t="s">
        <v>74</v>
      </c>
    </row>
    <row r="50" spans="1:3" x14ac:dyDescent="0.35">
      <c r="A50" t="s">
        <v>77</v>
      </c>
      <c r="B50" t="s">
        <v>78</v>
      </c>
      <c r="C50" t="s">
        <v>77</v>
      </c>
    </row>
    <row r="51" spans="1:3" x14ac:dyDescent="0.35">
      <c r="A51" t="s">
        <v>77</v>
      </c>
      <c r="B51" t="s">
        <v>79</v>
      </c>
      <c r="C51" t="s">
        <v>77</v>
      </c>
    </row>
    <row r="52" spans="1:3" x14ac:dyDescent="0.35">
      <c r="A52" t="s">
        <v>77</v>
      </c>
      <c r="B52" t="s">
        <v>80</v>
      </c>
      <c r="C52" t="s">
        <v>77</v>
      </c>
    </row>
    <row r="53" spans="1:3" x14ac:dyDescent="0.35">
      <c r="A53" t="s">
        <v>77</v>
      </c>
      <c r="B53" t="s">
        <v>81</v>
      </c>
      <c r="C53" t="s">
        <v>77</v>
      </c>
    </row>
    <row r="54" spans="1:3" x14ac:dyDescent="0.35">
      <c r="A54" t="s">
        <v>82</v>
      </c>
      <c r="B54" t="s">
        <v>83</v>
      </c>
      <c r="C54" t="s">
        <v>82</v>
      </c>
    </row>
    <row r="55" spans="1:3" x14ac:dyDescent="0.35">
      <c r="A55" t="s">
        <v>82</v>
      </c>
      <c r="B55" t="s">
        <v>84</v>
      </c>
      <c r="C55" t="s">
        <v>82</v>
      </c>
    </row>
    <row r="56" spans="1:3" x14ac:dyDescent="0.35">
      <c r="A56" t="s">
        <v>85</v>
      </c>
      <c r="B56" t="s">
        <v>86</v>
      </c>
      <c r="C56" t="s">
        <v>85</v>
      </c>
    </row>
    <row r="57" spans="1:3" x14ac:dyDescent="0.35">
      <c r="A57" t="s">
        <v>87</v>
      </c>
      <c r="B57" t="s">
        <v>88</v>
      </c>
      <c r="C57" t="s">
        <v>87</v>
      </c>
    </row>
    <row r="58" spans="1:3" x14ac:dyDescent="0.35">
      <c r="A58" t="s">
        <v>87</v>
      </c>
      <c r="B58" t="s">
        <v>89</v>
      </c>
      <c r="C58" t="s">
        <v>87</v>
      </c>
    </row>
    <row r="59" spans="1:3" x14ac:dyDescent="0.35">
      <c r="A59" t="s">
        <v>90</v>
      </c>
      <c r="B59" t="s">
        <v>91</v>
      </c>
      <c r="C59" t="s">
        <v>90</v>
      </c>
    </row>
    <row r="60" spans="1:3" x14ac:dyDescent="0.35">
      <c r="A60" t="s">
        <v>92</v>
      </c>
      <c r="B60" t="s">
        <v>93</v>
      </c>
      <c r="C60" t="s">
        <v>92</v>
      </c>
    </row>
    <row r="61" spans="1:3" x14ac:dyDescent="0.35">
      <c r="A61" t="s">
        <v>92</v>
      </c>
      <c r="B61" t="s">
        <v>94</v>
      </c>
      <c r="C61" t="s">
        <v>92</v>
      </c>
    </row>
    <row r="62" spans="1:3" x14ac:dyDescent="0.35">
      <c r="A62" t="s">
        <v>95</v>
      </c>
      <c r="B62" t="s">
        <v>96</v>
      </c>
      <c r="C62" t="s">
        <v>95</v>
      </c>
    </row>
    <row r="63" spans="1:3" x14ac:dyDescent="0.35">
      <c r="A63" t="s">
        <v>95</v>
      </c>
      <c r="B63" t="s">
        <v>97</v>
      </c>
      <c r="C63" t="s">
        <v>95</v>
      </c>
    </row>
    <row r="64" spans="1:3" x14ac:dyDescent="0.35">
      <c r="A64" t="s">
        <v>98</v>
      </c>
      <c r="B64" t="s">
        <v>99</v>
      </c>
      <c r="C64" t="s">
        <v>98</v>
      </c>
    </row>
    <row r="65" spans="1:3" x14ac:dyDescent="0.35">
      <c r="A65" t="s">
        <v>98</v>
      </c>
      <c r="B65" t="s">
        <v>100</v>
      </c>
      <c r="C65" t="s">
        <v>98</v>
      </c>
    </row>
    <row r="66" spans="1:3" x14ac:dyDescent="0.35">
      <c r="A66" t="s">
        <v>101</v>
      </c>
      <c r="B66" t="s">
        <v>102</v>
      </c>
      <c r="C66" t="s">
        <v>101</v>
      </c>
    </row>
    <row r="67" spans="1:3" x14ac:dyDescent="0.35">
      <c r="A67" t="s">
        <v>103</v>
      </c>
      <c r="B67" t="s">
        <v>104</v>
      </c>
      <c r="C67" t="s">
        <v>103</v>
      </c>
    </row>
    <row r="68" spans="1:3" x14ac:dyDescent="0.35">
      <c r="A68" t="s">
        <v>103</v>
      </c>
      <c r="B68" t="s">
        <v>105</v>
      </c>
      <c r="C68" t="s">
        <v>103</v>
      </c>
    </row>
    <row r="69" spans="1:3" x14ac:dyDescent="0.35">
      <c r="A69" t="s">
        <v>103</v>
      </c>
      <c r="B69" t="s">
        <v>106</v>
      </c>
      <c r="C69" t="s">
        <v>103</v>
      </c>
    </row>
    <row r="70" spans="1:3" x14ac:dyDescent="0.35">
      <c r="A70" t="s">
        <v>107</v>
      </c>
      <c r="B70" t="s">
        <v>108</v>
      </c>
      <c r="C70" t="s">
        <v>107</v>
      </c>
    </row>
    <row r="71" spans="1:3" x14ac:dyDescent="0.35">
      <c r="A71" t="s">
        <v>107</v>
      </c>
      <c r="B71" t="s">
        <v>109</v>
      </c>
      <c r="C71" t="s">
        <v>107</v>
      </c>
    </row>
    <row r="72" spans="1:3" x14ac:dyDescent="0.35">
      <c r="A72" t="s">
        <v>110</v>
      </c>
      <c r="B72" t="s">
        <v>111</v>
      </c>
      <c r="C72" t="s">
        <v>110</v>
      </c>
    </row>
    <row r="73" spans="1:3" x14ac:dyDescent="0.35">
      <c r="A73" t="s">
        <v>110</v>
      </c>
      <c r="B73" t="s">
        <v>112</v>
      </c>
      <c r="C73" t="s">
        <v>110</v>
      </c>
    </row>
    <row r="74" spans="1:3" x14ac:dyDescent="0.35">
      <c r="A74" t="s">
        <v>113</v>
      </c>
      <c r="B74" t="s">
        <v>114</v>
      </c>
      <c r="C74" t="s">
        <v>113</v>
      </c>
    </row>
    <row r="75" spans="1:3" x14ac:dyDescent="0.35">
      <c r="A75" t="s">
        <v>113</v>
      </c>
      <c r="B75" t="s">
        <v>115</v>
      </c>
      <c r="C75" t="s">
        <v>113</v>
      </c>
    </row>
    <row r="76" spans="1:3" x14ac:dyDescent="0.35">
      <c r="A76" t="s">
        <v>116</v>
      </c>
      <c r="B76" t="s">
        <v>117</v>
      </c>
      <c r="C76" t="s">
        <v>116</v>
      </c>
    </row>
    <row r="77" spans="1:3" x14ac:dyDescent="0.35">
      <c r="A77" t="s">
        <v>118</v>
      </c>
      <c r="B77" t="s">
        <v>119</v>
      </c>
      <c r="C77" t="s">
        <v>118</v>
      </c>
    </row>
    <row r="78" spans="1:3" x14ac:dyDescent="0.35">
      <c r="A78" t="s">
        <v>118</v>
      </c>
      <c r="B78" t="s">
        <v>120</v>
      </c>
      <c r="C78" t="s">
        <v>118</v>
      </c>
    </row>
    <row r="79" spans="1:3" x14ac:dyDescent="0.35">
      <c r="A79" t="s">
        <v>121</v>
      </c>
      <c r="B79" t="s">
        <v>122</v>
      </c>
      <c r="C79" t="s">
        <v>121</v>
      </c>
    </row>
    <row r="80" spans="1:3" x14ac:dyDescent="0.35">
      <c r="A80" t="s">
        <v>121</v>
      </c>
      <c r="B80" t="s">
        <v>123</v>
      </c>
      <c r="C80" t="s">
        <v>121</v>
      </c>
    </row>
    <row r="81" spans="1:3" x14ac:dyDescent="0.35">
      <c r="A81" t="s">
        <v>124</v>
      </c>
      <c r="B81" t="s">
        <v>125</v>
      </c>
      <c r="C81" t="s">
        <v>124</v>
      </c>
    </row>
    <row r="82" spans="1:3" x14ac:dyDescent="0.35">
      <c r="A82" t="s">
        <v>124</v>
      </c>
      <c r="B82" t="s">
        <v>126</v>
      </c>
      <c r="C82" t="s">
        <v>124</v>
      </c>
    </row>
    <row r="83" spans="1:3" x14ac:dyDescent="0.35">
      <c r="A83" t="s">
        <v>127</v>
      </c>
      <c r="B83" t="s">
        <v>128</v>
      </c>
      <c r="C83" t="s">
        <v>127</v>
      </c>
    </row>
    <row r="84" spans="1:3" x14ac:dyDescent="0.35">
      <c r="A84" t="s">
        <v>127</v>
      </c>
      <c r="B84" t="s">
        <v>129</v>
      </c>
      <c r="C84" t="s">
        <v>127</v>
      </c>
    </row>
    <row r="85" spans="1:3" x14ac:dyDescent="0.35">
      <c r="A85" t="s">
        <v>127</v>
      </c>
      <c r="B85" t="s">
        <v>130</v>
      </c>
      <c r="C85" t="s">
        <v>127</v>
      </c>
    </row>
    <row r="86" spans="1:3" x14ac:dyDescent="0.35">
      <c r="A86" t="s">
        <v>131</v>
      </c>
      <c r="B86" t="s">
        <v>132</v>
      </c>
      <c r="C86" t="s">
        <v>131</v>
      </c>
    </row>
    <row r="87" spans="1:3" x14ac:dyDescent="0.35">
      <c r="A87" t="s">
        <v>131</v>
      </c>
      <c r="B87" t="s">
        <v>133</v>
      </c>
      <c r="C87" t="s">
        <v>131</v>
      </c>
    </row>
    <row r="88" spans="1:3" x14ac:dyDescent="0.35">
      <c r="A88" t="s">
        <v>134</v>
      </c>
      <c r="B88" t="s">
        <v>135</v>
      </c>
      <c r="C88" t="s">
        <v>134</v>
      </c>
    </row>
    <row r="89" spans="1:3" x14ac:dyDescent="0.35">
      <c r="A89" t="s">
        <v>134</v>
      </c>
      <c r="B89" t="s">
        <v>136</v>
      </c>
      <c r="C89" t="s">
        <v>134</v>
      </c>
    </row>
    <row r="90" spans="1:3" x14ac:dyDescent="0.35">
      <c r="A90" t="s">
        <v>134</v>
      </c>
      <c r="B90" t="s">
        <v>137</v>
      </c>
      <c r="C90" t="s">
        <v>134</v>
      </c>
    </row>
    <row r="91" spans="1:3" x14ac:dyDescent="0.35">
      <c r="A91" t="s">
        <v>134</v>
      </c>
      <c r="B91" t="s">
        <v>138</v>
      </c>
      <c r="C91" t="s">
        <v>134</v>
      </c>
    </row>
    <row r="92" spans="1:3" x14ac:dyDescent="0.35">
      <c r="A92" t="s">
        <v>139</v>
      </c>
      <c r="B92" t="s">
        <v>140</v>
      </c>
      <c r="C92" t="s">
        <v>139</v>
      </c>
    </row>
    <row r="93" spans="1:3" x14ac:dyDescent="0.35">
      <c r="A93" t="s">
        <v>139</v>
      </c>
      <c r="B93" t="s">
        <v>141</v>
      </c>
      <c r="C93" t="s">
        <v>139</v>
      </c>
    </row>
    <row r="94" spans="1:3" x14ac:dyDescent="0.35">
      <c r="A94" t="s">
        <v>139</v>
      </c>
      <c r="B94" t="s">
        <v>142</v>
      </c>
      <c r="C94" t="s">
        <v>139</v>
      </c>
    </row>
    <row r="95" spans="1:3" x14ac:dyDescent="0.35">
      <c r="A95" t="s">
        <v>139</v>
      </c>
      <c r="B95" t="s">
        <v>143</v>
      </c>
      <c r="C95" t="s">
        <v>139</v>
      </c>
    </row>
    <row r="96" spans="1:3" x14ac:dyDescent="0.35">
      <c r="A96" t="s">
        <v>144</v>
      </c>
      <c r="B96" t="s">
        <v>145</v>
      </c>
      <c r="C96" t="s">
        <v>144</v>
      </c>
    </row>
    <row r="97" spans="1:3" x14ac:dyDescent="0.35">
      <c r="A97" t="s">
        <v>144</v>
      </c>
      <c r="B97" t="s">
        <v>146</v>
      </c>
      <c r="C97" t="s">
        <v>144</v>
      </c>
    </row>
    <row r="98" spans="1:3" x14ac:dyDescent="0.35">
      <c r="A98" t="s">
        <v>144</v>
      </c>
      <c r="B98" t="s">
        <v>147</v>
      </c>
      <c r="C98" t="s">
        <v>144</v>
      </c>
    </row>
    <row r="99" spans="1:3" x14ac:dyDescent="0.35">
      <c r="A99" t="s">
        <v>148</v>
      </c>
      <c r="B99" t="s">
        <v>149</v>
      </c>
      <c r="C99" t="s">
        <v>148</v>
      </c>
    </row>
    <row r="100" spans="1:3" x14ac:dyDescent="0.35">
      <c r="A100" t="s">
        <v>148</v>
      </c>
      <c r="B100" t="s">
        <v>150</v>
      </c>
      <c r="C100" t="s">
        <v>148</v>
      </c>
    </row>
    <row r="101" spans="1:3" x14ac:dyDescent="0.35">
      <c r="A101" t="s">
        <v>151</v>
      </c>
      <c r="B101" t="s">
        <v>152</v>
      </c>
      <c r="C101" t="s">
        <v>151</v>
      </c>
    </row>
    <row r="102" spans="1:3" x14ac:dyDescent="0.35">
      <c r="A102" t="s">
        <v>151</v>
      </c>
      <c r="B102" t="s">
        <v>153</v>
      </c>
      <c r="C102" t="s">
        <v>151</v>
      </c>
    </row>
    <row r="103" spans="1:3" x14ac:dyDescent="0.35">
      <c r="A103" t="s">
        <v>154</v>
      </c>
      <c r="B103" t="s">
        <v>155</v>
      </c>
      <c r="C103" t="s">
        <v>154</v>
      </c>
    </row>
    <row r="104" spans="1:3" x14ac:dyDescent="0.35">
      <c r="A104" t="s">
        <v>154</v>
      </c>
      <c r="B104" t="s">
        <v>156</v>
      </c>
      <c r="C104" t="s">
        <v>154</v>
      </c>
    </row>
    <row r="105" spans="1:3" x14ac:dyDescent="0.35">
      <c r="A105" t="s">
        <v>154</v>
      </c>
      <c r="B105" t="s">
        <v>157</v>
      </c>
      <c r="C105" t="s">
        <v>154</v>
      </c>
    </row>
    <row r="106" spans="1:3" x14ac:dyDescent="0.35">
      <c r="A106" t="s">
        <v>158</v>
      </c>
      <c r="B106" t="s">
        <v>159</v>
      </c>
      <c r="C106" t="s">
        <v>158</v>
      </c>
    </row>
    <row r="107" spans="1:3" x14ac:dyDescent="0.35">
      <c r="A107" t="s">
        <v>158</v>
      </c>
      <c r="B107" t="s">
        <v>160</v>
      </c>
      <c r="C107" t="s">
        <v>158</v>
      </c>
    </row>
    <row r="108" spans="1:3" x14ac:dyDescent="0.35">
      <c r="A108" t="s">
        <v>161</v>
      </c>
      <c r="B108" t="s">
        <v>162</v>
      </c>
      <c r="C108" t="s">
        <v>161</v>
      </c>
    </row>
    <row r="109" spans="1:3" x14ac:dyDescent="0.35">
      <c r="A109" t="s">
        <v>161</v>
      </c>
      <c r="B109" t="s">
        <v>163</v>
      </c>
      <c r="C109" t="s">
        <v>161</v>
      </c>
    </row>
    <row r="110" spans="1:3" x14ac:dyDescent="0.35">
      <c r="A110" t="s">
        <v>164</v>
      </c>
      <c r="B110" t="s">
        <v>165</v>
      </c>
      <c r="C110" t="s">
        <v>164</v>
      </c>
    </row>
    <row r="111" spans="1:3" x14ac:dyDescent="0.35">
      <c r="A111" t="s">
        <v>166</v>
      </c>
      <c r="B111" t="s">
        <v>167</v>
      </c>
      <c r="C111" t="s">
        <v>166</v>
      </c>
    </row>
    <row r="112" spans="1:3" x14ac:dyDescent="0.35">
      <c r="A112" t="s">
        <v>166</v>
      </c>
      <c r="B112" t="s">
        <v>168</v>
      </c>
      <c r="C112" t="s">
        <v>166</v>
      </c>
    </row>
    <row r="113" spans="1:3" x14ac:dyDescent="0.35">
      <c r="A113" t="s">
        <v>169</v>
      </c>
      <c r="B113" t="s">
        <v>170</v>
      </c>
      <c r="C113" t="s">
        <v>169</v>
      </c>
    </row>
    <row r="114" spans="1:3" x14ac:dyDescent="0.35">
      <c r="A114" t="s">
        <v>169</v>
      </c>
      <c r="B114" t="s">
        <v>171</v>
      </c>
      <c r="C114" t="s">
        <v>169</v>
      </c>
    </row>
    <row r="115" spans="1:3" x14ac:dyDescent="0.35">
      <c r="A115" t="s">
        <v>169</v>
      </c>
      <c r="B115" t="s">
        <v>172</v>
      </c>
      <c r="C115" t="s">
        <v>169</v>
      </c>
    </row>
    <row r="116" spans="1:3" x14ac:dyDescent="0.35">
      <c r="A116" t="s">
        <v>169</v>
      </c>
      <c r="B116" t="s">
        <v>173</v>
      </c>
      <c r="C116" t="s">
        <v>169</v>
      </c>
    </row>
    <row r="117" spans="1:3" x14ac:dyDescent="0.35">
      <c r="A117" t="s">
        <v>169</v>
      </c>
      <c r="B117" t="s">
        <v>174</v>
      </c>
      <c r="C117" t="s">
        <v>169</v>
      </c>
    </row>
    <row r="118" spans="1:3" x14ac:dyDescent="0.35">
      <c r="A118" t="s">
        <v>169</v>
      </c>
      <c r="B118" t="s">
        <v>175</v>
      </c>
      <c r="C118" t="s">
        <v>169</v>
      </c>
    </row>
    <row r="119" spans="1:3" x14ac:dyDescent="0.35">
      <c r="A119" t="s">
        <v>176</v>
      </c>
      <c r="B119" t="s">
        <v>177</v>
      </c>
      <c r="C119" t="s">
        <v>176</v>
      </c>
    </row>
    <row r="120" spans="1:3" x14ac:dyDescent="0.35">
      <c r="A120" t="s">
        <v>176</v>
      </c>
      <c r="B120" t="s">
        <v>178</v>
      </c>
      <c r="C120" t="s">
        <v>176</v>
      </c>
    </row>
    <row r="121" spans="1:3" x14ac:dyDescent="0.35">
      <c r="A121" t="s">
        <v>179</v>
      </c>
      <c r="B121" t="s">
        <v>180</v>
      </c>
      <c r="C121" t="s">
        <v>179</v>
      </c>
    </row>
    <row r="122" spans="1:3" x14ac:dyDescent="0.35">
      <c r="A122" t="s">
        <v>179</v>
      </c>
      <c r="B122" t="s">
        <v>181</v>
      </c>
      <c r="C122" t="s">
        <v>179</v>
      </c>
    </row>
    <row r="123" spans="1:3" x14ac:dyDescent="0.35">
      <c r="A123" t="s">
        <v>182</v>
      </c>
      <c r="B123" t="s">
        <v>183</v>
      </c>
      <c r="C123" t="s">
        <v>182</v>
      </c>
    </row>
    <row r="124" spans="1:3" x14ac:dyDescent="0.35">
      <c r="A124" t="s">
        <v>182</v>
      </c>
      <c r="B124" t="s">
        <v>184</v>
      </c>
      <c r="C124" t="s">
        <v>182</v>
      </c>
    </row>
    <row r="125" spans="1:3" x14ac:dyDescent="0.35">
      <c r="A125" t="s">
        <v>185</v>
      </c>
      <c r="B125" t="s">
        <v>186</v>
      </c>
      <c r="C125" t="s">
        <v>185</v>
      </c>
    </row>
    <row r="126" spans="1:3" x14ac:dyDescent="0.35">
      <c r="A126" t="s">
        <v>185</v>
      </c>
      <c r="B126" t="s">
        <v>187</v>
      </c>
      <c r="C126" t="s">
        <v>185</v>
      </c>
    </row>
    <row r="127" spans="1:3" x14ac:dyDescent="0.35">
      <c r="A127" t="s">
        <v>188</v>
      </c>
      <c r="B127" t="s">
        <v>189</v>
      </c>
      <c r="C127" t="s">
        <v>188</v>
      </c>
    </row>
    <row r="128" spans="1:3" x14ac:dyDescent="0.35">
      <c r="A128" t="s">
        <v>188</v>
      </c>
      <c r="B128" t="s">
        <v>190</v>
      </c>
      <c r="C128" t="s">
        <v>188</v>
      </c>
    </row>
    <row r="129" spans="1:3" x14ac:dyDescent="0.35">
      <c r="A129" t="s">
        <v>191</v>
      </c>
      <c r="B129" t="s">
        <v>192</v>
      </c>
      <c r="C129" t="s">
        <v>191</v>
      </c>
    </row>
    <row r="130" spans="1:3" x14ac:dyDescent="0.35">
      <c r="A130" t="s">
        <v>191</v>
      </c>
      <c r="B130" t="s">
        <v>193</v>
      </c>
      <c r="C130" t="s">
        <v>191</v>
      </c>
    </row>
    <row r="131" spans="1:3" x14ac:dyDescent="0.35">
      <c r="A131" t="s">
        <v>194</v>
      </c>
      <c r="B131" t="s">
        <v>195</v>
      </c>
      <c r="C131" t="s">
        <v>194</v>
      </c>
    </row>
    <row r="132" spans="1:3" x14ac:dyDescent="0.35">
      <c r="A132" t="s">
        <v>194</v>
      </c>
      <c r="B132" t="s">
        <v>196</v>
      </c>
      <c r="C132" t="s">
        <v>194</v>
      </c>
    </row>
    <row r="133" spans="1:3" x14ac:dyDescent="0.35">
      <c r="A133" t="s">
        <v>197</v>
      </c>
      <c r="B133" t="s">
        <v>198</v>
      </c>
      <c r="C133" t="s">
        <v>197</v>
      </c>
    </row>
    <row r="134" spans="1:3" x14ac:dyDescent="0.35">
      <c r="A134" t="s">
        <v>197</v>
      </c>
      <c r="B134" t="s">
        <v>199</v>
      </c>
      <c r="C134" t="s">
        <v>197</v>
      </c>
    </row>
    <row r="135" spans="1:3" x14ac:dyDescent="0.35">
      <c r="A135" t="s">
        <v>200</v>
      </c>
      <c r="B135" t="s">
        <v>201</v>
      </c>
      <c r="C135" t="s">
        <v>200</v>
      </c>
    </row>
    <row r="136" spans="1:3" x14ac:dyDescent="0.35">
      <c r="A136" t="s">
        <v>200</v>
      </c>
      <c r="B136" t="s">
        <v>202</v>
      </c>
      <c r="C136" t="s">
        <v>200</v>
      </c>
    </row>
    <row r="137" spans="1:3" x14ac:dyDescent="0.35">
      <c r="A137" t="s">
        <v>200</v>
      </c>
      <c r="B137" t="s">
        <v>203</v>
      </c>
      <c r="C137" t="s">
        <v>200</v>
      </c>
    </row>
    <row r="138" spans="1:3" x14ac:dyDescent="0.35">
      <c r="A138" t="s">
        <v>204</v>
      </c>
      <c r="B138" t="s">
        <v>205</v>
      </c>
      <c r="C138" t="s">
        <v>204</v>
      </c>
    </row>
    <row r="139" spans="1:3" x14ac:dyDescent="0.35">
      <c r="A139" t="s">
        <v>204</v>
      </c>
      <c r="B139" t="s">
        <v>206</v>
      </c>
      <c r="C139" t="s">
        <v>204</v>
      </c>
    </row>
    <row r="140" spans="1:3" x14ac:dyDescent="0.35">
      <c r="A140" t="s">
        <v>207</v>
      </c>
      <c r="B140" t="s">
        <v>208</v>
      </c>
      <c r="C140" t="s">
        <v>207</v>
      </c>
    </row>
    <row r="141" spans="1:3" x14ac:dyDescent="0.35">
      <c r="A141" t="s">
        <v>207</v>
      </c>
      <c r="B141" t="s">
        <v>209</v>
      </c>
      <c r="C141" t="s">
        <v>207</v>
      </c>
    </row>
    <row r="142" spans="1:3" x14ac:dyDescent="0.35">
      <c r="A142" t="s">
        <v>210</v>
      </c>
      <c r="B142" t="s">
        <v>211</v>
      </c>
      <c r="C142" t="s">
        <v>210</v>
      </c>
    </row>
    <row r="143" spans="1:3" x14ac:dyDescent="0.35">
      <c r="A143" t="s">
        <v>210</v>
      </c>
      <c r="B143" t="s">
        <v>212</v>
      </c>
      <c r="C143" t="s">
        <v>210</v>
      </c>
    </row>
    <row r="144" spans="1:3" x14ac:dyDescent="0.35">
      <c r="A144" t="s">
        <v>213</v>
      </c>
      <c r="B144" t="s">
        <v>214</v>
      </c>
      <c r="C144" t="s">
        <v>213</v>
      </c>
    </row>
    <row r="145" spans="1:3" x14ac:dyDescent="0.35">
      <c r="A145" t="s">
        <v>213</v>
      </c>
      <c r="B145" t="s">
        <v>215</v>
      </c>
      <c r="C145" t="s">
        <v>213</v>
      </c>
    </row>
    <row r="146" spans="1:3" x14ac:dyDescent="0.35">
      <c r="A146" t="s">
        <v>216</v>
      </c>
      <c r="B146" t="s">
        <v>217</v>
      </c>
      <c r="C146" t="s">
        <v>216</v>
      </c>
    </row>
    <row r="147" spans="1:3" x14ac:dyDescent="0.35">
      <c r="A147" t="s">
        <v>216</v>
      </c>
      <c r="B147" t="s">
        <v>218</v>
      </c>
      <c r="C147" t="s">
        <v>216</v>
      </c>
    </row>
    <row r="148" spans="1:3" x14ac:dyDescent="0.35">
      <c r="A148" t="s">
        <v>219</v>
      </c>
      <c r="B148" t="s">
        <v>220</v>
      </c>
      <c r="C148" t="s">
        <v>219</v>
      </c>
    </row>
    <row r="149" spans="1:3" x14ac:dyDescent="0.35">
      <c r="A149" t="s">
        <v>219</v>
      </c>
      <c r="B149" t="s">
        <v>221</v>
      </c>
      <c r="C149" t="s">
        <v>219</v>
      </c>
    </row>
    <row r="150" spans="1:3" x14ac:dyDescent="0.35">
      <c r="A150" t="s">
        <v>222</v>
      </c>
      <c r="B150" t="s">
        <v>223</v>
      </c>
      <c r="C150" t="s">
        <v>222</v>
      </c>
    </row>
    <row r="151" spans="1:3" x14ac:dyDescent="0.35">
      <c r="A151" t="s">
        <v>222</v>
      </c>
      <c r="B151" t="s">
        <v>224</v>
      </c>
      <c r="C151" t="s">
        <v>222</v>
      </c>
    </row>
    <row r="152" spans="1:3" x14ac:dyDescent="0.35">
      <c r="A152" t="s">
        <v>222</v>
      </c>
      <c r="B152" t="s">
        <v>225</v>
      </c>
      <c r="C152" t="s">
        <v>222</v>
      </c>
    </row>
    <row r="153" spans="1:3" x14ac:dyDescent="0.35">
      <c r="A153" t="s">
        <v>222</v>
      </c>
      <c r="B153" t="s">
        <v>226</v>
      </c>
      <c r="C153" t="s">
        <v>222</v>
      </c>
    </row>
    <row r="154" spans="1:3" x14ac:dyDescent="0.35">
      <c r="A154" t="s">
        <v>227</v>
      </c>
      <c r="B154" t="s">
        <v>228</v>
      </c>
      <c r="C154" t="s">
        <v>227</v>
      </c>
    </row>
    <row r="155" spans="1:3" x14ac:dyDescent="0.35">
      <c r="A155" t="s">
        <v>227</v>
      </c>
      <c r="B155" t="s">
        <v>229</v>
      </c>
      <c r="C155" t="s">
        <v>227</v>
      </c>
    </row>
    <row r="156" spans="1:3" x14ac:dyDescent="0.35">
      <c r="A156" t="s">
        <v>230</v>
      </c>
      <c r="B156" t="s">
        <v>231</v>
      </c>
      <c r="C156" t="s">
        <v>230</v>
      </c>
    </row>
    <row r="157" spans="1:3" x14ac:dyDescent="0.35">
      <c r="A157" t="s">
        <v>230</v>
      </c>
      <c r="B157" t="s">
        <v>232</v>
      </c>
      <c r="C157" t="s">
        <v>230</v>
      </c>
    </row>
    <row r="158" spans="1:3" x14ac:dyDescent="0.35">
      <c r="A158" t="s">
        <v>230</v>
      </c>
      <c r="B158" t="s">
        <v>233</v>
      </c>
      <c r="C158" t="s">
        <v>230</v>
      </c>
    </row>
    <row r="159" spans="1:3" x14ac:dyDescent="0.35">
      <c r="A159" t="s">
        <v>234</v>
      </c>
      <c r="B159" t="s">
        <v>235</v>
      </c>
      <c r="C159" t="s">
        <v>234</v>
      </c>
    </row>
    <row r="160" spans="1:3" x14ac:dyDescent="0.35">
      <c r="A160" t="s">
        <v>234</v>
      </c>
      <c r="B160" t="s">
        <v>236</v>
      </c>
      <c r="C160" t="s">
        <v>234</v>
      </c>
    </row>
    <row r="161" spans="1:3" x14ac:dyDescent="0.35">
      <c r="A161" t="s">
        <v>234</v>
      </c>
      <c r="B161" t="s">
        <v>237</v>
      </c>
      <c r="C161" t="s">
        <v>234</v>
      </c>
    </row>
    <row r="162" spans="1:3" x14ac:dyDescent="0.35">
      <c r="A162" t="s">
        <v>238</v>
      </c>
      <c r="B162" t="s">
        <v>239</v>
      </c>
      <c r="C162" t="s">
        <v>238</v>
      </c>
    </row>
    <row r="163" spans="1:3" x14ac:dyDescent="0.35">
      <c r="A163" t="s">
        <v>238</v>
      </c>
      <c r="B163" t="s">
        <v>240</v>
      </c>
      <c r="C163" t="s">
        <v>238</v>
      </c>
    </row>
    <row r="164" spans="1:3" x14ac:dyDescent="0.35">
      <c r="A164" t="s">
        <v>241</v>
      </c>
      <c r="B164" t="s">
        <v>242</v>
      </c>
      <c r="C164" t="s">
        <v>241</v>
      </c>
    </row>
    <row r="165" spans="1:3" x14ac:dyDescent="0.35">
      <c r="A165" t="s">
        <v>243</v>
      </c>
      <c r="B165" t="s">
        <v>244</v>
      </c>
      <c r="C165" t="s">
        <v>243</v>
      </c>
    </row>
    <row r="166" spans="1:3" x14ac:dyDescent="0.35">
      <c r="A166" t="s">
        <v>245</v>
      </c>
      <c r="B166" t="s">
        <v>246</v>
      </c>
      <c r="C166" t="s">
        <v>245</v>
      </c>
    </row>
    <row r="167" spans="1:3" x14ac:dyDescent="0.35">
      <c r="A167" t="s">
        <v>245</v>
      </c>
      <c r="B167" t="s">
        <v>247</v>
      </c>
      <c r="C167" t="s">
        <v>245</v>
      </c>
    </row>
    <row r="168" spans="1:3" x14ac:dyDescent="0.35">
      <c r="A168" t="s">
        <v>248</v>
      </c>
      <c r="B168" t="s">
        <v>249</v>
      </c>
      <c r="C168" t="s">
        <v>248</v>
      </c>
    </row>
    <row r="169" spans="1:3" x14ac:dyDescent="0.35">
      <c r="A169" t="s">
        <v>248</v>
      </c>
      <c r="B169" t="s">
        <v>250</v>
      </c>
      <c r="C169" t="s">
        <v>248</v>
      </c>
    </row>
    <row r="170" spans="1:3" x14ac:dyDescent="0.35">
      <c r="A170" t="s">
        <v>251</v>
      </c>
      <c r="B170" t="s">
        <v>252</v>
      </c>
      <c r="C170" t="s">
        <v>251</v>
      </c>
    </row>
    <row r="171" spans="1:3" x14ac:dyDescent="0.35">
      <c r="A171" t="s">
        <v>251</v>
      </c>
      <c r="B171" t="s">
        <v>253</v>
      </c>
      <c r="C171" t="s">
        <v>251</v>
      </c>
    </row>
    <row r="172" spans="1:3" x14ac:dyDescent="0.35">
      <c r="A172" t="s">
        <v>254</v>
      </c>
      <c r="B172" t="s">
        <v>255</v>
      </c>
      <c r="C172" t="s">
        <v>254</v>
      </c>
    </row>
    <row r="173" spans="1:3" x14ac:dyDescent="0.35">
      <c r="A173" t="s">
        <v>254</v>
      </c>
      <c r="B173" t="s">
        <v>256</v>
      </c>
      <c r="C173" t="s">
        <v>254</v>
      </c>
    </row>
    <row r="174" spans="1:3" x14ac:dyDescent="0.35">
      <c r="A174" t="s">
        <v>254</v>
      </c>
      <c r="B174" t="s">
        <v>257</v>
      </c>
      <c r="C174" t="s">
        <v>254</v>
      </c>
    </row>
    <row r="175" spans="1:3" x14ac:dyDescent="0.35">
      <c r="A175" t="s">
        <v>254</v>
      </c>
      <c r="B175" t="s">
        <v>258</v>
      </c>
      <c r="C175" t="s">
        <v>254</v>
      </c>
    </row>
    <row r="176" spans="1:3" x14ac:dyDescent="0.35">
      <c r="A176" t="s">
        <v>259</v>
      </c>
      <c r="B176" t="s">
        <v>260</v>
      </c>
      <c r="C176" t="s">
        <v>259</v>
      </c>
    </row>
    <row r="177" spans="1:3" x14ac:dyDescent="0.35">
      <c r="A177" t="s">
        <v>259</v>
      </c>
      <c r="B177" t="s">
        <v>261</v>
      </c>
      <c r="C177" t="s">
        <v>259</v>
      </c>
    </row>
    <row r="178" spans="1:3" x14ac:dyDescent="0.35">
      <c r="A178" t="s">
        <v>262</v>
      </c>
      <c r="B178" t="s">
        <v>263</v>
      </c>
      <c r="C178" t="s">
        <v>262</v>
      </c>
    </row>
    <row r="179" spans="1:3" x14ac:dyDescent="0.35">
      <c r="A179" t="s">
        <v>262</v>
      </c>
      <c r="B179" t="s">
        <v>264</v>
      </c>
      <c r="C179" t="s">
        <v>262</v>
      </c>
    </row>
    <row r="180" spans="1:3" x14ac:dyDescent="0.35">
      <c r="A180" t="s">
        <v>262</v>
      </c>
      <c r="B180" t="s">
        <v>265</v>
      </c>
      <c r="C180" t="s">
        <v>262</v>
      </c>
    </row>
    <row r="181" spans="1:3" x14ac:dyDescent="0.35">
      <c r="A181" t="s">
        <v>266</v>
      </c>
      <c r="B181" t="s">
        <v>267</v>
      </c>
      <c r="C181" t="s">
        <v>266</v>
      </c>
    </row>
    <row r="182" spans="1:3" x14ac:dyDescent="0.35">
      <c r="A182" t="s">
        <v>266</v>
      </c>
      <c r="B182" t="s">
        <v>268</v>
      </c>
      <c r="C182" t="s">
        <v>266</v>
      </c>
    </row>
    <row r="183" spans="1:3" x14ac:dyDescent="0.35">
      <c r="A183" t="s">
        <v>269</v>
      </c>
      <c r="B183" t="s">
        <v>270</v>
      </c>
      <c r="C183" t="s">
        <v>269</v>
      </c>
    </row>
    <row r="184" spans="1:3" x14ac:dyDescent="0.35">
      <c r="A184" t="s">
        <v>271</v>
      </c>
      <c r="B184" t="s">
        <v>272</v>
      </c>
      <c r="C184" t="s">
        <v>271</v>
      </c>
    </row>
    <row r="185" spans="1:3" x14ac:dyDescent="0.35">
      <c r="A185" t="s">
        <v>273</v>
      </c>
      <c r="B185" t="s">
        <v>274</v>
      </c>
      <c r="C185" t="s">
        <v>273</v>
      </c>
    </row>
    <row r="186" spans="1:3" x14ac:dyDescent="0.35">
      <c r="A186" t="s">
        <v>273</v>
      </c>
      <c r="B186" t="s">
        <v>275</v>
      </c>
      <c r="C186" t="s">
        <v>273</v>
      </c>
    </row>
    <row r="187" spans="1:3" x14ac:dyDescent="0.35">
      <c r="A187" t="s">
        <v>276</v>
      </c>
      <c r="B187" t="s">
        <v>277</v>
      </c>
      <c r="C187" t="s">
        <v>276</v>
      </c>
    </row>
    <row r="188" spans="1:3" x14ac:dyDescent="0.35">
      <c r="A188" t="s">
        <v>276</v>
      </c>
      <c r="B188" t="s">
        <v>278</v>
      </c>
      <c r="C188" t="s">
        <v>276</v>
      </c>
    </row>
    <row r="189" spans="1:3" x14ac:dyDescent="0.35">
      <c r="A189" t="s">
        <v>279</v>
      </c>
      <c r="B189" t="s">
        <v>280</v>
      </c>
      <c r="C189" t="s">
        <v>279</v>
      </c>
    </row>
    <row r="190" spans="1:3" x14ac:dyDescent="0.35">
      <c r="A190" t="s">
        <v>279</v>
      </c>
      <c r="B190" t="s">
        <v>281</v>
      </c>
      <c r="C190" t="s">
        <v>279</v>
      </c>
    </row>
    <row r="191" spans="1:3" x14ac:dyDescent="0.35">
      <c r="A191" t="s">
        <v>282</v>
      </c>
      <c r="B191" t="s">
        <v>283</v>
      </c>
      <c r="C191" t="s">
        <v>282</v>
      </c>
    </row>
    <row r="192" spans="1:3" x14ac:dyDescent="0.35">
      <c r="A192" t="s">
        <v>282</v>
      </c>
      <c r="B192" t="s">
        <v>284</v>
      </c>
      <c r="C192" t="s">
        <v>282</v>
      </c>
    </row>
    <row r="193" spans="1:3" x14ac:dyDescent="0.35">
      <c r="A193" t="s">
        <v>282</v>
      </c>
      <c r="B193" t="s">
        <v>285</v>
      </c>
      <c r="C193" t="s">
        <v>282</v>
      </c>
    </row>
    <row r="194" spans="1:3" x14ac:dyDescent="0.35">
      <c r="A194" t="s">
        <v>282</v>
      </c>
      <c r="B194" t="s">
        <v>286</v>
      </c>
      <c r="C194" t="s">
        <v>282</v>
      </c>
    </row>
    <row r="195" spans="1:3" x14ac:dyDescent="0.35">
      <c r="A195" t="s">
        <v>287</v>
      </c>
      <c r="B195" t="s">
        <v>288</v>
      </c>
      <c r="C195" t="s">
        <v>287</v>
      </c>
    </row>
    <row r="196" spans="1:3" x14ac:dyDescent="0.35">
      <c r="A196" t="s">
        <v>287</v>
      </c>
      <c r="B196" t="s">
        <v>289</v>
      </c>
      <c r="C196" t="s">
        <v>287</v>
      </c>
    </row>
    <row r="197" spans="1:3" x14ac:dyDescent="0.35">
      <c r="A197" t="s">
        <v>287</v>
      </c>
      <c r="B197" t="s">
        <v>290</v>
      </c>
      <c r="C197" t="s">
        <v>287</v>
      </c>
    </row>
    <row r="198" spans="1:3" x14ac:dyDescent="0.35">
      <c r="A198" t="s">
        <v>287</v>
      </c>
      <c r="B198" t="s">
        <v>291</v>
      </c>
      <c r="C198" t="s">
        <v>287</v>
      </c>
    </row>
    <row r="199" spans="1:3" x14ac:dyDescent="0.35">
      <c r="A199" t="s">
        <v>292</v>
      </c>
      <c r="B199" t="s">
        <v>293</v>
      </c>
      <c r="C199" t="s">
        <v>292</v>
      </c>
    </row>
    <row r="200" spans="1:3" x14ac:dyDescent="0.35">
      <c r="A200" t="s">
        <v>292</v>
      </c>
      <c r="B200" t="s">
        <v>294</v>
      </c>
      <c r="C200" t="s">
        <v>292</v>
      </c>
    </row>
    <row r="201" spans="1:3" x14ac:dyDescent="0.35">
      <c r="A201" t="s">
        <v>295</v>
      </c>
      <c r="B201" t="s">
        <v>296</v>
      </c>
      <c r="C201" t="s">
        <v>295</v>
      </c>
    </row>
    <row r="202" spans="1:3" x14ac:dyDescent="0.35">
      <c r="A202" t="s">
        <v>295</v>
      </c>
      <c r="B202" t="s">
        <v>297</v>
      </c>
      <c r="C202" t="s">
        <v>295</v>
      </c>
    </row>
    <row r="203" spans="1:3" x14ac:dyDescent="0.35">
      <c r="A203" t="s">
        <v>298</v>
      </c>
      <c r="B203" t="s">
        <v>299</v>
      </c>
      <c r="C203" t="s">
        <v>298</v>
      </c>
    </row>
    <row r="204" spans="1:3" x14ac:dyDescent="0.35">
      <c r="A204" t="s">
        <v>298</v>
      </c>
      <c r="B204" t="s">
        <v>300</v>
      </c>
      <c r="C204" t="s">
        <v>298</v>
      </c>
    </row>
    <row r="205" spans="1:3" x14ac:dyDescent="0.35">
      <c r="A205" t="s">
        <v>301</v>
      </c>
      <c r="B205" t="s">
        <v>302</v>
      </c>
      <c r="C205" t="s">
        <v>301</v>
      </c>
    </row>
    <row r="206" spans="1:3" x14ac:dyDescent="0.35">
      <c r="A206" t="s">
        <v>301</v>
      </c>
      <c r="B206" t="s">
        <v>303</v>
      </c>
      <c r="C206" t="s">
        <v>301</v>
      </c>
    </row>
    <row r="207" spans="1:3" x14ac:dyDescent="0.35">
      <c r="A207" t="s">
        <v>304</v>
      </c>
      <c r="B207" t="s">
        <v>305</v>
      </c>
      <c r="C207" t="s">
        <v>304</v>
      </c>
    </row>
    <row r="208" spans="1:3" x14ac:dyDescent="0.35">
      <c r="A208" t="s">
        <v>304</v>
      </c>
      <c r="B208" t="s">
        <v>306</v>
      </c>
      <c r="C208" t="s">
        <v>304</v>
      </c>
    </row>
    <row r="209" spans="1:3" x14ac:dyDescent="0.35">
      <c r="A209" t="s">
        <v>307</v>
      </c>
      <c r="B209" t="s">
        <v>308</v>
      </c>
      <c r="C209" t="s">
        <v>307</v>
      </c>
    </row>
    <row r="210" spans="1:3" x14ac:dyDescent="0.35">
      <c r="A210" t="s">
        <v>309</v>
      </c>
      <c r="B210" t="s">
        <v>310</v>
      </c>
      <c r="C210" t="s">
        <v>309</v>
      </c>
    </row>
    <row r="211" spans="1:3" x14ac:dyDescent="0.35">
      <c r="A211" t="s">
        <v>309</v>
      </c>
      <c r="B211" t="s">
        <v>311</v>
      </c>
      <c r="C211" t="s">
        <v>309</v>
      </c>
    </row>
    <row r="212" spans="1:3" x14ac:dyDescent="0.35">
      <c r="A212" t="s">
        <v>312</v>
      </c>
      <c r="B212" t="s">
        <v>313</v>
      </c>
      <c r="C212" t="s">
        <v>312</v>
      </c>
    </row>
    <row r="213" spans="1:3" x14ac:dyDescent="0.35">
      <c r="A213" t="s">
        <v>312</v>
      </c>
      <c r="B213" t="s">
        <v>314</v>
      </c>
      <c r="C213" t="s">
        <v>312</v>
      </c>
    </row>
    <row r="214" spans="1:3" x14ac:dyDescent="0.35">
      <c r="A214" t="s">
        <v>315</v>
      </c>
      <c r="B214" t="s">
        <v>316</v>
      </c>
      <c r="C214" t="s">
        <v>315</v>
      </c>
    </row>
    <row r="215" spans="1:3" x14ac:dyDescent="0.35">
      <c r="A215" t="s">
        <v>317</v>
      </c>
      <c r="B215" t="s">
        <v>318</v>
      </c>
      <c r="C215" t="s">
        <v>317</v>
      </c>
    </row>
    <row r="216" spans="1:3" x14ac:dyDescent="0.35">
      <c r="A216" t="s">
        <v>317</v>
      </c>
      <c r="B216" t="s">
        <v>319</v>
      </c>
      <c r="C216" t="s">
        <v>317</v>
      </c>
    </row>
    <row r="217" spans="1:3" x14ac:dyDescent="0.35">
      <c r="A217" t="s">
        <v>317</v>
      </c>
      <c r="B217" t="s">
        <v>320</v>
      </c>
      <c r="C217" t="s">
        <v>317</v>
      </c>
    </row>
    <row r="218" spans="1:3" x14ac:dyDescent="0.35">
      <c r="A218" t="s">
        <v>321</v>
      </c>
      <c r="B218" t="s">
        <v>322</v>
      </c>
      <c r="C218" t="s">
        <v>321</v>
      </c>
    </row>
    <row r="219" spans="1:3" x14ac:dyDescent="0.35">
      <c r="A219" t="s">
        <v>321</v>
      </c>
      <c r="B219" t="s">
        <v>323</v>
      </c>
      <c r="C219" t="s">
        <v>321</v>
      </c>
    </row>
    <row r="220" spans="1:3" x14ac:dyDescent="0.35">
      <c r="A220" t="s">
        <v>324</v>
      </c>
      <c r="B220" t="s">
        <v>325</v>
      </c>
      <c r="C220" t="s">
        <v>324</v>
      </c>
    </row>
    <row r="221" spans="1:3" x14ac:dyDescent="0.35">
      <c r="A221" t="s">
        <v>324</v>
      </c>
      <c r="B221" t="s">
        <v>326</v>
      </c>
      <c r="C221" t="s">
        <v>324</v>
      </c>
    </row>
    <row r="222" spans="1:3" x14ac:dyDescent="0.35">
      <c r="A222" t="s">
        <v>327</v>
      </c>
      <c r="B222" t="s">
        <v>328</v>
      </c>
      <c r="C222" t="s">
        <v>327</v>
      </c>
    </row>
    <row r="223" spans="1:3" x14ac:dyDescent="0.35">
      <c r="A223" t="s">
        <v>327</v>
      </c>
      <c r="B223" t="s">
        <v>329</v>
      </c>
      <c r="C223" t="s">
        <v>327</v>
      </c>
    </row>
    <row r="224" spans="1:3" x14ac:dyDescent="0.35">
      <c r="A224" t="s">
        <v>330</v>
      </c>
      <c r="B224" t="s">
        <v>331</v>
      </c>
      <c r="C224" t="s">
        <v>330</v>
      </c>
    </row>
    <row r="225" spans="1:3" x14ac:dyDescent="0.35">
      <c r="A225" t="s">
        <v>330</v>
      </c>
      <c r="B225" t="s">
        <v>332</v>
      </c>
      <c r="C225" t="s">
        <v>330</v>
      </c>
    </row>
    <row r="226" spans="1:3" x14ac:dyDescent="0.35">
      <c r="A226" t="s">
        <v>333</v>
      </c>
      <c r="B226" t="s">
        <v>334</v>
      </c>
      <c r="C226" t="s">
        <v>333</v>
      </c>
    </row>
    <row r="227" spans="1:3" x14ac:dyDescent="0.35">
      <c r="A227" t="s">
        <v>335</v>
      </c>
      <c r="B227" t="s">
        <v>336</v>
      </c>
      <c r="C227" t="s">
        <v>335</v>
      </c>
    </row>
    <row r="228" spans="1:3" x14ac:dyDescent="0.35">
      <c r="A228" t="s">
        <v>335</v>
      </c>
      <c r="B228" t="s">
        <v>337</v>
      </c>
      <c r="C228" t="s">
        <v>335</v>
      </c>
    </row>
    <row r="229" spans="1:3" x14ac:dyDescent="0.35">
      <c r="A229" t="s">
        <v>338</v>
      </c>
      <c r="B229" t="s">
        <v>339</v>
      </c>
      <c r="C229" t="s">
        <v>338</v>
      </c>
    </row>
    <row r="230" spans="1:3" x14ac:dyDescent="0.35">
      <c r="A230" t="s">
        <v>338</v>
      </c>
      <c r="B230" t="s">
        <v>340</v>
      </c>
      <c r="C230" t="s">
        <v>338</v>
      </c>
    </row>
    <row r="231" spans="1:3" x14ac:dyDescent="0.35">
      <c r="A231" t="s">
        <v>341</v>
      </c>
      <c r="B231" t="s">
        <v>342</v>
      </c>
      <c r="C231" t="s">
        <v>341</v>
      </c>
    </row>
    <row r="232" spans="1:3" x14ac:dyDescent="0.35">
      <c r="A232" t="s">
        <v>343</v>
      </c>
      <c r="B232" t="s">
        <v>344</v>
      </c>
      <c r="C232" t="s">
        <v>343</v>
      </c>
    </row>
    <row r="233" spans="1:3" x14ac:dyDescent="0.35">
      <c r="A233" t="s">
        <v>343</v>
      </c>
      <c r="B233" t="s">
        <v>345</v>
      </c>
      <c r="C233" t="s">
        <v>343</v>
      </c>
    </row>
    <row r="234" spans="1:3" x14ac:dyDescent="0.35">
      <c r="A234" t="s">
        <v>346</v>
      </c>
      <c r="B234" t="s">
        <v>347</v>
      </c>
      <c r="C234" t="s">
        <v>346</v>
      </c>
    </row>
    <row r="235" spans="1:3" x14ac:dyDescent="0.35">
      <c r="A235" t="s">
        <v>346</v>
      </c>
      <c r="B235" t="s">
        <v>348</v>
      </c>
      <c r="C235" t="s">
        <v>346</v>
      </c>
    </row>
    <row r="236" spans="1:3" x14ac:dyDescent="0.35">
      <c r="A236" t="s">
        <v>349</v>
      </c>
      <c r="B236" t="s">
        <v>350</v>
      </c>
      <c r="C236" t="s">
        <v>349</v>
      </c>
    </row>
    <row r="237" spans="1:3" x14ac:dyDescent="0.35">
      <c r="A237" t="s">
        <v>349</v>
      </c>
      <c r="B237" t="s">
        <v>351</v>
      </c>
      <c r="C237" t="s">
        <v>349</v>
      </c>
    </row>
    <row r="238" spans="1:3" x14ac:dyDescent="0.35">
      <c r="A238" t="s">
        <v>352</v>
      </c>
      <c r="B238" t="s">
        <v>353</v>
      </c>
      <c r="C238" t="s">
        <v>352</v>
      </c>
    </row>
    <row r="239" spans="1:3" x14ac:dyDescent="0.35">
      <c r="A239" t="s">
        <v>352</v>
      </c>
      <c r="B239" t="s">
        <v>354</v>
      </c>
      <c r="C239" t="s">
        <v>352</v>
      </c>
    </row>
    <row r="240" spans="1:3" x14ac:dyDescent="0.35">
      <c r="A240" t="s">
        <v>355</v>
      </c>
      <c r="B240" t="s">
        <v>356</v>
      </c>
      <c r="C240" t="s">
        <v>355</v>
      </c>
    </row>
    <row r="241" spans="1:3" x14ac:dyDescent="0.35">
      <c r="A241" t="s">
        <v>355</v>
      </c>
      <c r="B241" t="s">
        <v>357</v>
      </c>
      <c r="C241" t="s">
        <v>355</v>
      </c>
    </row>
    <row r="242" spans="1:3" x14ac:dyDescent="0.35">
      <c r="A242" t="s">
        <v>358</v>
      </c>
      <c r="B242" t="s">
        <v>359</v>
      </c>
      <c r="C242" t="s">
        <v>358</v>
      </c>
    </row>
    <row r="243" spans="1:3" x14ac:dyDescent="0.35">
      <c r="A243" t="s">
        <v>358</v>
      </c>
      <c r="B243" t="s">
        <v>360</v>
      </c>
      <c r="C243" t="s">
        <v>358</v>
      </c>
    </row>
    <row r="244" spans="1:3" x14ac:dyDescent="0.35">
      <c r="A244" t="s">
        <v>361</v>
      </c>
      <c r="B244" t="s">
        <v>362</v>
      </c>
      <c r="C244" t="s">
        <v>361</v>
      </c>
    </row>
    <row r="245" spans="1:3" x14ac:dyDescent="0.35">
      <c r="A245" t="s">
        <v>361</v>
      </c>
      <c r="B245" t="s">
        <v>363</v>
      </c>
      <c r="C245" t="s">
        <v>361</v>
      </c>
    </row>
    <row r="246" spans="1:3" x14ac:dyDescent="0.35">
      <c r="A246" t="s">
        <v>361</v>
      </c>
      <c r="B246" t="s">
        <v>364</v>
      </c>
      <c r="C246" t="s">
        <v>361</v>
      </c>
    </row>
    <row r="247" spans="1:3" x14ac:dyDescent="0.35">
      <c r="A247" t="s">
        <v>365</v>
      </c>
      <c r="B247" t="s">
        <v>366</v>
      </c>
      <c r="C247" t="s">
        <v>365</v>
      </c>
    </row>
    <row r="248" spans="1:3" x14ac:dyDescent="0.35">
      <c r="A248" t="s">
        <v>365</v>
      </c>
      <c r="B248" t="s">
        <v>367</v>
      </c>
      <c r="C248" t="s">
        <v>365</v>
      </c>
    </row>
    <row r="249" spans="1:3" x14ac:dyDescent="0.35">
      <c r="A249" t="s">
        <v>365</v>
      </c>
      <c r="B249" t="s">
        <v>368</v>
      </c>
      <c r="C249" t="s">
        <v>365</v>
      </c>
    </row>
    <row r="250" spans="1:3" x14ac:dyDescent="0.35">
      <c r="A250" t="s">
        <v>365</v>
      </c>
      <c r="B250" t="s">
        <v>369</v>
      </c>
      <c r="C250" t="s">
        <v>365</v>
      </c>
    </row>
    <row r="251" spans="1:3" x14ac:dyDescent="0.35">
      <c r="A251" t="s">
        <v>370</v>
      </c>
      <c r="B251" t="s">
        <v>371</v>
      </c>
      <c r="C251" t="s">
        <v>370</v>
      </c>
    </row>
    <row r="252" spans="1:3" x14ac:dyDescent="0.35">
      <c r="A252" t="s">
        <v>370</v>
      </c>
      <c r="B252" t="s">
        <v>372</v>
      </c>
      <c r="C252" t="s">
        <v>370</v>
      </c>
    </row>
    <row r="253" spans="1:3" x14ac:dyDescent="0.35">
      <c r="A253" t="s">
        <v>373</v>
      </c>
      <c r="B253" t="s">
        <v>374</v>
      </c>
      <c r="C253" t="s">
        <v>373</v>
      </c>
    </row>
    <row r="254" spans="1:3" x14ac:dyDescent="0.35">
      <c r="A254" t="s">
        <v>373</v>
      </c>
      <c r="B254" t="s">
        <v>375</v>
      </c>
      <c r="C254" t="s">
        <v>373</v>
      </c>
    </row>
    <row r="255" spans="1:3" x14ac:dyDescent="0.35">
      <c r="A255" t="s">
        <v>376</v>
      </c>
      <c r="B255" t="s">
        <v>377</v>
      </c>
      <c r="C255" t="s">
        <v>376</v>
      </c>
    </row>
    <row r="256" spans="1:3" x14ac:dyDescent="0.35">
      <c r="A256" t="s">
        <v>376</v>
      </c>
      <c r="B256" t="s">
        <v>378</v>
      </c>
      <c r="C256" t="s">
        <v>376</v>
      </c>
    </row>
    <row r="257" spans="1:3" x14ac:dyDescent="0.35">
      <c r="A257" t="s">
        <v>376</v>
      </c>
      <c r="B257" t="s">
        <v>379</v>
      </c>
      <c r="C257" t="s">
        <v>376</v>
      </c>
    </row>
    <row r="258" spans="1:3" x14ac:dyDescent="0.35">
      <c r="A258" t="s">
        <v>380</v>
      </c>
      <c r="B258" t="s">
        <v>381</v>
      </c>
      <c r="C258" t="s">
        <v>380</v>
      </c>
    </row>
    <row r="259" spans="1:3" x14ac:dyDescent="0.35">
      <c r="A259" t="s">
        <v>380</v>
      </c>
      <c r="B259" t="s">
        <v>382</v>
      </c>
      <c r="C259" t="s">
        <v>380</v>
      </c>
    </row>
    <row r="260" spans="1:3" x14ac:dyDescent="0.35">
      <c r="A260" t="s">
        <v>383</v>
      </c>
      <c r="B260" t="s">
        <v>384</v>
      </c>
      <c r="C260" t="s">
        <v>383</v>
      </c>
    </row>
    <row r="261" spans="1:3" x14ac:dyDescent="0.35">
      <c r="A261" t="s">
        <v>383</v>
      </c>
      <c r="B261" t="s">
        <v>385</v>
      </c>
      <c r="C261" t="s">
        <v>383</v>
      </c>
    </row>
    <row r="262" spans="1:3" x14ac:dyDescent="0.35">
      <c r="A262" t="s">
        <v>386</v>
      </c>
      <c r="B262" t="s">
        <v>387</v>
      </c>
      <c r="C262" t="s">
        <v>386</v>
      </c>
    </row>
    <row r="263" spans="1:3" x14ac:dyDescent="0.35">
      <c r="A263" t="s">
        <v>388</v>
      </c>
      <c r="B263" t="s">
        <v>389</v>
      </c>
      <c r="C263" t="s">
        <v>388</v>
      </c>
    </row>
    <row r="264" spans="1:3" x14ac:dyDescent="0.35">
      <c r="A264" t="s">
        <v>388</v>
      </c>
      <c r="B264" t="s">
        <v>390</v>
      </c>
      <c r="C264" t="s">
        <v>388</v>
      </c>
    </row>
    <row r="265" spans="1:3" x14ac:dyDescent="0.35">
      <c r="A265" t="s">
        <v>391</v>
      </c>
      <c r="B265" t="s">
        <v>392</v>
      </c>
      <c r="C265" t="s">
        <v>391</v>
      </c>
    </row>
    <row r="266" spans="1:3" x14ac:dyDescent="0.35">
      <c r="A266" t="s">
        <v>391</v>
      </c>
      <c r="B266" t="s">
        <v>393</v>
      </c>
      <c r="C266" t="s">
        <v>391</v>
      </c>
    </row>
    <row r="267" spans="1:3" x14ac:dyDescent="0.35">
      <c r="A267" t="s">
        <v>394</v>
      </c>
      <c r="B267" t="s">
        <v>395</v>
      </c>
      <c r="C267" t="s">
        <v>394</v>
      </c>
    </row>
    <row r="268" spans="1:3" x14ac:dyDescent="0.35">
      <c r="A268" t="s">
        <v>394</v>
      </c>
      <c r="B268" t="s">
        <v>396</v>
      </c>
      <c r="C268" t="s">
        <v>394</v>
      </c>
    </row>
    <row r="269" spans="1:3" x14ac:dyDescent="0.35">
      <c r="A269" t="s">
        <v>397</v>
      </c>
      <c r="B269" t="s">
        <v>398</v>
      </c>
      <c r="C269" t="s">
        <v>397</v>
      </c>
    </row>
    <row r="270" spans="1:3" x14ac:dyDescent="0.35">
      <c r="A270" t="s">
        <v>397</v>
      </c>
      <c r="B270" t="s">
        <v>399</v>
      </c>
      <c r="C270" t="s">
        <v>397</v>
      </c>
    </row>
    <row r="271" spans="1:3" x14ac:dyDescent="0.35">
      <c r="A271" t="s">
        <v>400</v>
      </c>
      <c r="B271" t="s">
        <v>401</v>
      </c>
      <c r="C271" t="s">
        <v>400</v>
      </c>
    </row>
    <row r="272" spans="1:3" x14ac:dyDescent="0.35">
      <c r="A272" t="s">
        <v>400</v>
      </c>
      <c r="B272" t="s">
        <v>402</v>
      </c>
      <c r="C272" t="s">
        <v>400</v>
      </c>
    </row>
    <row r="273" spans="1:3" x14ac:dyDescent="0.35">
      <c r="A273" t="s">
        <v>403</v>
      </c>
      <c r="B273" t="s">
        <v>404</v>
      </c>
      <c r="C273" t="s">
        <v>403</v>
      </c>
    </row>
    <row r="274" spans="1:3" x14ac:dyDescent="0.35">
      <c r="A274" t="s">
        <v>403</v>
      </c>
      <c r="B274" t="s">
        <v>405</v>
      </c>
      <c r="C274" t="s">
        <v>403</v>
      </c>
    </row>
    <row r="275" spans="1:3" x14ac:dyDescent="0.35">
      <c r="A275" t="s">
        <v>406</v>
      </c>
      <c r="B275" t="s">
        <v>407</v>
      </c>
      <c r="C275" t="s">
        <v>406</v>
      </c>
    </row>
    <row r="276" spans="1:3" x14ac:dyDescent="0.35">
      <c r="A276" t="s">
        <v>406</v>
      </c>
      <c r="B276" t="s">
        <v>408</v>
      </c>
      <c r="C276" t="s">
        <v>406</v>
      </c>
    </row>
    <row r="277" spans="1:3" x14ac:dyDescent="0.35">
      <c r="A277" t="s">
        <v>409</v>
      </c>
      <c r="B277" t="s">
        <v>410</v>
      </c>
      <c r="C277" t="s">
        <v>409</v>
      </c>
    </row>
    <row r="278" spans="1:3" x14ac:dyDescent="0.35">
      <c r="A278" t="s">
        <v>409</v>
      </c>
      <c r="B278" t="s">
        <v>411</v>
      </c>
      <c r="C278" t="s">
        <v>409</v>
      </c>
    </row>
    <row r="279" spans="1:3" x14ac:dyDescent="0.35">
      <c r="A279" t="s">
        <v>409</v>
      </c>
      <c r="B279" t="s">
        <v>412</v>
      </c>
      <c r="C279" t="s">
        <v>409</v>
      </c>
    </row>
    <row r="280" spans="1:3" x14ac:dyDescent="0.35">
      <c r="A280" t="s">
        <v>409</v>
      </c>
      <c r="B280" t="s">
        <v>413</v>
      </c>
      <c r="C280" t="s">
        <v>409</v>
      </c>
    </row>
    <row r="281" spans="1:3" x14ac:dyDescent="0.35">
      <c r="A281" t="s">
        <v>409</v>
      </c>
      <c r="B281" t="s">
        <v>414</v>
      </c>
      <c r="C281" t="s">
        <v>409</v>
      </c>
    </row>
    <row r="282" spans="1:3" x14ac:dyDescent="0.35">
      <c r="A282" t="s">
        <v>415</v>
      </c>
      <c r="B282" t="s">
        <v>416</v>
      </c>
      <c r="C282" t="s">
        <v>415</v>
      </c>
    </row>
    <row r="283" spans="1:3" x14ac:dyDescent="0.35">
      <c r="A283" t="s">
        <v>415</v>
      </c>
      <c r="B283" t="s">
        <v>417</v>
      </c>
      <c r="C283" t="s">
        <v>415</v>
      </c>
    </row>
    <row r="284" spans="1:3" x14ac:dyDescent="0.35">
      <c r="A284" t="s">
        <v>415</v>
      </c>
      <c r="B284" t="s">
        <v>418</v>
      </c>
      <c r="C284" t="s">
        <v>415</v>
      </c>
    </row>
    <row r="285" spans="1:3" x14ac:dyDescent="0.35">
      <c r="A285" t="s">
        <v>415</v>
      </c>
      <c r="B285" t="s">
        <v>419</v>
      </c>
      <c r="C285" t="s">
        <v>415</v>
      </c>
    </row>
    <row r="286" spans="1:3" x14ac:dyDescent="0.35">
      <c r="A286" t="s">
        <v>415</v>
      </c>
      <c r="B286" t="s">
        <v>420</v>
      </c>
      <c r="C286" t="s">
        <v>415</v>
      </c>
    </row>
    <row r="287" spans="1:3" x14ac:dyDescent="0.35">
      <c r="A287" t="s">
        <v>421</v>
      </c>
      <c r="B287" t="s">
        <v>422</v>
      </c>
      <c r="C287" t="s">
        <v>421</v>
      </c>
    </row>
    <row r="288" spans="1:3" x14ac:dyDescent="0.35">
      <c r="A288" t="s">
        <v>421</v>
      </c>
      <c r="B288" t="s">
        <v>423</v>
      </c>
      <c r="C288" t="s">
        <v>421</v>
      </c>
    </row>
    <row r="289" spans="1:3" x14ac:dyDescent="0.35">
      <c r="A289" t="s">
        <v>424</v>
      </c>
      <c r="B289" t="s">
        <v>425</v>
      </c>
      <c r="C289" t="s">
        <v>424</v>
      </c>
    </row>
    <row r="290" spans="1:3" x14ac:dyDescent="0.35">
      <c r="A290" t="s">
        <v>424</v>
      </c>
      <c r="B290" t="s">
        <v>426</v>
      </c>
      <c r="C290" t="s">
        <v>424</v>
      </c>
    </row>
    <row r="291" spans="1:3" x14ac:dyDescent="0.35">
      <c r="A291" t="s">
        <v>427</v>
      </c>
      <c r="B291" t="s">
        <v>428</v>
      </c>
      <c r="C291" t="s">
        <v>427</v>
      </c>
    </row>
    <row r="292" spans="1:3" x14ac:dyDescent="0.35">
      <c r="A292" t="s">
        <v>427</v>
      </c>
      <c r="B292" t="s">
        <v>429</v>
      </c>
      <c r="C292" t="s">
        <v>427</v>
      </c>
    </row>
    <row r="293" spans="1:3" x14ac:dyDescent="0.35">
      <c r="A293" t="s">
        <v>430</v>
      </c>
      <c r="B293" t="s">
        <v>431</v>
      </c>
      <c r="C293" t="s">
        <v>430</v>
      </c>
    </row>
    <row r="294" spans="1:3" x14ac:dyDescent="0.35">
      <c r="A294" t="s">
        <v>430</v>
      </c>
      <c r="B294" t="s">
        <v>432</v>
      </c>
      <c r="C294" t="s">
        <v>430</v>
      </c>
    </row>
    <row r="295" spans="1:3" x14ac:dyDescent="0.35">
      <c r="A295" t="s">
        <v>433</v>
      </c>
      <c r="B295" t="s">
        <v>434</v>
      </c>
      <c r="C295" t="s">
        <v>433</v>
      </c>
    </row>
    <row r="296" spans="1:3" x14ac:dyDescent="0.35">
      <c r="A296" t="s">
        <v>433</v>
      </c>
      <c r="B296" t="s">
        <v>435</v>
      </c>
      <c r="C296" t="s">
        <v>433</v>
      </c>
    </row>
    <row r="297" spans="1:3" x14ac:dyDescent="0.35">
      <c r="A297" t="s">
        <v>436</v>
      </c>
      <c r="B297" t="s">
        <v>437</v>
      </c>
      <c r="C297" t="s">
        <v>436</v>
      </c>
    </row>
    <row r="298" spans="1:3" x14ac:dyDescent="0.35">
      <c r="A298" t="s">
        <v>436</v>
      </c>
      <c r="B298" t="s">
        <v>438</v>
      </c>
      <c r="C298" t="s">
        <v>436</v>
      </c>
    </row>
    <row r="299" spans="1:3" x14ac:dyDescent="0.35">
      <c r="A299" t="s">
        <v>436</v>
      </c>
      <c r="B299" t="s">
        <v>439</v>
      </c>
      <c r="C299" t="s">
        <v>436</v>
      </c>
    </row>
    <row r="300" spans="1:3" x14ac:dyDescent="0.35">
      <c r="A300" t="s">
        <v>440</v>
      </c>
      <c r="B300" t="s">
        <v>441</v>
      </c>
      <c r="C300" t="s">
        <v>440</v>
      </c>
    </row>
    <row r="301" spans="1:3" x14ac:dyDescent="0.35">
      <c r="A301" t="s">
        <v>440</v>
      </c>
      <c r="B301" t="s">
        <v>442</v>
      </c>
      <c r="C301" t="s">
        <v>440</v>
      </c>
    </row>
    <row r="302" spans="1:3" x14ac:dyDescent="0.35">
      <c r="A302" t="s">
        <v>440</v>
      </c>
      <c r="B302" t="s">
        <v>443</v>
      </c>
      <c r="C302" t="s">
        <v>440</v>
      </c>
    </row>
    <row r="303" spans="1:3" x14ac:dyDescent="0.35">
      <c r="A303" t="s">
        <v>440</v>
      </c>
      <c r="B303" t="s">
        <v>444</v>
      </c>
      <c r="C303" t="s">
        <v>440</v>
      </c>
    </row>
    <row r="304" spans="1:3" x14ac:dyDescent="0.35">
      <c r="A304" t="s">
        <v>445</v>
      </c>
      <c r="B304" t="s">
        <v>446</v>
      </c>
      <c r="C304" t="s">
        <v>445</v>
      </c>
    </row>
    <row r="305" spans="1:3" x14ac:dyDescent="0.35">
      <c r="A305" t="s">
        <v>445</v>
      </c>
      <c r="B305" t="s">
        <v>447</v>
      </c>
      <c r="C305" t="s">
        <v>445</v>
      </c>
    </row>
    <row r="306" spans="1:3" x14ac:dyDescent="0.35">
      <c r="A306" t="s">
        <v>448</v>
      </c>
      <c r="B306" t="s">
        <v>449</v>
      </c>
      <c r="C306" t="s">
        <v>448</v>
      </c>
    </row>
    <row r="307" spans="1:3" x14ac:dyDescent="0.35">
      <c r="A307" t="s">
        <v>448</v>
      </c>
      <c r="B307" t="s">
        <v>450</v>
      </c>
      <c r="C307" t="s">
        <v>448</v>
      </c>
    </row>
    <row r="308" spans="1:3" x14ac:dyDescent="0.35">
      <c r="A308" t="s">
        <v>451</v>
      </c>
      <c r="B308" t="s">
        <v>452</v>
      </c>
      <c r="C308" t="s">
        <v>451</v>
      </c>
    </row>
    <row r="309" spans="1:3" x14ac:dyDescent="0.35">
      <c r="A309" t="s">
        <v>451</v>
      </c>
      <c r="B309" t="s">
        <v>453</v>
      </c>
      <c r="C309" t="s">
        <v>451</v>
      </c>
    </row>
    <row r="310" spans="1:3" x14ac:dyDescent="0.35">
      <c r="A310" t="s">
        <v>451</v>
      </c>
      <c r="B310" t="s">
        <v>454</v>
      </c>
      <c r="C310" t="s">
        <v>451</v>
      </c>
    </row>
    <row r="311" spans="1:3" x14ac:dyDescent="0.35">
      <c r="A311" t="s">
        <v>455</v>
      </c>
      <c r="B311" t="s">
        <v>456</v>
      </c>
      <c r="C311" t="s">
        <v>455</v>
      </c>
    </row>
    <row r="312" spans="1:3" x14ac:dyDescent="0.35">
      <c r="A312" t="s">
        <v>457</v>
      </c>
      <c r="B312" t="s">
        <v>458</v>
      </c>
      <c r="C312" t="s">
        <v>457</v>
      </c>
    </row>
    <row r="313" spans="1:3" x14ac:dyDescent="0.35">
      <c r="A313" t="s">
        <v>459</v>
      </c>
      <c r="B313" t="s">
        <v>460</v>
      </c>
      <c r="C313" t="s">
        <v>459</v>
      </c>
    </row>
    <row r="314" spans="1:3" x14ac:dyDescent="0.35">
      <c r="A314" t="s">
        <v>459</v>
      </c>
      <c r="B314" t="s">
        <v>461</v>
      </c>
      <c r="C314" t="s">
        <v>459</v>
      </c>
    </row>
    <row r="315" spans="1:3" x14ac:dyDescent="0.35">
      <c r="A315" t="s">
        <v>459</v>
      </c>
      <c r="B315" t="s">
        <v>462</v>
      </c>
      <c r="C315" t="s">
        <v>459</v>
      </c>
    </row>
    <row r="316" spans="1:3" x14ac:dyDescent="0.35">
      <c r="A316" t="s">
        <v>463</v>
      </c>
      <c r="B316" t="s">
        <v>464</v>
      </c>
      <c r="C316" t="s">
        <v>463</v>
      </c>
    </row>
    <row r="317" spans="1:3" x14ac:dyDescent="0.35">
      <c r="A317" t="s">
        <v>463</v>
      </c>
      <c r="B317" t="s">
        <v>465</v>
      </c>
      <c r="C317" t="s">
        <v>463</v>
      </c>
    </row>
    <row r="318" spans="1:3" x14ac:dyDescent="0.35">
      <c r="A318" t="s">
        <v>466</v>
      </c>
      <c r="B318" t="s">
        <v>467</v>
      </c>
      <c r="C318" t="s">
        <v>466</v>
      </c>
    </row>
    <row r="319" spans="1:3" x14ac:dyDescent="0.35">
      <c r="A319" t="s">
        <v>466</v>
      </c>
      <c r="B319" t="s">
        <v>468</v>
      </c>
      <c r="C319" t="s">
        <v>466</v>
      </c>
    </row>
    <row r="320" spans="1:3" x14ac:dyDescent="0.35">
      <c r="A320" t="s">
        <v>469</v>
      </c>
      <c r="B320" t="s">
        <v>470</v>
      </c>
      <c r="C320" t="s">
        <v>469</v>
      </c>
    </row>
    <row r="321" spans="1:3" x14ac:dyDescent="0.35">
      <c r="A321" t="s">
        <v>471</v>
      </c>
      <c r="B321" t="s">
        <v>472</v>
      </c>
      <c r="C321" t="s">
        <v>471</v>
      </c>
    </row>
    <row r="322" spans="1:3" x14ac:dyDescent="0.35">
      <c r="A322" t="s">
        <v>471</v>
      </c>
      <c r="B322" t="s">
        <v>473</v>
      </c>
      <c r="C322" t="s">
        <v>471</v>
      </c>
    </row>
    <row r="323" spans="1:3" x14ac:dyDescent="0.35">
      <c r="A323" t="s">
        <v>474</v>
      </c>
      <c r="B323" t="s">
        <v>475</v>
      </c>
      <c r="C323" t="s">
        <v>474</v>
      </c>
    </row>
    <row r="324" spans="1:3" x14ac:dyDescent="0.35">
      <c r="A324" t="s">
        <v>474</v>
      </c>
      <c r="B324" t="s">
        <v>476</v>
      </c>
      <c r="C324" t="s">
        <v>474</v>
      </c>
    </row>
    <row r="325" spans="1:3" x14ac:dyDescent="0.35">
      <c r="A325" t="s">
        <v>477</v>
      </c>
      <c r="B325" t="s">
        <v>478</v>
      </c>
      <c r="C325" t="s">
        <v>477</v>
      </c>
    </row>
    <row r="326" spans="1:3" x14ac:dyDescent="0.35">
      <c r="A326" t="s">
        <v>479</v>
      </c>
      <c r="B326" t="s">
        <v>480</v>
      </c>
      <c r="C326" t="s">
        <v>479</v>
      </c>
    </row>
    <row r="327" spans="1:3" x14ac:dyDescent="0.35">
      <c r="A327" t="s">
        <v>479</v>
      </c>
      <c r="B327" t="s">
        <v>481</v>
      </c>
      <c r="C327" t="s">
        <v>479</v>
      </c>
    </row>
    <row r="328" spans="1:3" x14ac:dyDescent="0.35">
      <c r="A328" t="s">
        <v>482</v>
      </c>
      <c r="B328" t="s">
        <v>483</v>
      </c>
      <c r="C328" t="s">
        <v>482</v>
      </c>
    </row>
    <row r="329" spans="1:3" x14ac:dyDescent="0.35">
      <c r="A329" t="s">
        <v>484</v>
      </c>
      <c r="B329" t="s">
        <v>485</v>
      </c>
      <c r="C329" t="s">
        <v>484</v>
      </c>
    </row>
    <row r="330" spans="1:3" x14ac:dyDescent="0.35">
      <c r="A330" t="s">
        <v>484</v>
      </c>
      <c r="B330" t="s">
        <v>486</v>
      </c>
      <c r="C330" t="s">
        <v>484</v>
      </c>
    </row>
    <row r="331" spans="1:3" x14ac:dyDescent="0.35">
      <c r="A331" t="s">
        <v>487</v>
      </c>
      <c r="B331" t="s">
        <v>488</v>
      </c>
      <c r="C331" t="s">
        <v>487</v>
      </c>
    </row>
    <row r="332" spans="1:3" x14ac:dyDescent="0.35">
      <c r="A332" t="s">
        <v>487</v>
      </c>
      <c r="B332" t="s">
        <v>489</v>
      </c>
      <c r="C332" t="s">
        <v>487</v>
      </c>
    </row>
    <row r="333" spans="1:3" x14ac:dyDescent="0.35">
      <c r="A333" t="s">
        <v>490</v>
      </c>
      <c r="B333" t="s">
        <v>491</v>
      </c>
      <c r="C333" t="s">
        <v>490</v>
      </c>
    </row>
    <row r="334" spans="1:3" x14ac:dyDescent="0.35">
      <c r="A334" t="s">
        <v>490</v>
      </c>
      <c r="B334" t="s">
        <v>492</v>
      </c>
      <c r="C334" t="s">
        <v>490</v>
      </c>
    </row>
    <row r="335" spans="1:3" x14ac:dyDescent="0.35">
      <c r="A335" t="s">
        <v>493</v>
      </c>
      <c r="B335" t="s">
        <v>494</v>
      </c>
      <c r="C335" t="s">
        <v>493</v>
      </c>
    </row>
    <row r="336" spans="1:3" x14ac:dyDescent="0.35">
      <c r="A336" t="s">
        <v>493</v>
      </c>
      <c r="B336" t="s">
        <v>495</v>
      </c>
      <c r="C336" t="s">
        <v>493</v>
      </c>
    </row>
    <row r="337" spans="1:3" x14ac:dyDescent="0.35">
      <c r="A337" t="s">
        <v>496</v>
      </c>
      <c r="B337" t="s">
        <v>497</v>
      </c>
      <c r="C337" t="s">
        <v>496</v>
      </c>
    </row>
    <row r="338" spans="1:3" x14ac:dyDescent="0.35">
      <c r="A338" t="s">
        <v>498</v>
      </c>
      <c r="B338" t="s">
        <v>499</v>
      </c>
      <c r="C338" t="s">
        <v>498</v>
      </c>
    </row>
    <row r="339" spans="1:3" x14ac:dyDescent="0.35">
      <c r="A339" t="s">
        <v>498</v>
      </c>
      <c r="B339" t="s">
        <v>500</v>
      </c>
      <c r="C339" t="s">
        <v>498</v>
      </c>
    </row>
    <row r="340" spans="1:3" x14ac:dyDescent="0.35">
      <c r="A340" t="s">
        <v>501</v>
      </c>
      <c r="B340" t="s">
        <v>502</v>
      </c>
      <c r="C340" t="s">
        <v>501</v>
      </c>
    </row>
    <row r="341" spans="1:3" x14ac:dyDescent="0.35">
      <c r="A341" t="s">
        <v>501</v>
      </c>
      <c r="B341" t="s">
        <v>503</v>
      </c>
      <c r="C341" t="s">
        <v>501</v>
      </c>
    </row>
    <row r="342" spans="1:3" x14ac:dyDescent="0.35">
      <c r="A342" t="s">
        <v>504</v>
      </c>
      <c r="B342" t="s">
        <v>505</v>
      </c>
      <c r="C342" t="s">
        <v>504</v>
      </c>
    </row>
    <row r="343" spans="1:3" x14ac:dyDescent="0.35">
      <c r="A343" t="s">
        <v>506</v>
      </c>
      <c r="B343" t="s">
        <v>507</v>
      </c>
      <c r="C343" t="s">
        <v>506</v>
      </c>
    </row>
    <row r="344" spans="1:3" x14ac:dyDescent="0.35">
      <c r="A344" t="s">
        <v>506</v>
      </c>
      <c r="B344" t="s">
        <v>508</v>
      </c>
      <c r="C344" t="s">
        <v>506</v>
      </c>
    </row>
    <row r="345" spans="1:3" x14ac:dyDescent="0.35">
      <c r="A345" t="s">
        <v>509</v>
      </c>
      <c r="B345" t="s">
        <v>510</v>
      </c>
      <c r="C345" t="s">
        <v>509</v>
      </c>
    </row>
    <row r="346" spans="1:3" x14ac:dyDescent="0.35">
      <c r="A346" t="s">
        <v>509</v>
      </c>
      <c r="B346" t="s">
        <v>511</v>
      </c>
      <c r="C346" t="s">
        <v>509</v>
      </c>
    </row>
    <row r="347" spans="1:3" x14ac:dyDescent="0.35">
      <c r="A347" t="s">
        <v>512</v>
      </c>
      <c r="B347" t="s">
        <v>513</v>
      </c>
      <c r="C347" t="s">
        <v>512</v>
      </c>
    </row>
    <row r="348" spans="1:3" x14ac:dyDescent="0.35">
      <c r="A348" t="s">
        <v>512</v>
      </c>
      <c r="B348" t="s">
        <v>514</v>
      </c>
      <c r="C348" t="s">
        <v>512</v>
      </c>
    </row>
    <row r="349" spans="1:3" x14ac:dyDescent="0.35">
      <c r="A349" t="s">
        <v>515</v>
      </c>
      <c r="B349" t="s">
        <v>516</v>
      </c>
      <c r="C349" t="s">
        <v>515</v>
      </c>
    </row>
    <row r="350" spans="1:3" x14ac:dyDescent="0.35">
      <c r="A350" t="s">
        <v>515</v>
      </c>
      <c r="B350" t="s">
        <v>517</v>
      </c>
      <c r="C350" t="s">
        <v>515</v>
      </c>
    </row>
    <row r="351" spans="1:3" x14ac:dyDescent="0.35">
      <c r="A351" t="s">
        <v>518</v>
      </c>
      <c r="B351" t="s">
        <v>519</v>
      </c>
      <c r="C351" t="s">
        <v>518</v>
      </c>
    </row>
    <row r="352" spans="1:3" x14ac:dyDescent="0.35">
      <c r="A352" t="s">
        <v>518</v>
      </c>
      <c r="B352" t="s">
        <v>520</v>
      </c>
      <c r="C352" t="s">
        <v>518</v>
      </c>
    </row>
    <row r="353" spans="1:3" x14ac:dyDescent="0.35">
      <c r="A353" t="s">
        <v>518</v>
      </c>
      <c r="B353" t="s">
        <v>521</v>
      </c>
      <c r="C353" t="s">
        <v>518</v>
      </c>
    </row>
    <row r="354" spans="1:3" x14ac:dyDescent="0.35">
      <c r="A354" t="s">
        <v>522</v>
      </c>
      <c r="B354" t="s">
        <v>523</v>
      </c>
      <c r="C354" t="s">
        <v>522</v>
      </c>
    </row>
    <row r="355" spans="1:3" x14ac:dyDescent="0.35">
      <c r="A355" t="s">
        <v>522</v>
      </c>
      <c r="B355" t="s">
        <v>524</v>
      </c>
      <c r="C355" t="s">
        <v>522</v>
      </c>
    </row>
    <row r="356" spans="1:3" x14ac:dyDescent="0.35">
      <c r="A356" t="s">
        <v>525</v>
      </c>
      <c r="B356" t="s">
        <v>526</v>
      </c>
      <c r="C356" t="s">
        <v>525</v>
      </c>
    </row>
    <row r="357" spans="1:3" x14ac:dyDescent="0.35">
      <c r="A357" t="s">
        <v>525</v>
      </c>
      <c r="B357" t="s">
        <v>527</v>
      </c>
      <c r="C357" t="s">
        <v>525</v>
      </c>
    </row>
    <row r="358" spans="1:3" x14ac:dyDescent="0.35">
      <c r="A358" t="s">
        <v>528</v>
      </c>
      <c r="B358" t="s">
        <v>529</v>
      </c>
      <c r="C358" t="s">
        <v>528</v>
      </c>
    </row>
    <row r="359" spans="1:3" x14ac:dyDescent="0.35">
      <c r="A359" t="s">
        <v>528</v>
      </c>
      <c r="B359" t="s">
        <v>530</v>
      </c>
      <c r="C359" t="s">
        <v>528</v>
      </c>
    </row>
    <row r="360" spans="1:3" x14ac:dyDescent="0.35">
      <c r="A360" t="s">
        <v>531</v>
      </c>
      <c r="B360" t="s">
        <v>532</v>
      </c>
      <c r="C360" t="s">
        <v>531</v>
      </c>
    </row>
    <row r="361" spans="1:3" x14ac:dyDescent="0.35">
      <c r="A361" t="s">
        <v>531</v>
      </c>
      <c r="B361" t="s">
        <v>533</v>
      </c>
      <c r="C361" t="s">
        <v>531</v>
      </c>
    </row>
    <row r="362" spans="1:3" x14ac:dyDescent="0.35">
      <c r="A362" t="s">
        <v>534</v>
      </c>
      <c r="B362" t="s">
        <v>535</v>
      </c>
      <c r="C362" t="s">
        <v>534</v>
      </c>
    </row>
    <row r="363" spans="1:3" x14ac:dyDescent="0.35">
      <c r="A363" t="s">
        <v>534</v>
      </c>
      <c r="B363" t="s">
        <v>536</v>
      </c>
      <c r="C363" t="s">
        <v>534</v>
      </c>
    </row>
    <row r="364" spans="1:3" x14ac:dyDescent="0.35">
      <c r="A364" t="s">
        <v>537</v>
      </c>
      <c r="B364" t="s">
        <v>538</v>
      </c>
      <c r="C364" t="s">
        <v>537</v>
      </c>
    </row>
    <row r="365" spans="1:3" x14ac:dyDescent="0.35">
      <c r="A365" t="s">
        <v>537</v>
      </c>
      <c r="B365" t="s">
        <v>539</v>
      </c>
      <c r="C365" t="s">
        <v>537</v>
      </c>
    </row>
    <row r="366" spans="1:3" x14ac:dyDescent="0.35">
      <c r="A366" t="s">
        <v>540</v>
      </c>
      <c r="B366" t="s">
        <v>541</v>
      </c>
      <c r="C366" t="s">
        <v>540</v>
      </c>
    </row>
    <row r="367" spans="1:3" x14ac:dyDescent="0.35">
      <c r="A367" t="s">
        <v>540</v>
      </c>
      <c r="B367" t="s">
        <v>542</v>
      </c>
      <c r="C367" t="s">
        <v>540</v>
      </c>
    </row>
    <row r="368" spans="1:3" x14ac:dyDescent="0.35">
      <c r="A368" t="s">
        <v>540</v>
      </c>
      <c r="B368" t="s">
        <v>543</v>
      </c>
      <c r="C368" t="s">
        <v>540</v>
      </c>
    </row>
    <row r="369" spans="1:3" x14ac:dyDescent="0.35">
      <c r="A369" t="s">
        <v>540</v>
      </c>
      <c r="B369" t="s">
        <v>544</v>
      </c>
      <c r="C369" t="s">
        <v>540</v>
      </c>
    </row>
    <row r="370" spans="1:3" x14ac:dyDescent="0.35">
      <c r="A370" t="s">
        <v>540</v>
      </c>
      <c r="B370" t="s">
        <v>545</v>
      </c>
      <c r="C370" t="s">
        <v>540</v>
      </c>
    </row>
    <row r="371" spans="1:3" x14ac:dyDescent="0.35">
      <c r="A371" t="s">
        <v>546</v>
      </c>
      <c r="B371" t="s">
        <v>547</v>
      </c>
      <c r="C371" t="s">
        <v>546</v>
      </c>
    </row>
    <row r="372" spans="1:3" x14ac:dyDescent="0.35">
      <c r="A372" t="s">
        <v>546</v>
      </c>
      <c r="B372" t="s">
        <v>548</v>
      </c>
      <c r="C372" t="s">
        <v>546</v>
      </c>
    </row>
    <row r="373" spans="1:3" x14ac:dyDescent="0.35">
      <c r="A373" t="s">
        <v>549</v>
      </c>
      <c r="B373" t="s">
        <v>550</v>
      </c>
      <c r="C373" t="s">
        <v>549</v>
      </c>
    </row>
    <row r="374" spans="1:3" x14ac:dyDescent="0.35">
      <c r="A374" t="s">
        <v>549</v>
      </c>
      <c r="B374" t="s">
        <v>551</v>
      </c>
      <c r="C374" t="s">
        <v>549</v>
      </c>
    </row>
    <row r="375" spans="1:3" x14ac:dyDescent="0.35">
      <c r="A375" t="s">
        <v>552</v>
      </c>
      <c r="B375" t="s">
        <v>553</v>
      </c>
      <c r="C375" t="s">
        <v>552</v>
      </c>
    </row>
    <row r="376" spans="1:3" x14ac:dyDescent="0.35">
      <c r="A376" t="s">
        <v>552</v>
      </c>
      <c r="B376" t="s">
        <v>554</v>
      </c>
      <c r="C376" t="s">
        <v>552</v>
      </c>
    </row>
    <row r="377" spans="1:3" x14ac:dyDescent="0.35">
      <c r="A377" t="s">
        <v>552</v>
      </c>
      <c r="B377" t="s">
        <v>555</v>
      </c>
      <c r="C377" t="s">
        <v>552</v>
      </c>
    </row>
    <row r="378" spans="1:3" x14ac:dyDescent="0.35">
      <c r="A378" t="s">
        <v>556</v>
      </c>
      <c r="B378" t="s">
        <v>557</v>
      </c>
      <c r="C378" t="s">
        <v>556</v>
      </c>
    </row>
    <row r="379" spans="1:3" x14ac:dyDescent="0.35">
      <c r="A379" t="s">
        <v>556</v>
      </c>
      <c r="B379" t="s">
        <v>558</v>
      </c>
      <c r="C379" t="s">
        <v>556</v>
      </c>
    </row>
    <row r="380" spans="1:3" x14ac:dyDescent="0.35">
      <c r="A380" t="s">
        <v>559</v>
      </c>
      <c r="B380" t="s">
        <v>560</v>
      </c>
      <c r="C380" t="s">
        <v>559</v>
      </c>
    </row>
    <row r="381" spans="1:3" x14ac:dyDescent="0.35">
      <c r="A381" t="s">
        <v>559</v>
      </c>
      <c r="B381" t="s">
        <v>561</v>
      </c>
      <c r="C381" t="s">
        <v>559</v>
      </c>
    </row>
    <row r="382" spans="1:3" x14ac:dyDescent="0.35">
      <c r="A382" t="s">
        <v>562</v>
      </c>
      <c r="B382" t="s">
        <v>563</v>
      </c>
      <c r="C382" t="s">
        <v>562</v>
      </c>
    </row>
    <row r="383" spans="1:3" x14ac:dyDescent="0.35">
      <c r="A383" t="s">
        <v>564</v>
      </c>
      <c r="B383" t="s">
        <v>565</v>
      </c>
      <c r="C383" t="s">
        <v>564</v>
      </c>
    </row>
    <row r="384" spans="1:3" x14ac:dyDescent="0.35">
      <c r="A384" t="s">
        <v>564</v>
      </c>
      <c r="B384" t="s">
        <v>566</v>
      </c>
      <c r="C384" t="s">
        <v>564</v>
      </c>
    </row>
    <row r="385" spans="1:3" x14ac:dyDescent="0.35">
      <c r="A385" t="s">
        <v>567</v>
      </c>
      <c r="B385" t="s">
        <v>568</v>
      </c>
      <c r="C385" t="s">
        <v>567</v>
      </c>
    </row>
    <row r="386" spans="1:3" x14ac:dyDescent="0.35">
      <c r="A386" t="s">
        <v>567</v>
      </c>
      <c r="B386" t="s">
        <v>569</v>
      </c>
      <c r="C386" t="s">
        <v>567</v>
      </c>
    </row>
    <row r="387" spans="1:3" x14ac:dyDescent="0.35">
      <c r="A387" t="s">
        <v>570</v>
      </c>
      <c r="B387" t="s">
        <v>571</v>
      </c>
      <c r="C387" t="s">
        <v>570</v>
      </c>
    </row>
    <row r="388" spans="1:3" x14ac:dyDescent="0.35">
      <c r="A388" t="s">
        <v>570</v>
      </c>
      <c r="B388" t="s">
        <v>572</v>
      </c>
      <c r="C388" t="s">
        <v>570</v>
      </c>
    </row>
    <row r="389" spans="1:3" x14ac:dyDescent="0.35">
      <c r="A389" t="s">
        <v>570</v>
      </c>
      <c r="B389" t="s">
        <v>573</v>
      </c>
      <c r="C389" t="s">
        <v>570</v>
      </c>
    </row>
    <row r="390" spans="1:3" x14ac:dyDescent="0.35">
      <c r="A390" t="s">
        <v>574</v>
      </c>
      <c r="B390" t="s">
        <v>575</v>
      </c>
      <c r="C390" t="s">
        <v>574</v>
      </c>
    </row>
    <row r="391" spans="1:3" x14ac:dyDescent="0.35">
      <c r="A391" t="s">
        <v>574</v>
      </c>
      <c r="B391" t="s">
        <v>576</v>
      </c>
      <c r="C391" t="s">
        <v>574</v>
      </c>
    </row>
    <row r="392" spans="1:3" x14ac:dyDescent="0.35">
      <c r="A392" t="s">
        <v>577</v>
      </c>
      <c r="B392" t="s">
        <v>578</v>
      </c>
      <c r="C392" t="s">
        <v>577</v>
      </c>
    </row>
    <row r="393" spans="1:3" x14ac:dyDescent="0.35">
      <c r="A393" t="s">
        <v>577</v>
      </c>
      <c r="B393" t="s">
        <v>579</v>
      </c>
      <c r="C393" t="s">
        <v>577</v>
      </c>
    </row>
    <row r="394" spans="1:3" x14ac:dyDescent="0.35">
      <c r="A394" t="s">
        <v>580</v>
      </c>
      <c r="B394" t="s">
        <v>581</v>
      </c>
      <c r="C394" t="s">
        <v>580</v>
      </c>
    </row>
    <row r="395" spans="1:3" x14ac:dyDescent="0.35">
      <c r="A395" t="s">
        <v>580</v>
      </c>
      <c r="B395" t="s">
        <v>582</v>
      </c>
      <c r="C395" t="s">
        <v>580</v>
      </c>
    </row>
    <row r="396" spans="1:3" x14ac:dyDescent="0.35">
      <c r="A396" t="s">
        <v>580</v>
      </c>
      <c r="B396" t="s">
        <v>583</v>
      </c>
      <c r="C396" t="s">
        <v>580</v>
      </c>
    </row>
    <row r="397" spans="1:3" x14ac:dyDescent="0.35">
      <c r="A397" t="s">
        <v>584</v>
      </c>
      <c r="B397" t="s">
        <v>585</v>
      </c>
      <c r="C397" t="s">
        <v>584</v>
      </c>
    </row>
    <row r="398" spans="1:3" x14ac:dyDescent="0.35">
      <c r="A398" t="s">
        <v>584</v>
      </c>
      <c r="B398" t="s">
        <v>586</v>
      </c>
      <c r="C398" t="s">
        <v>584</v>
      </c>
    </row>
    <row r="399" spans="1:3" x14ac:dyDescent="0.35">
      <c r="A399" t="s">
        <v>587</v>
      </c>
      <c r="B399" t="s">
        <v>588</v>
      </c>
      <c r="C399" t="s">
        <v>587</v>
      </c>
    </row>
    <row r="400" spans="1:3" x14ac:dyDescent="0.35">
      <c r="A400" t="s">
        <v>587</v>
      </c>
      <c r="B400" t="s">
        <v>589</v>
      </c>
      <c r="C400" t="s">
        <v>587</v>
      </c>
    </row>
    <row r="401" spans="1:3" x14ac:dyDescent="0.35">
      <c r="A401" t="s">
        <v>590</v>
      </c>
      <c r="B401" t="s">
        <v>591</v>
      </c>
      <c r="C401" t="s">
        <v>590</v>
      </c>
    </row>
    <row r="402" spans="1:3" x14ac:dyDescent="0.35">
      <c r="A402" t="s">
        <v>590</v>
      </c>
      <c r="B402" t="s">
        <v>592</v>
      </c>
      <c r="C402" t="s">
        <v>590</v>
      </c>
    </row>
    <row r="403" spans="1:3" x14ac:dyDescent="0.35">
      <c r="A403" t="s">
        <v>590</v>
      </c>
      <c r="B403" t="s">
        <v>593</v>
      </c>
      <c r="C403" t="s">
        <v>590</v>
      </c>
    </row>
    <row r="404" spans="1:3" x14ac:dyDescent="0.35">
      <c r="A404" t="s">
        <v>594</v>
      </c>
      <c r="B404" t="s">
        <v>595</v>
      </c>
      <c r="C404" t="s">
        <v>594</v>
      </c>
    </row>
    <row r="405" spans="1:3" x14ac:dyDescent="0.35">
      <c r="A405" t="s">
        <v>594</v>
      </c>
      <c r="B405" t="s">
        <v>596</v>
      </c>
      <c r="C405" t="s">
        <v>594</v>
      </c>
    </row>
    <row r="406" spans="1:3" x14ac:dyDescent="0.35">
      <c r="A406" t="s">
        <v>594</v>
      </c>
      <c r="B406" t="s">
        <v>597</v>
      </c>
      <c r="C406" t="s">
        <v>594</v>
      </c>
    </row>
    <row r="407" spans="1:3" x14ac:dyDescent="0.35">
      <c r="A407" t="s">
        <v>598</v>
      </c>
      <c r="B407" t="s">
        <v>599</v>
      </c>
      <c r="C407" t="s">
        <v>598</v>
      </c>
    </row>
    <row r="408" spans="1:3" x14ac:dyDescent="0.35">
      <c r="A408" t="s">
        <v>598</v>
      </c>
      <c r="B408" t="s">
        <v>600</v>
      </c>
      <c r="C408" t="s">
        <v>598</v>
      </c>
    </row>
    <row r="409" spans="1:3" x14ac:dyDescent="0.35">
      <c r="A409" t="s">
        <v>601</v>
      </c>
      <c r="B409" t="s">
        <v>602</v>
      </c>
      <c r="C409" t="s">
        <v>601</v>
      </c>
    </row>
    <row r="410" spans="1:3" x14ac:dyDescent="0.35">
      <c r="A410" t="s">
        <v>601</v>
      </c>
      <c r="B410" t="s">
        <v>603</v>
      </c>
      <c r="C410" t="s">
        <v>601</v>
      </c>
    </row>
    <row r="411" spans="1:3" x14ac:dyDescent="0.35">
      <c r="A411" t="s">
        <v>604</v>
      </c>
      <c r="B411" t="s">
        <v>605</v>
      </c>
      <c r="C411" t="s">
        <v>604</v>
      </c>
    </row>
    <row r="412" spans="1:3" x14ac:dyDescent="0.35">
      <c r="A412" t="s">
        <v>604</v>
      </c>
      <c r="B412" t="s">
        <v>606</v>
      </c>
      <c r="C412" t="s">
        <v>604</v>
      </c>
    </row>
    <row r="413" spans="1:3" x14ac:dyDescent="0.35">
      <c r="A413" t="s">
        <v>607</v>
      </c>
      <c r="B413" t="s">
        <v>608</v>
      </c>
      <c r="C413" t="s">
        <v>607</v>
      </c>
    </row>
    <row r="414" spans="1:3" x14ac:dyDescent="0.35">
      <c r="A414" t="s">
        <v>607</v>
      </c>
      <c r="B414" t="s">
        <v>609</v>
      </c>
      <c r="C414" t="s">
        <v>607</v>
      </c>
    </row>
    <row r="415" spans="1:3" x14ac:dyDescent="0.35">
      <c r="A415" t="s">
        <v>610</v>
      </c>
      <c r="B415" t="s">
        <v>611</v>
      </c>
      <c r="C415" t="s">
        <v>610</v>
      </c>
    </row>
    <row r="416" spans="1:3" x14ac:dyDescent="0.35">
      <c r="A416" t="s">
        <v>610</v>
      </c>
      <c r="B416" t="s">
        <v>612</v>
      </c>
      <c r="C416" t="s">
        <v>610</v>
      </c>
    </row>
    <row r="417" spans="1:3" x14ac:dyDescent="0.35">
      <c r="A417" t="s">
        <v>610</v>
      </c>
      <c r="B417" t="s">
        <v>613</v>
      </c>
      <c r="C417" t="s">
        <v>610</v>
      </c>
    </row>
    <row r="418" spans="1:3" x14ac:dyDescent="0.35">
      <c r="A418" t="s">
        <v>610</v>
      </c>
      <c r="B418" t="s">
        <v>614</v>
      </c>
      <c r="C418" t="s">
        <v>610</v>
      </c>
    </row>
    <row r="419" spans="1:3" x14ac:dyDescent="0.35">
      <c r="A419" t="s">
        <v>615</v>
      </c>
      <c r="B419" t="s">
        <v>616</v>
      </c>
      <c r="C419" t="s">
        <v>615</v>
      </c>
    </row>
    <row r="420" spans="1:3" x14ac:dyDescent="0.35">
      <c r="A420" t="s">
        <v>615</v>
      </c>
      <c r="B420" t="s">
        <v>617</v>
      </c>
      <c r="C420" t="s">
        <v>615</v>
      </c>
    </row>
    <row r="421" spans="1:3" x14ac:dyDescent="0.35">
      <c r="A421" t="s">
        <v>618</v>
      </c>
      <c r="B421" t="s">
        <v>619</v>
      </c>
      <c r="C421" t="s">
        <v>618</v>
      </c>
    </row>
    <row r="422" spans="1:3" x14ac:dyDescent="0.35">
      <c r="A422" t="s">
        <v>618</v>
      </c>
      <c r="B422" t="s">
        <v>620</v>
      </c>
      <c r="C422" t="s">
        <v>618</v>
      </c>
    </row>
    <row r="423" spans="1:3" x14ac:dyDescent="0.35">
      <c r="A423" t="s">
        <v>621</v>
      </c>
      <c r="B423" t="s">
        <v>622</v>
      </c>
      <c r="C423" t="s">
        <v>621</v>
      </c>
    </row>
    <row r="424" spans="1:3" x14ac:dyDescent="0.35">
      <c r="A424" t="s">
        <v>621</v>
      </c>
      <c r="B424" t="s">
        <v>623</v>
      </c>
      <c r="C424" t="s">
        <v>621</v>
      </c>
    </row>
    <row r="425" spans="1:3" x14ac:dyDescent="0.35">
      <c r="A425" t="s">
        <v>624</v>
      </c>
      <c r="B425" t="s">
        <v>625</v>
      </c>
      <c r="C425" t="s">
        <v>624</v>
      </c>
    </row>
    <row r="426" spans="1:3" x14ac:dyDescent="0.35">
      <c r="A426" t="s">
        <v>624</v>
      </c>
      <c r="B426" t="s">
        <v>626</v>
      </c>
      <c r="C426" t="s">
        <v>624</v>
      </c>
    </row>
    <row r="427" spans="1:3" x14ac:dyDescent="0.35">
      <c r="A427" t="s">
        <v>627</v>
      </c>
      <c r="B427" t="s">
        <v>628</v>
      </c>
      <c r="C427" t="s">
        <v>627</v>
      </c>
    </row>
    <row r="428" spans="1:3" x14ac:dyDescent="0.35">
      <c r="A428" t="s">
        <v>627</v>
      </c>
      <c r="B428" t="s">
        <v>629</v>
      </c>
      <c r="C428" t="s">
        <v>627</v>
      </c>
    </row>
    <row r="429" spans="1:3" x14ac:dyDescent="0.35">
      <c r="A429" t="s">
        <v>630</v>
      </c>
      <c r="B429" t="s">
        <v>631</v>
      </c>
      <c r="C429" t="s">
        <v>630</v>
      </c>
    </row>
    <row r="430" spans="1:3" x14ac:dyDescent="0.35">
      <c r="A430" t="s">
        <v>630</v>
      </c>
      <c r="B430" t="s">
        <v>632</v>
      </c>
      <c r="C430" t="s">
        <v>630</v>
      </c>
    </row>
    <row r="431" spans="1:3" x14ac:dyDescent="0.35">
      <c r="A431" t="s">
        <v>633</v>
      </c>
      <c r="B431" t="s">
        <v>634</v>
      </c>
      <c r="C431" t="s">
        <v>633</v>
      </c>
    </row>
    <row r="432" spans="1:3" x14ac:dyDescent="0.35">
      <c r="A432" t="s">
        <v>633</v>
      </c>
      <c r="B432" t="s">
        <v>635</v>
      </c>
      <c r="C432" t="s">
        <v>633</v>
      </c>
    </row>
    <row r="433" spans="1:3" x14ac:dyDescent="0.35">
      <c r="A433" t="s">
        <v>636</v>
      </c>
      <c r="B433" t="s">
        <v>637</v>
      </c>
      <c r="C433" t="s">
        <v>636</v>
      </c>
    </row>
    <row r="434" spans="1:3" x14ac:dyDescent="0.35">
      <c r="A434" t="s">
        <v>636</v>
      </c>
      <c r="B434" t="s">
        <v>638</v>
      </c>
      <c r="C434" t="s">
        <v>636</v>
      </c>
    </row>
    <row r="435" spans="1:3" x14ac:dyDescent="0.35">
      <c r="A435" t="s">
        <v>639</v>
      </c>
      <c r="B435" t="s">
        <v>640</v>
      </c>
      <c r="C435" t="s">
        <v>639</v>
      </c>
    </row>
    <row r="436" spans="1:3" x14ac:dyDescent="0.35">
      <c r="A436" t="s">
        <v>639</v>
      </c>
      <c r="B436" t="s">
        <v>641</v>
      </c>
      <c r="C436" t="s">
        <v>639</v>
      </c>
    </row>
    <row r="437" spans="1:3" x14ac:dyDescent="0.35">
      <c r="A437" t="s">
        <v>639</v>
      </c>
      <c r="B437" t="s">
        <v>642</v>
      </c>
      <c r="C437" t="s">
        <v>639</v>
      </c>
    </row>
    <row r="438" spans="1:3" x14ac:dyDescent="0.35">
      <c r="A438" t="s">
        <v>643</v>
      </c>
      <c r="B438" t="s">
        <v>644</v>
      </c>
      <c r="C438" t="s">
        <v>643</v>
      </c>
    </row>
    <row r="439" spans="1:3" x14ac:dyDescent="0.35">
      <c r="A439" t="s">
        <v>643</v>
      </c>
      <c r="B439" t="s">
        <v>645</v>
      </c>
      <c r="C439" t="s">
        <v>643</v>
      </c>
    </row>
    <row r="440" spans="1:3" x14ac:dyDescent="0.35">
      <c r="A440" t="s">
        <v>646</v>
      </c>
      <c r="B440" t="s">
        <v>647</v>
      </c>
      <c r="C440" t="s">
        <v>646</v>
      </c>
    </row>
    <row r="441" spans="1:3" x14ac:dyDescent="0.35">
      <c r="A441" t="s">
        <v>646</v>
      </c>
      <c r="B441" t="s">
        <v>648</v>
      </c>
      <c r="C441" t="s">
        <v>646</v>
      </c>
    </row>
    <row r="442" spans="1:3" x14ac:dyDescent="0.35">
      <c r="A442" t="s">
        <v>649</v>
      </c>
      <c r="B442" t="s">
        <v>650</v>
      </c>
      <c r="C442" t="s">
        <v>649</v>
      </c>
    </row>
    <row r="443" spans="1:3" x14ac:dyDescent="0.35">
      <c r="A443" t="s">
        <v>649</v>
      </c>
      <c r="B443" t="s">
        <v>651</v>
      </c>
      <c r="C443" t="s">
        <v>649</v>
      </c>
    </row>
    <row r="444" spans="1:3" x14ac:dyDescent="0.35">
      <c r="A444" t="s">
        <v>652</v>
      </c>
      <c r="B444" t="s">
        <v>653</v>
      </c>
      <c r="C444" t="s">
        <v>652</v>
      </c>
    </row>
    <row r="445" spans="1:3" x14ac:dyDescent="0.35">
      <c r="A445" t="s">
        <v>652</v>
      </c>
      <c r="B445" t="s">
        <v>654</v>
      </c>
      <c r="C445" t="s">
        <v>652</v>
      </c>
    </row>
    <row r="446" spans="1:3" x14ac:dyDescent="0.35">
      <c r="A446" t="s">
        <v>655</v>
      </c>
      <c r="B446" t="s">
        <v>656</v>
      </c>
      <c r="C446" t="s">
        <v>655</v>
      </c>
    </row>
    <row r="447" spans="1:3" x14ac:dyDescent="0.35">
      <c r="A447" t="s">
        <v>655</v>
      </c>
      <c r="B447" t="s">
        <v>657</v>
      </c>
      <c r="C447" t="s">
        <v>655</v>
      </c>
    </row>
    <row r="448" spans="1:3" x14ac:dyDescent="0.35">
      <c r="A448" t="s">
        <v>658</v>
      </c>
      <c r="B448" t="s">
        <v>659</v>
      </c>
      <c r="C448" t="s">
        <v>658</v>
      </c>
    </row>
    <row r="449" spans="1:3" x14ac:dyDescent="0.35">
      <c r="A449" t="s">
        <v>658</v>
      </c>
      <c r="B449" t="s">
        <v>660</v>
      </c>
      <c r="C449" t="s">
        <v>658</v>
      </c>
    </row>
    <row r="450" spans="1:3" x14ac:dyDescent="0.35">
      <c r="A450" t="s">
        <v>661</v>
      </c>
      <c r="B450" t="s">
        <v>662</v>
      </c>
      <c r="C450" t="s">
        <v>661</v>
      </c>
    </row>
    <row r="451" spans="1:3" x14ac:dyDescent="0.35">
      <c r="A451" t="s">
        <v>661</v>
      </c>
      <c r="B451" t="s">
        <v>663</v>
      </c>
      <c r="C451" t="s">
        <v>661</v>
      </c>
    </row>
    <row r="452" spans="1:3" x14ac:dyDescent="0.35">
      <c r="A452" t="s">
        <v>664</v>
      </c>
      <c r="B452" t="s">
        <v>665</v>
      </c>
      <c r="C452" t="s">
        <v>664</v>
      </c>
    </row>
    <row r="453" spans="1:3" x14ac:dyDescent="0.35">
      <c r="A453" t="s">
        <v>666</v>
      </c>
      <c r="B453" t="s">
        <v>667</v>
      </c>
      <c r="C453" t="s">
        <v>666</v>
      </c>
    </row>
    <row r="454" spans="1:3" x14ac:dyDescent="0.35">
      <c r="A454" t="s">
        <v>666</v>
      </c>
      <c r="B454" t="s">
        <v>668</v>
      </c>
      <c r="C454" t="s">
        <v>666</v>
      </c>
    </row>
    <row r="455" spans="1:3" x14ac:dyDescent="0.35">
      <c r="A455" t="s">
        <v>666</v>
      </c>
      <c r="B455" t="s">
        <v>669</v>
      </c>
      <c r="C455" t="s">
        <v>666</v>
      </c>
    </row>
    <row r="456" spans="1:3" x14ac:dyDescent="0.35">
      <c r="A456" t="s">
        <v>666</v>
      </c>
      <c r="B456" t="s">
        <v>670</v>
      </c>
      <c r="C456" t="s">
        <v>666</v>
      </c>
    </row>
    <row r="457" spans="1:3" x14ac:dyDescent="0.35">
      <c r="A457" t="s">
        <v>671</v>
      </c>
      <c r="B457" t="s">
        <v>672</v>
      </c>
      <c r="C457" t="s">
        <v>671</v>
      </c>
    </row>
    <row r="458" spans="1:3" x14ac:dyDescent="0.35">
      <c r="A458" t="s">
        <v>671</v>
      </c>
      <c r="B458" t="s">
        <v>673</v>
      </c>
      <c r="C458" t="s">
        <v>671</v>
      </c>
    </row>
    <row r="459" spans="1:3" x14ac:dyDescent="0.35">
      <c r="A459" t="s">
        <v>674</v>
      </c>
      <c r="B459" t="s">
        <v>675</v>
      </c>
      <c r="C459" t="s">
        <v>674</v>
      </c>
    </row>
    <row r="460" spans="1:3" x14ac:dyDescent="0.35">
      <c r="A460" t="s">
        <v>674</v>
      </c>
      <c r="B460" t="s">
        <v>676</v>
      </c>
      <c r="C460" t="s">
        <v>674</v>
      </c>
    </row>
    <row r="461" spans="1:3" x14ac:dyDescent="0.35">
      <c r="A461" t="s">
        <v>677</v>
      </c>
      <c r="B461" t="s">
        <v>678</v>
      </c>
      <c r="C461" t="s">
        <v>677</v>
      </c>
    </row>
    <row r="462" spans="1:3" x14ac:dyDescent="0.35">
      <c r="A462" t="s">
        <v>677</v>
      </c>
      <c r="B462" t="s">
        <v>679</v>
      </c>
      <c r="C462" t="s">
        <v>677</v>
      </c>
    </row>
    <row r="463" spans="1:3" x14ac:dyDescent="0.35">
      <c r="A463" t="s">
        <v>680</v>
      </c>
      <c r="B463" t="s">
        <v>681</v>
      </c>
      <c r="C463" t="s">
        <v>680</v>
      </c>
    </row>
    <row r="464" spans="1:3" x14ac:dyDescent="0.35">
      <c r="A464" t="s">
        <v>680</v>
      </c>
      <c r="B464" t="s">
        <v>682</v>
      </c>
      <c r="C464" t="s">
        <v>680</v>
      </c>
    </row>
    <row r="465" spans="1:3" x14ac:dyDescent="0.35">
      <c r="A465" t="s">
        <v>683</v>
      </c>
      <c r="B465" t="s">
        <v>684</v>
      </c>
      <c r="C465" t="s">
        <v>683</v>
      </c>
    </row>
    <row r="466" spans="1:3" x14ac:dyDescent="0.35">
      <c r="A466" t="s">
        <v>685</v>
      </c>
      <c r="B466" t="s">
        <v>686</v>
      </c>
      <c r="C466" t="s">
        <v>685</v>
      </c>
    </row>
    <row r="467" spans="1:3" x14ac:dyDescent="0.35">
      <c r="A467" t="s">
        <v>685</v>
      </c>
      <c r="B467" t="s">
        <v>687</v>
      </c>
      <c r="C467" t="s">
        <v>685</v>
      </c>
    </row>
    <row r="468" spans="1:3" x14ac:dyDescent="0.35">
      <c r="A468" t="s">
        <v>688</v>
      </c>
      <c r="B468" t="s">
        <v>689</v>
      </c>
      <c r="C468" t="s">
        <v>688</v>
      </c>
    </row>
    <row r="469" spans="1:3" x14ac:dyDescent="0.35">
      <c r="A469" t="s">
        <v>688</v>
      </c>
      <c r="B469" t="s">
        <v>690</v>
      </c>
      <c r="C469" t="s">
        <v>688</v>
      </c>
    </row>
    <row r="470" spans="1:3" x14ac:dyDescent="0.35">
      <c r="A470" t="s">
        <v>691</v>
      </c>
      <c r="B470" t="s">
        <v>692</v>
      </c>
      <c r="C470" t="s">
        <v>691</v>
      </c>
    </row>
    <row r="471" spans="1:3" x14ac:dyDescent="0.35">
      <c r="A471" t="s">
        <v>693</v>
      </c>
      <c r="B471" t="s">
        <v>694</v>
      </c>
      <c r="C471" t="s">
        <v>693</v>
      </c>
    </row>
    <row r="472" spans="1:3" x14ac:dyDescent="0.35">
      <c r="A472" t="s">
        <v>693</v>
      </c>
      <c r="B472" t="s">
        <v>695</v>
      </c>
      <c r="C472" t="s">
        <v>693</v>
      </c>
    </row>
    <row r="473" spans="1:3" x14ac:dyDescent="0.35">
      <c r="A473" t="s">
        <v>696</v>
      </c>
      <c r="B473" t="s">
        <v>697</v>
      </c>
      <c r="C473" t="s">
        <v>696</v>
      </c>
    </row>
    <row r="474" spans="1:3" x14ac:dyDescent="0.35">
      <c r="A474" t="s">
        <v>696</v>
      </c>
      <c r="B474" t="s">
        <v>698</v>
      </c>
      <c r="C474" t="s">
        <v>696</v>
      </c>
    </row>
    <row r="475" spans="1:3" x14ac:dyDescent="0.35">
      <c r="A475" t="s">
        <v>699</v>
      </c>
      <c r="B475" t="s">
        <v>700</v>
      </c>
      <c r="C475" t="s">
        <v>699</v>
      </c>
    </row>
    <row r="476" spans="1:3" x14ac:dyDescent="0.35">
      <c r="A476" t="s">
        <v>699</v>
      </c>
      <c r="B476" t="s">
        <v>701</v>
      </c>
      <c r="C476" t="s">
        <v>699</v>
      </c>
    </row>
    <row r="477" spans="1:3" x14ac:dyDescent="0.35">
      <c r="A477" t="s">
        <v>702</v>
      </c>
      <c r="B477" t="s">
        <v>703</v>
      </c>
      <c r="C477" t="s">
        <v>702</v>
      </c>
    </row>
    <row r="478" spans="1:3" x14ac:dyDescent="0.35">
      <c r="A478" t="s">
        <v>702</v>
      </c>
      <c r="B478" t="s">
        <v>704</v>
      </c>
      <c r="C478" t="s">
        <v>702</v>
      </c>
    </row>
    <row r="479" spans="1:3" x14ac:dyDescent="0.35">
      <c r="A479" t="s">
        <v>702</v>
      </c>
      <c r="B479" t="s">
        <v>705</v>
      </c>
      <c r="C479" t="s">
        <v>702</v>
      </c>
    </row>
    <row r="480" spans="1:3" x14ac:dyDescent="0.35">
      <c r="A480" t="s">
        <v>702</v>
      </c>
      <c r="B480" t="s">
        <v>706</v>
      </c>
      <c r="C480" t="s">
        <v>702</v>
      </c>
    </row>
    <row r="481" spans="1:3" x14ac:dyDescent="0.35">
      <c r="A481" t="s">
        <v>702</v>
      </c>
      <c r="B481" t="s">
        <v>707</v>
      </c>
      <c r="C481" t="s">
        <v>702</v>
      </c>
    </row>
    <row r="482" spans="1:3" x14ac:dyDescent="0.35">
      <c r="A482" t="s">
        <v>702</v>
      </c>
      <c r="B482" t="s">
        <v>708</v>
      </c>
      <c r="C482" t="s">
        <v>702</v>
      </c>
    </row>
    <row r="483" spans="1:3" x14ac:dyDescent="0.35">
      <c r="A483" t="s">
        <v>709</v>
      </c>
      <c r="B483" t="s">
        <v>710</v>
      </c>
      <c r="C483" t="s">
        <v>709</v>
      </c>
    </row>
    <row r="484" spans="1:3" x14ac:dyDescent="0.35">
      <c r="A484" t="s">
        <v>709</v>
      </c>
      <c r="B484" t="s">
        <v>711</v>
      </c>
      <c r="C484" t="s">
        <v>709</v>
      </c>
    </row>
    <row r="485" spans="1:3" x14ac:dyDescent="0.35">
      <c r="A485" t="s">
        <v>709</v>
      </c>
      <c r="B485" t="s">
        <v>712</v>
      </c>
      <c r="C485" t="s">
        <v>709</v>
      </c>
    </row>
    <row r="486" spans="1:3" x14ac:dyDescent="0.35">
      <c r="A486" t="s">
        <v>713</v>
      </c>
      <c r="B486" t="s">
        <v>714</v>
      </c>
      <c r="C486" t="s">
        <v>713</v>
      </c>
    </row>
    <row r="487" spans="1:3" x14ac:dyDescent="0.35">
      <c r="A487" t="s">
        <v>713</v>
      </c>
      <c r="B487" t="s">
        <v>715</v>
      </c>
      <c r="C487" t="s">
        <v>713</v>
      </c>
    </row>
    <row r="488" spans="1:3" x14ac:dyDescent="0.35">
      <c r="A488" t="s">
        <v>713</v>
      </c>
      <c r="B488" t="s">
        <v>716</v>
      </c>
      <c r="C488" t="s">
        <v>713</v>
      </c>
    </row>
    <row r="489" spans="1:3" x14ac:dyDescent="0.35">
      <c r="A489" t="s">
        <v>717</v>
      </c>
      <c r="B489" t="s">
        <v>718</v>
      </c>
      <c r="C489" t="s">
        <v>717</v>
      </c>
    </row>
    <row r="490" spans="1:3" x14ac:dyDescent="0.35">
      <c r="A490" t="s">
        <v>717</v>
      </c>
      <c r="B490" t="s">
        <v>719</v>
      </c>
      <c r="C490" t="s">
        <v>717</v>
      </c>
    </row>
    <row r="491" spans="1:3" x14ac:dyDescent="0.35">
      <c r="A491" t="s">
        <v>720</v>
      </c>
      <c r="B491" t="s">
        <v>721</v>
      </c>
      <c r="C491" t="s">
        <v>720</v>
      </c>
    </row>
    <row r="492" spans="1:3" x14ac:dyDescent="0.35">
      <c r="A492" t="s">
        <v>720</v>
      </c>
      <c r="B492" t="s">
        <v>722</v>
      </c>
      <c r="C492" t="s">
        <v>720</v>
      </c>
    </row>
    <row r="493" spans="1:3" x14ac:dyDescent="0.35">
      <c r="A493" t="s">
        <v>720</v>
      </c>
      <c r="B493" t="s">
        <v>723</v>
      </c>
      <c r="C493" t="s">
        <v>720</v>
      </c>
    </row>
    <row r="494" spans="1:3" x14ac:dyDescent="0.35">
      <c r="A494" t="s">
        <v>720</v>
      </c>
      <c r="B494" t="s">
        <v>724</v>
      </c>
      <c r="C494" t="s">
        <v>720</v>
      </c>
    </row>
    <row r="495" spans="1:3" x14ac:dyDescent="0.35">
      <c r="A495" t="s">
        <v>720</v>
      </c>
      <c r="B495" t="s">
        <v>725</v>
      </c>
      <c r="C495" t="s">
        <v>720</v>
      </c>
    </row>
    <row r="496" spans="1:3" x14ac:dyDescent="0.35">
      <c r="A496" t="s">
        <v>726</v>
      </c>
      <c r="B496" t="s">
        <v>727</v>
      </c>
      <c r="C496" t="s">
        <v>726</v>
      </c>
    </row>
    <row r="497" spans="1:3" x14ac:dyDescent="0.35">
      <c r="A497" t="s">
        <v>726</v>
      </c>
      <c r="B497" t="s">
        <v>728</v>
      </c>
      <c r="C497" t="s">
        <v>726</v>
      </c>
    </row>
    <row r="498" spans="1:3" x14ac:dyDescent="0.35">
      <c r="A498" t="s">
        <v>729</v>
      </c>
      <c r="B498" t="s">
        <v>730</v>
      </c>
      <c r="C498" t="s">
        <v>729</v>
      </c>
    </row>
    <row r="499" spans="1:3" x14ac:dyDescent="0.35">
      <c r="A499" t="s">
        <v>729</v>
      </c>
      <c r="B499" t="s">
        <v>731</v>
      </c>
      <c r="C499" t="s">
        <v>729</v>
      </c>
    </row>
    <row r="500" spans="1:3" x14ac:dyDescent="0.35">
      <c r="A500" t="s">
        <v>732</v>
      </c>
      <c r="B500" t="s">
        <v>733</v>
      </c>
      <c r="C500" t="s">
        <v>732</v>
      </c>
    </row>
    <row r="501" spans="1:3" x14ac:dyDescent="0.35">
      <c r="A501" t="s">
        <v>732</v>
      </c>
      <c r="B501" t="s">
        <v>734</v>
      </c>
      <c r="C501" t="s">
        <v>732</v>
      </c>
    </row>
    <row r="502" spans="1:3" x14ac:dyDescent="0.35">
      <c r="A502" t="s">
        <v>732</v>
      </c>
      <c r="B502" t="s">
        <v>735</v>
      </c>
      <c r="C502" t="s">
        <v>732</v>
      </c>
    </row>
    <row r="503" spans="1:3" x14ac:dyDescent="0.35">
      <c r="A503" t="s">
        <v>736</v>
      </c>
      <c r="B503" t="s">
        <v>737</v>
      </c>
      <c r="C503" t="s">
        <v>736</v>
      </c>
    </row>
    <row r="504" spans="1:3" x14ac:dyDescent="0.35">
      <c r="A504" t="s">
        <v>736</v>
      </c>
      <c r="B504" t="s">
        <v>738</v>
      </c>
      <c r="C504" t="s">
        <v>736</v>
      </c>
    </row>
    <row r="505" spans="1:3" x14ac:dyDescent="0.35">
      <c r="A505" t="s">
        <v>739</v>
      </c>
      <c r="B505" t="s">
        <v>740</v>
      </c>
      <c r="C505" t="s">
        <v>739</v>
      </c>
    </row>
    <row r="506" spans="1:3" x14ac:dyDescent="0.35">
      <c r="A506" t="s">
        <v>739</v>
      </c>
      <c r="B506" t="s">
        <v>741</v>
      </c>
      <c r="C506" t="s">
        <v>739</v>
      </c>
    </row>
    <row r="507" spans="1:3" x14ac:dyDescent="0.35">
      <c r="A507" t="s">
        <v>739</v>
      </c>
      <c r="B507" t="s">
        <v>742</v>
      </c>
      <c r="C507" t="s">
        <v>739</v>
      </c>
    </row>
    <row r="508" spans="1:3" x14ac:dyDescent="0.35">
      <c r="A508" t="s">
        <v>743</v>
      </c>
      <c r="B508" t="s">
        <v>744</v>
      </c>
      <c r="C508" t="s">
        <v>743</v>
      </c>
    </row>
    <row r="509" spans="1:3" x14ac:dyDescent="0.35">
      <c r="A509" t="s">
        <v>743</v>
      </c>
      <c r="B509" t="s">
        <v>745</v>
      </c>
      <c r="C509" t="s">
        <v>743</v>
      </c>
    </row>
    <row r="510" spans="1:3" x14ac:dyDescent="0.35">
      <c r="A510" t="s">
        <v>746</v>
      </c>
      <c r="B510" t="s">
        <v>747</v>
      </c>
      <c r="C510" t="s">
        <v>746</v>
      </c>
    </row>
    <row r="511" spans="1:3" x14ac:dyDescent="0.35">
      <c r="A511" t="s">
        <v>746</v>
      </c>
      <c r="B511" t="s">
        <v>748</v>
      </c>
      <c r="C511" t="s">
        <v>746</v>
      </c>
    </row>
    <row r="512" spans="1:3" x14ac:dyDescent="0.35">
      <c r="A512" t="s">
        <v>749</v>
      </c>
      <c r="B512" t="s">
        <v>750</v>
      </c>
      <c r="C512" t="s">
        <v>749</v>
      </c>
    </row>
    <row r="513" spans="1:3" x14ac:dyDescent="0.35">
      <c r="A513" t="s">
        <v>749</v>
      </c>
      <c r="B513" t="s">
        <v>751</v>
      </c>
      <c r="C513" t="s">
        <v>749</v>
      </c>
    </row>
    <row r="514" spans="1:3" x14ac:dyDescent="0.35">
      <c r="A514" t="s">
        <v>739</v>
      </c>
      <c r="B514" t="s">
        <v>752</v>
      </c>
      <c r="C514" t="s">
        <v>739</v>
      </c>
    </row>
    <row r="515" spans="1:3" x14ac:dyDescent="0.35">
      <c r="A515" t="s">
        <v>713</v>
      </c>
      <c r="B515" t="s">
        <v>753</v>
      </c>
      <c r="C515" t="s">
        <v>713</v>
      </c>
    </row>
    <row r="516" spans="1:3" x14ac:dyDescent="0.35">
      <c r="A516" t="s">
        <v>754</v>
      </c>
      <c r="B516" t="s">
        <v>755</v>
      </c>
      <c r="C516" t="s">
        <v>756</v>
      </c>
    </row>
    <row r="517" spans="1:3" x14ac:dyDescent="0.35">
      <c r="A517" t="s">
        <v>540</v>
      </c>
      <c r="B517" t="s">
        <v>757</v>
      </c>
      <c r="C517" t="s">
        <v>540</v>
      </c>
    </row>
    <row r="518" spans="1:3" x14ac:dyDescent="0.35">
      <c r="A518" s="1" t="s">
        <v>409</v>
      </c>
      <c r="B518" t="s">
        <v>758</v>
      </c>
      <c r="C518" s="1" t="s">
        <v>409</v>
      </c>
    </row>
    <row r="519" spans="1:3" x14ac:dyDescent="0.35">
      <c r="A519" t="s">
        <v>365</v>
      </c>
      <c r="B519" t="s">
        <v>759</v>
      </c>
      <c r="C519" t="s">
        <v>365</v>
      </c>
    </row>
    <row r="520" spans="1:3" x14ac:dyDescent="0.35">
      <c r="A520" t="s">
        <v>317</v>
      </c>
      <c r="B520" t="s">
        <v>760</v>
      </c>
      <c r="C520" t="s">
        <v>317</v>
      </c>
    </row>
    <row r="521" spans="1:3" x14ac:dyDescent="0.35">
      <c r="A521" t="s">
        <v>282</v>
      </c>
      <c r="B521" t="s">
        <v>761</v>
      </c>
      <c r="C521" t="s">
        <v>282</v>
      </c>
    </row>
    <row r="522" spans="1:3" x14ac:dyDescent="0.35">
      <c r="A522" t="s">
        <v>254</v>
      </c>
      <c r="B522" t="s">
        <v>762</v>
      </c>
      <c r="C522" t="s">
        <v>254</v>
      </c>
    </row>
    <row r="523" spans="1:3" x14ac:dyDescent="0.35">
      <c r="A523" t="s">
        <v>754</v>
      </c>
      <c r="B523" t="s">
        <v>763</v>
      </c>
      <c r="C523" t="s">
        <v>764</v>
      </c>
    </row>
    <row r="524" spans="1:3" x14ac:dyDescent="0.35">
      <c r="A524" t="s">
        <v>241</v>
      </c>
      <c r="B524" t="s">
        <v>765</v>
      </c>
      <c r="C524" t="s">
        <v>241</v>
      </c>
    </row>
    <row r="525" spans="1:3" x14ac:dyDescent="0.35">
      <c r="A525" t="s">
        <v>45</v>
      </c>
      <c r="B525" t="s">
        <v>766</v>
      </c>
      <c r="C525" t="s">
        <v>45</v>
      </c>
    </row>
    <row r="526" spans="1:3" x14ac:dyDescent="0.35">
      <c r="A526" t="s">
        <v>139</v>
      </c>
      <c r="B526" t="s">
        <v>767</v>
      </c>
      <c r="C526" t="s">
        <v>139</v>
      </c>
    </row>
    <row r="527" spans="1:3" x14ac:dyDescent="0.35">
      <c r="A527" t="s">
        <v>200</v>
      </c>
      <c r="B527" t="s">
        <v>768</v>
      </c>
      <c r="C527" t="s">
        <v>200</v>
      </c>
    </row>
    <row r="528" spans="1:3" x14ac:dyDescent="0.35">
      <c r="A528" s="4" t="s">
        <v>95</v>
      </c>
      <c r="B528" s="5" t="s">
        <v>791</v>
      </c>
      <c r="C528" s="4" t="s">
        <v>95</v>
      </c>
    </row>
    <row r="529" spans="1:3" x14ac:dyDescent="0.35">
      <c r="A529" s="4" t="s">
        <v>113</v>
      </c>
      <c r="B529" s="5" t="s">
        <v>792</v>
      </c>
      <c r="C529" s="4" t="s">
        <v>113</v>
      </c>
    </row>
    <row r="530" spans="1:3" x14ac:dyDescent="0.35">
      <c r="A530" s="4" t="s">
        <v>127</v>
      </c>
      <c r="B530" s="5" t="s">
        <v>793</v>
      </c>
      <c r="C530" s="4" t="s">
        <v>127</v>
      </c>
    </row>
    <row r="531" spans="1:3" x14ac:dyDescent="0.35">
      <c r="A531" s="4" t="s">
        <v>317</v>
      </c>
      <c r="B531" s="5" t="s">
        <v>794</v>
      </c>
      <c r="C531" s="4" t="s">
        <v>317</v>
      </c>
    </row>
    <row r="532" spans="1:3" x14ac:dyDescent="0.35">
      <c r="A532" s="4" t="s">
        <v>234</v>
      </c>
      <c r="B532" s="5" t="s">
        <v>795</v>
      </c>
      <c r="C532" s="4" t="s">
        <v>234</v>
      </c>
    </row>
    <row r="533" spans="1:3" x14ac:dyDescent="0.35">
      <c r="A533" s="4" t="s">
        <v>440</v>
      </c>
      <c r="B533" s="5" t="s">
        <v>781</v>
      </c>
      <c r="C533" s="4" t="s">
        <v>440</v>
      </c>
    </row>
    <row r="534" spans="1:3" x14ac:dyDescent="0.35">
      <c r="A534" s="4" t="s">
        <v>552</v>
      </c>
      <c r="B534" s="5" t="s">
        <v>796</v>
      </c>
      <c r="C534" s="4" t="s">
        <v>552</v>
      </c>
    </row>
    <row r="535" spans="1:3" x14ac:dyDescent="0.35">
      <c r="A535" s="4" t="s">
        <v>754</v>
      </c>
      <c r="B535" s="5" t="s">
        <v>797</v>
      </c>
      <c r="C535" s="4" t="s">
        <v>798</v>
      </c>
    </row>
    <row r="536" spans="1:3" x14ac:dyDescent="0.35">
      <c r="A536" s="4" t="s">
        <v>713</v>
      </c>
      <c r="B536" s="5" t="s">
        <v>799</v>
      </c>
      <c r="C536" s="4" t="s">
        <v>713</v>
      </c>
    </row>
    <row r="537" spans="1:3" x14ac:dyDescent="0.35">
      <c r="A537" s="4" t="s">
        <v>726</v>
      </c>
      <c r="B537" s="5" t="s">
        <v>800</v>
      </c>
      <c r="C537" s="4" t="s">
        <v>726</v>
      </c>
    </row>
    <row r="538" spans="1:3" x14ac:dyDescent="0.35">
      <c r="A538" t="s">
        <v>365</v>
      </c>
      <c r="B538" t="s">
        <v>805</v>
      </c>
      <c r="C538" t="s">
        <v>365</v>
      </c>
    </row>
    <row r="539" spans="1:3" x14ac:dyDescent="0.35">
      <c r="A539" t="s">
        <v>440</v>
      </c>
      <c r="B539" t="s">
        <v>806</v>
      </c>
      <c r="C539" t="s">
        <v>440</v>
      </c>
    </row>
    <row r="540" spans="1:3" x14ac:dyDescent="0.35">
      <c r="A540" t="s">
        <v>127</v>
      </c>
      <c r="B540" t="s">
        <v>807</v>
      </c>
      <c r="C540" t="s">
        <v>127</v>
      </c>
    </row>
    <row r="541" spans="1:3" x14ac:dyDescent="0.35">
      <c r="A541" t="s">
        <v>809</v>
      </c>
      <c r="B541" t="s">
        <v>808</v>
      </c>
      <c r="C541" t="s">
        <v>809</v>
      </c>
    </row>
    <row r="542" spans="1:3" x14ac:dyDescent="0.35">
      <c r="A542" t="s">
        <v>540</v>
      </c>
      <c r="B542" t="s">
        <v>810</v>
      </c>
      <c r="C542" t="s">
        <v>540</v>
      </c>
    </row>
    <row r="543" spans="1:3" x14ac:dyDescent="0.35">
      <c r="A543" s="1" t="s">
        <v>234</v>
      </c>
      <c r="B543" t="s">
        <v>822</v>
      </c>
      <c r="C543" s="1" t="s">
        <v>234</v>
      </c>
    </row>
    <row r="544" spans="1:3" x14ac:dyDescent="0.35">
      <c r="A544" t="s">
        <v>282</v>
      </c>
      <c r="B544" t="s">
        <v>827</v>
      </c>
      <c r="C544" t="s">
        <v>282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9B0F-4737-443E-BC6C-6F0359F3E603}">
  <dimension ref="A1:H216"/>
  <sheetViews>
    <sheetView workbookViewId="0">
      <selection activeCell="H2" sqref="H2"/>
    </sheetView>
  </sheetViews>
  <sheetFormatPr defaultRowHeight="14.5" x14ac:dyDescent="0.35"/>
  <cols>
    <col min="1" max="1" width="26.7265625" bestFit="1" customWidth="1"/>
    <col min="2" max="2" width="12.1796875" bestFit="1" customWidth="1"/>
    <col min="3" max="3" width="39.6328125" bestFit="1" customWidth="1"/>
    <col min="4" max="4" width="16.6328125" bestFit="1" customWidth="1"/>
    <col min="5" max="5" width="5.81640625" bestFit="1" customWidth="1"/>
    <col min="6" max="6" width="10.7265625" bestFit="1" customWidth="1"/>
    <col min="8" max="8" width="8.7265625" style="2"/>
  </cols>
  <sheetData>
    <row r="1" spans="1:8" x14ac:dyDescent="0.35">
      <c r="A1" t="s">
        <v>769</v>
      </c>
      <c r="B1" t="s">
        <v>770</v>
      </c>
      <c r="C1" t="s">
        <v>771</v>
      </c>
      <c r="D1" t="s">
        <v>772</v>
      </c>
      <c r="E1" t="s">
        <v>773</v>
      </c>
      <c r="F1" t="s">
        <v>774</v>
      </c>
      <c r="G1" t="s">
        <v>775</v>
      </c>
      <c r="H1" s="2" t="s">
        <v>776</v>
      </c>
    </row>
    <row r="2" spans="1:8" x14ac:dyDescent="0.35">
      <c r="A2" t="s">
        <v>4</v>
      </c>
      <c r="B2" t="s">
        <v>3</v>
      </c>
      <c r="C2" t="s">
        <v>777</v>
      </c>
      <c r="D2" t="s">
        <v>778</v>
      </c>
      <c r="E2">
        <v>-1</v>
      </c>
      <c r="F2" t="str">
        <f>IF(E2=-1,"",E2)</f>
        <v/>
      </c>
      <c r="G2">
        <f>IF(E2=-1,4,E2)</f>
        <v>4</v>
      </c>
      <c r="H2" s="2">
        <f xml:space="preserve"> -0.2475*G2 + 1</f>
        <v>1.0000000000000009E-2</v>
      </c>
    </row>
    <row r="3" spans="1:8" x14ac:dyDescent="0.35">
      <c r="A3" t="s">
        <v>6</v>
      </c>
      <c r="B3" t="s">
        <v>5</v>
      </c>
      <c r="C3" t="s">
        <v>777</v>
      </c>
      <c r="D3" t="s">
        <v>778</v>
      </c>
      <c r="E3">
        <v>-1</v>
      </c>
      <c r="F3" t="str">
        <f t="shared" ref="F3:F66" si="0">IF(E3=-1,"",E3)</f>
        <v/>
      </c>
      <c r="G3">
        <f t="shared" ref="G3:G66" si="1">IF(E3=-1,4,E3)</f>
        <v>4</v>
      </c>
      <c r="H3" s="2">
        <f t="shared" ref="H3:H66" si="2" xml:space="preserve"> -0.2475*G3 + 1</f>
        <v>1.0000000000000009E-2</v>
      </c>
    </row>
    <row r="4" spans="1:8" x14ac:dyDescent="0.35">
      <c r="A4" t="s">
        <v>9</v>
      </c>
      <c r="B4" t="s">
        <v>8</v>
      </c>
      <c r="C4" t="s">
        <v>777</v>
      </c>
      <c r="D4" t="s">
        <v>778</v>
      </c>
      <c r="E4">
        <v>-1</v>
      </c>
      <c r="F4" t="str">
        <f t="shared" si="0"/>
        <v/>
      </c>
      <c r="G4">
        <f t="shared" si="1"/>
        <v>4</v>
      </c>
      <c r="H4" s="2">
        <f t="shared" si="2"/>
        <v>1.0000000000000009E-2</v>
      </c>
    </row>
    <row r="5" spans="1:8" x14ac:dyDescent="0.35">
      <c r="A5" t="s">
        <v>14</v>
      </c>
      <c r="B5" t="s">
        <v>13</v>
      </c>
      <c r="C5" t="s">
        <v>777</v>
      </c>
      <c r="D5" t="s">
        <v>778</v>
      </c>
      <c r="E5">
        <v>-1</v>
      </c>
      <c r="F5" t="str">
        <f t="shared" si="0"/>
        <v/>
      </c>
      <c r="G5">
        <f t="shared" si="1"/>
        <v>4</v>
      </c>
      <c r="H5" s="2">
        <f t="shared" si="2"/>
        <v>1.0000000000000009E-2</v>
      </c>
    </row>
    <row r="6" spans="1:8" x14ac:dyDescent="0.35">
      <c r="A6" t="s">
        <v>19</v>
      </c>
      <c r="B6" t="s">
        <v>18</v>
      </c>
      <c r="C6" t="s">
        <v>777</v>
      </c>
      <c r="D6" t="s">
        <v>778</v>
      </c>
      <c r="E6">
        <v>-1</v>
      </c>
      <c r="F6" t="str">
        <f t="shared" si="0"/>
        <v/>
      </c>
      <c r="G6">
        <f t="shared" si="1"/>
        <v>4</v>
      </c>
      <c r="H6" s="2">
        <f t="shared" si="2"/>
        <v>1.0000000000000009E-2</v>
      </c>
    </row>
    <row r="7" spans="1:8" x14ac:dyDescent="0.35">
      <c r="A7" t="s">
        <v>22</v>
      </c>
      <c r="B7" t="s">
        <v>21</v>
      </c>
      <c r="C7" t="s">
        <v>777</v>
      </c>
      <c r="D7" t="s">
        <v>778</v>
      </c>
      <c r="E7">
        <v>-1</v>
      </c>
      <c r="F7" t="str">
        <f t="shared" si="0"/>
        <v/>
      </c>
      <c r="G7">
        <f t="shared" si="1"/>
        <v>4</v>
      </c>
      <c r="H7" s="2">
        <f t="shared" si="2"/>
        <v>1.0000000000000009E-2</v>
      </c>
    </row>
    <row r="8" spans="1:8" x14ac:dyDescent="0.35">
      <c r="A8" t="s">
        <v>24</v>
      </c>
      <c r="B8" t="s">
        <v>23</v>
      </c>
      <c r="C8" t="s">
        <v>777</v>
      </c>
      <c r="D8" t="s">
        <v>778</v>
      </c>
      <c r="E8">
        <v>-1</v>
      </c>
      <c r="F8" t="str">
        <f t="shared" si="0"/>
        <v/>
      </c>
      <c r="G8">
        <f t="shared" si="1"/>
        <v>4</v>
      </c>
      <c r="H8" s="2">
        <f t="shared" si="2"/>
        <v>1.0000000000000009E-2</v>
      </c>
    </row>
    <row r="9" spans="1:8" x14ac:dyDescent="0.35">
      <c r="A9" t="s">
        <v>27</v>
      </c>
      <c r="B9" t="s">
        <v>26</v>
      </c>
      <c r="C9" t="s">
        <v>777</v>
      </c>
      <c r="D9" t="s">
        <v>778</v>
      </c>
      <c r="E9">
        <v>-1</v>
      </c>
      <c r="F9" t="str">
        <f t="shared" si="0"/>
        <v/>
      </c>
      <c r="G9">
        <f t="shared" si="1"/>
        <v>4</v>
      </c>
      <c r="H9" s="2">
        <f t="shared" si="2"/>
        <v>1.0000000000000009E-2</v>
      </c>
    </row>
    <row r="10" spans="1:8" x14ac:dyDescent="0.35">
      <c r="A10" t="s">
        <v>30</v>
      </c>
      <c r="B10" t="s">
        <v>29</v>
      </c>
      <c r="C10" t="s">
        <v>777</v>
      </c>
      <c r="D10" t="s">
        <v>778</v>
      </c>
      <c r="E10">
        <v>-1</v>
      </c>
      <c r="F10" t="str">
        <f t="shared" si="0"/>
        <v/>
      </c>
      <c r="G10">
        <f t="shared" si="1"/>
        <v>4</v>
      </c>
      <c r="H10" s="2">
        <f t="shared" si="2"/>
        <v>1.0000000000000009E-2</v>
      </c>
    </row>
    <row r="11" spans="1:8" x14ac:dyDescent="0.35">
      <c r="A11" t="s">
        <v>44</v>
      </c>
      <c r="B11" t="s">
        <v>42</v>
      </c>
      <c r="C11" t="s">
        <v>777</v>
      </c>
      <c r="D11" t="s">
        <v>778</v>
      </c>
      <c r="E11">
        <v>-1</v>
      </c>
      <c r="F11" t="str">
        <f t="shared" si="0"/>
        <v/>
      </c>
      <c r="G11">
        <f t="shared" si="1"/>
        <v>4</v>
      </c>
      <c r="H11" s="2">
        <f t="shared" si="2"/>
        <v>1.0000000000000009E-2</v>
      </c>
    </row>
    <row r="12" spans="1:8" x14ac:dyDescent="0.35">
      <c r="A12" t="s">
        <v>766</v>
      </c>
      <c r="B12" t="s">
        <v>45</v>
      </c>
      <c r="C12" t="s">
        <v>777</v>
      </c>
      <c r="D12" t="s">
        <v>778</v>
      </c>
      <c r="E12">
        <v>4.9000000000000002E-2</v>
      </c>
      <c r="F12">
        <f t="shared" si="0"/>
        <v>4.9000000000000002E-2</v>
      </c>
      <c r="G12">
        <f t="shared" si="1"/>
        <v>4.9000000000000002E-2</v>
      </c>
      <c r="H12" s="2">
        <f t="shared" si="2"/>
        <v>0.98787250000000004</v>
      </c>
    </row>
    <row r="13" spans="1:8" x14ac:dyDescent="0.35">
      <c r="A13" t="s">
        <v>49</v>
      </c>
      <c r="B13" t="s">
        <v>48</v>
      </c>
      <c r="C13" t="s">
        <v>777</v>
      </c>
      <c r="D13" t="s">
        <v>778</v>
      </c>
      <c r="E13">
        <v>-1</v>
      </c>
      <c r="F13" t="str">
        <f t="shared" si="0"/>
        <v/>
      </c>
      <c r="G13">
        <f t="shared" si="1"/>
        <v>4</v>
      </c>
      <c r="H13" s="2">
        <f t="shared" si="2"/>
        <v>1.0000000000000009E-2</v>
      </c>
    </row>
    <row r="14" spans="1:8" x14ac:dyDescent="0.35">
      <c r="A14" t="s">
        <v>52</v>
      </c>
      <c r="B14" t="s">
        <v>51</v>
      </c>
      <c r="C14" t="s">
        <v>777</v>
      </c>
      <c r="D14" t="s">
        <v>778</v>
      </c>
      <c r="E14">
        <v>-1</v>
      </c>
      <c r="F14" t="str">
        <f t="shared" si="0"/>
        <v/>
      </c>
      <c r="G14">
        <f t="shared" si="1"/>
        <v>4</v>
      </c>
      <c r="H14" s="2">
        <f t="shared" si="2"/>
        <v>1.0000000000000009E-2</v>
      </c>
    </row>
    <row r="15" spans="1:8" x14ac:dyDescent="0.35">
      <c r="A15" t="s">
        <v>58</v>
      </c>
      <c r="B15" t="s">
        <v>57</v>
      </c>
      <c r="C15" t="s">
        <v>777</v>
      </c>
      <c r="D15" t="s">
        <v>778</v>
      </c>
      <c r="E15">
        <v>7.1999999999999995E-2</v>
      </c>
      <c r="F15">
        <f t="shared" si="0"/>
        <v>7.1999999999999995E-2</v>
      </c>
      <c r="G15">
        <f t="shared" si="1"/>
        <v>7.1999999999999995E-2</v>
      </c>
      <c r="H15" s="2">
        <f t="shared" si="2"/>
        <v>0.98218000000000005</v>
      </c>
    </row>
    <row r="16" spans="1:8" x14ac:dyDescent="0.35">
      <c r="A16" t="s">
        <v>61</v>
      </c>
      <c r="B16" t="s">
        <v>60</v>
      </c>
      <c r="C16" t="s">
        <v>777</v>
      </c>
      <c r="D16" t="s">
        <v>778</v>
      </c>
      <c r="E16">
        <v>-1</v>
      </c>
      <c r="F16" t="str">
        <f t="shared" si="0"/>
        <v/>
      </c>
      <c r="G16">
        <f t="shared" si="1"/>
        <v>4</v>
      </c>
      <c r="H16" s="2">
        <f t="shared" si="2"/>
        <v>1.0000000000000009E-2</v>
      </c>
    </row>
    <row r="17" spans="1:8" x14ac:dyDescent="0.35">
      <c r="A17" t="s">
        <v>64</v>
      </c>
      <c r="B17" t="s">
        <v>63</v>
      </c>
      <c r="C17" t="s">
        <v>777</v>
      </c>
      <c r="D17" t="s">
        <v>778</v>
      </c>
      <c r="E17">
        <v>-1</v>
      </c>
      <c r="F17" t="str">
        <f t="shared" si="0"/>
        <v/>
      </c>
      <c r="G17">
        <f t="shared" si="1"/>
        <v>4</v>
      </c>
      <c r="H17" s="2">
        <f t="shared" si="2"/>
        <v>1.0000000000000009E-2</v>
      </c>
    </row>
    <row r="18" spans="1:8" x14ac:dyDescent="0.35">
      <c r="A18" t="s">
        <v>67</v>
      </c>
      <c r="B18" t="s">
        <v>66</v>
      </c>
      <c r="C18" t="s">
        <v>777</v>
      </c>
      <c r="D18" t="s">
        <v>778</v>
      </c>
      <c r="E18">
        <v>0.127</v>
      </c>
      <c r="F18">
        <f t="shared" si="0"/>
        <v>0.127</v>
      </c>
      <c r="G18">
        <f t="shared" si="1"/>
        <v>0.127</v>
      </c>
      <c r="H18" s="2">
        <f t="shared" si="2"/>
        <v>0.96856750000000003</v>
      </c>
    </row>
    <row r="19" spans="1:8" x14ac:dyDescent="0.35">
      <c r="A19" t="s">
        <v>69</v>
      </c>
      <c r="B19" t="s">
        <v>68</v>
      </c>
      <c r="C19" t="s">
        <v>777</v>
      </c>
      <c r="D19" t="s">
        <v>778</v>
      </c>
      <c r="E19">
        <v>0.47599999999999998</v>
      </c>
      <c r="F19">
        <f t="shared" si="0"/>
        <v>0.47599999999999998</v>
      </c>
      <c r="G19">
        <f t="shared" si="1"/>
        <v>0.47599999999999998</v>
      </c>
      <c r="H19" s="2">
        <f t="shared" si="2"/>
        <v>0.88219000000000003</v>
      </c>
    </row>
    <row r="20" spans="1:8" x14ac:dyDescent="0.35">
      <c r="A20" t="s">
        <v>72</v>
      </c>
      <c r="B20" t="s">
        <v>71</v>
      </c>
      <c r="C20" t="s">
        <v>777</v>
      </c>
      <c r="D20" t="s">
        <v>778</v>
      </c>
      <c r="E20">
        <v>-1</v>
      </c>
      <c r="F20" t="str">
        <f t="shared" si="0"/>
        <v/>
      </c>
      <c r="G20">
        <f t="shared" si="1"/>
        <v>4</v>
      </c>
      <c r="H20" s="2">
        <f t="shared" si="2"/>
        <v>1.0000000000000009E-2</v>
      </c>
    </row>
    <row r="21" spans="1:8" x14ac:dyDescent="0.35">
      <c r="A21" t="s">
        <v>75</v>
      </c>
      <c r="B21" t="s">
        <v>74</v>
      </c>
      <c r="C21" t="s">
        <v>777</v>
      </c>
      <c r="D21" t="s">
        <v>778</v>
      </c>
      <c r="E21">
        <v>-1</v>
      </c>
      <c r="F21" t="str">
        <f t="shared" si="0"/>
        <v/>
      </c>
      <c r="G21">
        <f t="shared" si="1"/>
        <v>4</v>
      </c>
      <c r="H21" s="2">
        <f t="shared" si="2"/>
        <v>1.0000000000000009E-2</v>
      </c>
    </row>
    <row r="22" spans="1:8" x14ac:dyDescent="0.35">
      <c r="A22" t="s">
        <v>78</v>
      </c>
      <c r="B22" t="s">
        <v>77</v>
      </c>
      <c r="C22" t="s">
        <v>777</v>
      </c>
      <c r="D22" t="s">
        <v>779</v>
      </c>
      <c r="E22">
        <v>-1</v>
      </c>
      <c r="F22" t="str">
        <f t="shared" si="0"/>
        <v/>
      </c>
      <c r="G22">
        <f t="shared" si="1"/>
        <v>4</v>
      </c>
      <c r="H22" s="2">
        <f t="shared" si="2"/>
        <v>1.0000000000000009E-2</v>
      </c>
    </row>
    <row r="23" spans="1:8" x14ac:dyDescent="0.35">
      <c r="A23" t="s">
        <v>84</v>
      </c>
      <c r="B23" t="s">
        <v>82</v>
      </c>
      <c r="C23" t="s">
        <v>777</v>
      </c>
      <c r="D23" t="s">
        <v>778</v>
      </c>
      <c r="E23">
        <v>-1</v>
      </c>
      <c r="F23" t="str">
        <f t="shared" si="0"/>
        <v/>
      </c>
      <c r="G23">
        <f t="shared" si="1"/>
        <v>4</v>
      </c>
      <c r="H23" s="2">
        <f t="shared" si="2"/>
        <v>1.0000000000000009E-2</v>
      </c>
    </row>
    <row r="24" spans="1:8" x14ac:dyDescent="0.35">
      <c r="A24" t="s">
        <v>88</v>
      </c>
      <c r="B24" t="s">
        <v>87</v>
      </c>
      <c r="C24" t="s">
        <v>777</v>
      </c>
      <c r="D24" t="s">
        <v>778</v>
      </c>
      <c r="E24">
        <v>-1</v>
      </c>
      <c r="F24" t="str">
        <f t="shared" si="0"/>
        <v/>
      </c>
      <c r="G24">
        <f t="shared" si="1"/>
        <v>4</v>
      </c>
      <c r="H24" s="2">
        <f t="shared" si="2"/>
        <v>1.0000000000000009E-2</v>
      </c>
    </row>
    <row r="25" spans="1:8" x14ac:dyDescent="0.35">
      <c r="A25" t="s">
        <v>91</v>
      </c>
      <c r="B25" t="s">
        <v>90</v>
      </c>
      <c r="C25" t="s">
        <v>777</v>
      </c>
      <c r="D25" t="s">
        <v>778</v>
      </c>
      <c r="E25">
        <v>0.503</v>
      </c>
      <c r="F25">
        <f t="shared" si="0"/>
        <v>0.503</v>
      </c>
      <c r="G25">
        <f t="shared" si="1"/>
        <v>0.503</v>
      </c>
      <c r="H25" s="2">
        <f t="shared" si="2"/>
        <v>0.87550749999999999</v>
      </c>
    </row>
    <row r="26" spans="1:8" x14ac:dyDescent="0.35">
      <c r="A26" t="s">
        <v>93</v>
      </c>
      <c r="B26" t="s">
        <v>92</v>
      </c>
      <c r="C26" t="s">
        <v>777</v>
      </c>
      <c r="D26" t="s">
        <v>778</v>
      </c>
      <c r="E26">
        <v>-1</v>
      </c>
      <c r="F26" t="str">
        <f t="shared" si="0"/>
        <v/>
      </c>
      <c r="G26">
        <f t="shared" si="1"/>
        <v>4</v>
      </c>
      <c r="H26" s="2">
        <f t="shared" si="2"/>
        <v>1.0000000000000009E-2</v>
      </c>
    </row>
    <row r="27" spans="1:8" x14ac:dyDescent="0.35">
      <c r="A27" t="s">
        <v>96</v>
      </c>
      <c r="B27" t="s">
        <v>95</v>
      </c>
      <c r="C27" t="s">
        <v>777</v>
      </c>
      <c r="D27" t="s">
        <v>778</v>
      </c>
      <c r="E27">
        <v>0.11799999999999999</v>
      </c>
      <c r="F27">
        <f t="shared" si="0"/>
        <v>0.11799999999999999</v>
      </c>
      <c r="G27">
        <f t="shared" si="1"/>
        <v>0.11799999999999999</v>
      </c>
      <c r="H27" s="2">
        <f t="shared" si="2"/>
        <v>0.97079499999999996</v>
      </c>
    </row>
    <row r="28" spans="1:8" x14ac:dyDescent="0.35">
      <c r="A28" t="s">
        <v>99</v>
      </c>
      <c r="B28" t="s">
        <v>98</v>
      </c>
      <c r="C28" t="s">
        <v>777</v>
      </c>
      <c r="D28" t="s">
        <v>778</v>
      </c>
      <c r="E28">
        <v>-1</v>
      </c>
      <c r="F28" t="str">
        <f t="shared" si="0"/>
        <v/>
      </c>
      <c r="G28">
        <f t="shared" si="1"/>
        <v>4</v>
      </c>
      <c r="H28" s="2">
        <f t="shared" si="2"/>
        <v>1.0000000000000009E-2</v>
      </c>
    </row>
    <row r="29" spans="1:8" x14ac:dyDescent="0.35">
      <c r="A29" t="s">
        <v>102</v>
      </c>
      <c r="B29" t="s">
        <v>101</v>
      </c>
      <c r="C29" t="s">
        <v>777</v>
      </c>
      <c r="D29" t="s">
        <v>778</v>
      </c>
      <c r="E29">
        <v>-1</v>
      </c>
      <c r="F29" t="str">
        <f t="shared" si="0"/>
        <v/>
      </c>
      <c r="G29">
        <f t="shared" si="1"/>
        <v>4</v>
      </c>
      <c r="H29" s="2">
        <f t="shared" si="2"/>
        <v>1.0000000000000009E-2</v>
      </c>
    </row>
    <row r="30" spans="1:8" x14ac:dyDescent="0.35">
      <c r="A30" t="s">
        <v>105</v>
      </c>
      <c r="B30" t="s">
        <v>103</v>
      </c>
      <c r="C30" t="s">
        <v>777</v>
      </c>
      <c r="D30" t="s">
        <v>778</v>
      </c>
      <c r="E30">
        <v>-1</v>
      </c>
      <c r="F30" t="str">
        <f t="shared" si="0"/>
        <v/>
      </c>
      <c r="G30">
        <f t="shared" si="1"/>
        <v>4</v>
      </c>
      <c r="H30" s="2">
        <f t="shared" si="2"/>
        <v>1.0000000000000009E-2</v>
      </c>
    </row>
    <row r="31" spans="1:8" x14ac:dyDescent="0.35">
      <c r="A31" t="s">
        <v>108</v>
      </c>
      <c r="B31" t="s">
        <v>107</v>
      </c>
      <c r="C31" t="s">
        <v>777</v>
      </c>
      <c r="D31" t="s">
        <v>778</v>
      </c>
      <c r="E31">
        <v>6.9000000000000006E-2</v>
      </c>
      <c r="F31">
        <f t="shared" si="0"/>
        <v>6.9000000000000006E-2</v>
      </c>
      <c r="G31">
        <f t="shared" si="1"/>
        <v>6.9000000000000006E-2</v>
      </c>
      <c r="H31" s="2">
        <f t="shared" si="2"/>
        <v>0.98292250000000003</v>
      </c>
    </row>
    <row r="32" spans="1:8" x14ac:dyDescent="0.35">
      <c r="A32" t="s">
        <v>111</v>
      </c>
      <c r="B32" t="s">
        <v>110</v>
      </c>
      <c r="C32" t="s">
        <v>777</v>
      </c>
      <c r="D32" t="s">
        <v>778</v>
      </c>
      <c r="E32">
        <v>8.3000000000000004E-2</v>
      </c>
      <c r="F32">
        <f t="shared" si="0"/>
        <v>8.3000000000000004E-2</v>
      </c>
      <c r="G32">
        <f t="shared" si="1"/>
        <v>8.3000000000000004E-2</v>
      </c>
      <c r="H32" s="2">
        <f t="shared" si="2"/>
        <v>0.97945749999999998</v>
      </c>
    </row>
    <row r="33" spans="1:8" x14ac:dyDescent="0.35">
      <c r="A33" t="s">
        <v>115</v>
      </c>
      <c r="B33" t="s">
        <v>113</v>
      </c>
      <c r="C33" t="s">
        <v>777</v>
      </c>
      <c r="D33" t="s">
        <v>778</v>
      </c>
      <c r="E33">
        <v>0.39300000000000002</v>
      </c>
      <c r="F33">
        <f t="shared" si="0"/>
        <v>0.39300000000000002</v>
      </c>
      <c r="G33">
        <f t="shared" si="1"/>
        <v>0.39300000000000002</v>
      </c>
      <c r="H33" s="2">
        <f t="shared" si="2"/>
        <v>0.90273249999999994</v>
      </c>
    </row>
    <row r="34" spans="1:8" x14ac:dyDescent="0.35">
      <c r="A34" t="s">
        <v>117</v>
      </c>
      <c r="B34" t="s">
        <v>116</v>
      </c>
      <c r="C34" t="s">
        <v>777</v>
      </c>
      <c r="D34" t="s">
        <v>778</v>
      </c>
      <c r="E34">
        <v>-1</v>
      </c>
      <c r="F34" t="str">
        <f t="shared" si="0"/>
        <v/>
      </c>
      <c r="G34">
        <f t="shared" si="1"/>
        <v>4</v>
      </c>
      <c r="H34" s="2">
        <f t="shared" si="2"/>
        <v>1.0000000000000009E-2</v>
      </c>
    </row>
    <row r="35" spans="1:8" x14ac:dyDescent="0.35">
      <c r="A35" t="s">
        <v>120</v>
      </c>
      <c r="B35" t="s">
        <v>118</v>
      </c>
      <c r="C35" t="s">
        <v>777</v>
      </c>
      <c r="D35" t="s">
        <v>778</v>
      </c>
      <c r="E35">
        <v>-1</v>
      </c>
      <c r="F35" t="str">
        <f t="shared" si="0"/>
        <v/>
      </c>
      <c r="G35">
        <f t="shared" si="1"/>
        <v>4</v>
      </c>
      <c r="H35" s="2">
        <f t="shared" si="2"/>
        <v>1.0000000000000009E-2</v>
      </c>
    </row>
    <row r="36" spans="1:8" x14ac:dyDescent="0.35">
      <c r="A36" t="s">
        <v>122</v>
      </c>
      <c r="B36" t="s">
        <v>121</v>
      </c>
      <c r="C36" t="s">
        <v>777</v>
      </c>
      <c r="D36" t="s">
        <v>778</v>
      </c>
      <c r="E36">
        <v>2.1000000000000001E-2</v>
      </c>
      <c r="F36">
        <f t="shared" si="0"/>
        <v>2.1000000000000001E-2</v>
      </c>
      <c r="G36">
        <f t="shared" si="1"/>
        <v>2.1000000000000001E-2</v>
      </c>
      <c r="H36" s="2">
        <f t="shared" si="2"/>
        <v>0.99480250000000003</v>
      </c>
    </row>
    <row r="37" spans="1:8" x14ac:dyDescent="0.35">
      <c r="A37" t="s">
        <v>125</v>
      </c>
      <c r="B37" t="s">
        <v>124</v>
      </c>
      <c r="C37" t="s">
        <v>777</v>
      </c>
      <c r="D37" t="s">
        <v>778</v>
      </c>
      <c r="E37">
        <v>0.83099999999999996</v>
      </c>
      <c r="F37">
        <f t="shared" si="0"/>
        <v>0.83099999999999996</v>
      </c>
      <c r="G37">
        <f t="shared" si="1"/>
        <v>0.83099999999999996</v>
      </c>
      <c r="H37" s="2">
        <f t="shared" si="2"/>
        <v>0.79432750000000008</v>
      </c>
    </row>
    <row r="38" spans="1:8" x14ac:dyDescent="0.35">
      <c r="A38" t="s">
        <v>780</v>
      </c>
      <c r="B38" t="s">
        <v>127</v>
      </c>
      <c r="C38" t="s">
        <v>777</v>
      </c>
      <c r="D38" t="s">
        <v>778</v>
      </c>
      <c r="E38">
        <v>-1</v>
      </c>
      <c r="F38" t="str">
        <f t="shared" si="0"/>
        <v/>
      </c>
      <c r="G38">
        <f t="shared" si="1"/>
        <v>4</v>
      </c>
      <c r="H38" s="2">
        <f t="shared" si="2"/>
        <v>1.0000000000000009E-2</v>
      </c>
    </row>
    <row r="39" spans="1:8" x14ac:dyDescent="0.35">
      <c r="A39" t="s">
        <v>132</v>
      </c>
      <c r="B39" t="s">
        <v>131</v>
      </c>
      <c r="C39" t="s">
        <v>777</v>
      </c>
      <c r="D39" t="s">
        <v>778</v>
      </c>
      <c r="E39">
        <v>-1</v>
      </c>
      <c r="F39" t="str">
        <f t="shared" si="0"/>
        <v/>
      </c>
      <c r="G39">
        <f t="shared" si="1"/>
        <v>4</v>
      </c>
      <c r="H39" s="2">
        <f t="shared" si="2"/>
        <v>1.0000000000000009E-2</v>
      </c>
    </row>
    <row r="40" spans="1:8" x14ac:dyDescent="0.35">
      <c r="A40" t="s">
        <v>767</v>
      </c>
      <c r="B40" t="s">
        <v>139</v>
      </c>
      <c r="C40" t="s">
        <v>777</v>
      </c>
      <c r="D40" t="s">
        <v>779</v>
      </c>
      <c r="E40">
        <v>-1</v>
      </c>
      <c r="F40" t="str">
        <f t="shared" si="0"/>
        <v/>
      </c>
      <c r="G40">
        <f t="shared" si="1"/>
        <v>4</v>
      </c>
      <c r="H40" s="2">
        <f t="shared" si="2"/>
        <v>1.0000000000000009E-2</v>
      </c>
    </row>
    <row r="41" spans="1:8" x14ac:dyDescent="0.35">
      <c r="A41" t="s">
        <v>141</v>
      </c>
      <c r="B41" t="s">
        <v>139</v>
      </c>
      <c r="C41" t="s">
        <v>777</v>
      </c>
      <c r="D41" t="s">
        <v>779</v>
      </c>
      <c r="E41">
        <v>-1</v>
      </c>
      <c r="F41" t="str">
        <f t="shared" si="0"/>
        <v/>
      </c>
      <c r="G41">
        <f t="shared" si="1"/>
        <v>4</v>
      </c>
      <c r="H41" s="2">
        <f t="shared" si="2"/>
        <v>1.0000000000000009E-2</v>
      </c>
    </row>
    <row r="42" spans="1:8" x14ac:dyDescent="0.35">
      <c r="A42" t="s">
        <v>149</v>
      </c>
      <c r="B42" t="s">
        <v>148</v>
      </c>
      <c r="C42" t="s">
        <v>777</v>
      </c>
      <c r="D42" t="s">
        <v>778</v>
      </c>
      <c r="E42">
        <v>-1</v>
      </c>
      <c r="F42" t="str">
        <f t="shared" si="0"/>
        <v/>
      </c>
      <c r="G42">
        <f t="shared" si="1"/>
        <v>4</v>
      </c>
      <c r="H42" s="2">
        <f t="shared" si="2"/>
        <v>1.0000000000000009E-2</v>
      </c>
    </row>
    <row r="43" spans="1:8" x14ac:dyDescent="0.35">
      <c r="A43" t="s">
        <v>152</v>
      </c>
      <c r="B43" t="s">
        <v>151</v>
      </c>
      <c r="C43" t="s">
        <v>777</v>
      </c>
      <c r="D43" t="s">
        <v>778</v>
      </c>
      <c r="E43">
        <v>-1</v>
      </c>
      <c r="F43" t="str">
        <f t="shared" si="0"/>
        <v/>
      </c>
      <c r="G43">
        <f t="shared" si="1"/>
        <v>4</v>
      </c>
      <c r="H43" s="2">
        <f t="shared" si="2"/>
        <v>1.0000000000000009E-2</v>
      </c>
    </row>
    <row r="44" spans="1:8" x14ac:dyDescent="0.35">
      <c r="A44" t="s">
        <v>155</v>
      </c>
      <c r="B44" t="s">
        <v>154</v>
      </c>
      <c r="C44" t="s">
        <v>777</v>
      </c>
      <c r="D44" t="s">
        <v>778</v>
      </c>
      <c r="E44">
        <v>0.13900000000000001</v>
      </c>
      <c r="F44">
        <f t="shared" si="0"/>
        <v>0.13900000000000001</v>
      </c>
      <c r="G44">
        <f t="shared" si="1"/>
        <v>0.13900000000000001</v>
      </c>
      <c r="H44" s="2">
        <f t="shared" si="2"/>
        <v>0.9655975</v>
      </c>
    </row>
    <row r="45" spans="1:8" x14ac:dyDescent="0.35">
      <c r="A45" t="s">
        <v>159</v>
      </c>
      <c r="B45" t="s">
        <v>158</v>
      </c>
      <c r="C45" t="s">
        <v>777</v>
      </c>
      <c r="D45" t="s">
        <v>778</v>
      </c>
      <c r="E45">
        <v>-1</v>
      </c>
      <c r="F45" t="str">
        <f t="shared" si="0"/>
        <v/>
      </c>
      <c r="G45">
        <f t="shared" si="1"/>
        <v>4</v>
      </c>
      <c r="H45" s="2">
        <f t="shared" si="2"/>
        <v>1.0000000000000009E-2</v>
      </c>
    </row>
    <row r="46" spans="1:8" x14ac:dyDescent="0.35">
      <c r="A46" t="s">
        <v>162</v>
      </c>
      <c r="B46" t="s">
        <v>161</v>
      </c>
      <c r="C46" t="s">
        <v>777</v>
      </c>
      <c r="D46" t="s">
        <v>778</v>
      </c>
      <c r="E46">
        <v>-1</v>
      </c>
      <c r="F46" t="str">
        <f t="shared" si="0"/>
        <v/>
      </c>
      <c r="G46">
        <f t="shared" si="1"/>
        <v>4</v>
      </c>
      <c r="H46" s="2">
        <f t="shared" si="2"/>
        <v>1.0000000000000009E-2</v>
      </c>
    </row>
    <row r="47" spans="1:8" x14ac:dyDescent="0.35">
      <c r="A47" t="s">
        <v>165</v>
      </c>
      <c r="B47" t="s">
        <v>164</v>
      </c>
      <c r="C47" t="s">
        <v>777</v>
      </c>
      <c r="D47" t="s">
        <v>778</v>
      </c>
      <c r="E47">
        <v>-1</v>
      </c>
      <c r="F47" t="str">
        <f t="shared" si="0"/>
        <v/>
      </c>
      <c r="G47">
        <f t="shared" si="1"/>
        <v>4</v>
      </c>
      <c r="H47" s="2">
        <f t="shared" si="2"/>
        <v>1.0000000000000009E-2</v>
      </c>
    </row>
    <row r="48" spans="1:8" x14ac:dyDescent="0.35">
      <c r="A48" t="s">
        <v>168</v>
      </c>
      <c r="B48" t="s">
        <v>166</v>
      </c>
      <c r="C48" t="s">
        <v>777</v>
      </c>
      <c r="D48" t="s">
        <v>778</v>
      </c>
      <c r="E48">
        <v>-1</v>
      </c>
      <c r="F48" t="str">
        <f t="shared" si="0"/>
        <v/>
      </c>
      <c r="G48">
        <f t="shared" si="1"/>
        <v>4</v>
      </c>
      <c r="H48" s="2">
        <f t="shared" si="2"/>
        <v>1.0000000000000009E-2</v>
      </c>
    </row>
    <row r="49" spans="1:8" x14ac:dyDescent="0.35">
      <c r="A49" t="s">
        <v>170</v>
      </c>
      <c r="B49" t="s">
        <v>169</v>
      </c>
      <c r="C49" t="s">
        <v>777</v>
      </c>
      <c r="D49" t="s">
        <v>778</v>
      </c>
      <c r="E49">
        <v>-1</v>
      </c>
      <c r="F49" t="str">
        <f t="shared" si="0"/>
        <v/>
      </c>
      <c r="G49">
        <f t="shared" si="1"/>
        <v>4</v>
      </c>
      <c r="H49" s="2">
        <f t="shared" si="2"/>
        <v>1.0000000000000009E-2</v>
      </c>
    </row>
    <row r="50" spans="1:8" x14ac:dyDescent="0.35">
      <c r="A50" t="s">
        <v>177</v>
      </c>
      <c r="B50" t="s">
        <v>176</v>
      </c>
      <c r="C50" t="s">
        <v>777</v>
      </c>
      <c r="D50" t="s">
        <v>778</v>
      </c>
      <c r="E50">
        <v>-1</v>
      </c>
      <c r="F50" t="str">
        <f t="shared" si="0"/>
        <v/>
      </c>
      <c r="G50">
        <f t="shared" si="1"/>
        <v>4</v>
      </c>
      <c r="H50" s="2">
        <f t="shared" si="2"/>
        <v>1.0000000000000009E-2</v>
      </c>
    </row>
    <row r="51" spans="1:8" x14ac:dyDescent="0.35">
      <c r="A51" t="s">
        <v>181</v>
      </c>
      <c r="B51" t="s">
        <v>179</v>
      </c>
      <c r="C51" t="s">
        <v>777</v>
      </c>
      <c r="D51" t="s">
        <v>778</v>
      </c>
      <c r="E51">
        <v>-1</v>
      </c>
      <c r="F51" t="str">
        <f t="shared" si="0"/>
        <v/>
      </c>
      <c r="G51">
        <f t="shared" si="1"/>
        <v>4</v>
      </c>
      <c r="H51" s="2">
        <f t="shared" si="2"/>
        <v>1.0000000000000009E-2</v>
      </c>
    </row>
    <row r="52" spans="1:8" x14ac:dyDescent="0.35">
      <c r="A52" t="s">
        <v>183</v>
      </c>
      <c r="B52" t="s">
        <v>182</v>
      </c>
      <c r="C52" t="s">
        <v>777</v>
      </c>
      <c r="D52" t="s">
        <v>778</v>
      </c>
      <c r="E52">
        <v>-1</v>
      </c>
      <c r="F52" t="str">
        <f t="shared" si="0"/>
        <v/>
      </c>
      <c r="G52">
        <f t="shared" si="1"/>
        <v>4</v>
      </c>
      <c r="H52" s="2">
        <f t="shared" si="2"/>
        <v>1.0000000000000009E-2</v>
      </c>
    </row>
    <row r="53" spans="1:8" x14ac:dyDescent="0.35">
      <c r="A53" t="s">
        <v>187</v>
      </c>
      <c r="B53" t="s">
        <v>185</v>
      </c>
      <c r="C53" t="s">
        <v>777</v>
      </c>
      <c r="D53" t="s">
        <v>778</v>
      </c>
      <c r="E53">
        <v>-1</v>
      </c>
      <c r="F53" t="str">
        <f t="shared" si="0"/>
        <v/>
      </c>
      <c r="G53">
        <f t="shared" si="1"/>
        <v>4</v>
      </c>
      <c r="H53" s="2">
        <f t="shared" si="2"/>
        <v>1.0000000000000009E-2</v>
      </c>
    </row>
    <row r="54" spans="1:8" x14ac:dyDescent="0.35">
      <c r="A54" t="s">
        <v>189</v>
      </c>
      <c r="B54" t="s">
        <v>188</v>
      </c>
      <c r="C54" t="s">
        <v>777</v>
      </c>
      <c r="D54" t="s">
        <v>778</v>
      </c>
      <c r="E54">
        <v>-1</v>
      </c>
      <c r="F54" t="str">
        <f t="shared" si="0"/>
        <v/>
      </c>
      <c r="G54">
        <f t="shared" si="1"/>
        <v>4</v>
      </c>
      <c r="H54" s="2">
        <f t="shared" si="2"/>
        <v>1.0000000000000009E-2</v>
      </c>
    </row>
    <row r="55" spans="1:8" x14ac:dyDescent="0.35">
      <c r="A55" t="s">
        <v>193</v>
      </c>
      <c r="B55" t="s">
        <v>191</v>
      </c>
      <c r="C55" t="s">
        <v>777</v>
      </c>
      <c r="D55" t="s">
        <v>778</v>
      </c>
      <c r="E55">
        <v>-1</v>
      </c>
      <c r="F55" t="str">
        <f t="shared" si="0"/>
        <v/>
      </c>
      <c r="G55">
        <f t="shared" si="1"/>
        <v>4</v>
      </c>
      <c r="H55" s="2">
        <f t="shared" si="2"/>
        <v>1.0000000000000009E-2</v>
      </c>
    </row>
    <row r="56" spans="1:8" x14ac:dyDescent="0.35">
      <c r="A56" t="s">
        <v>195</v>
      </c>
      <c r="B56" t="s">
        <v>194</v>
      </c>
      <c r="C56" t="s">
        <v>777</v>
      </c>
      <c r="D56" t="s">
        <v>778</v>
      </c>
      <c r="E56">
        <v>-1</v>
      </c>
      <c r="F56" t="str">
        <f t="shared" si="0"/>
        <v/>
      </c>
      <c r="G56">
        <f t="shared" si="1"/>
        <v>4</v>
      </c>
      <c r="H56" s="2">
        <f t="shared" si="2"/>
        <v>1.0000000000000009E-2</v>
      </c>
    </row>
    <row r="57" spans="1:8" x14ac:dyDescent="0.35">
      <c r="A57" t="s">
        <v>198</v>
      </c>
      <c r="B57" t="s">
        <v>197</v>
      </c>
      <c r="C57" t="s">
        <v>777</v>
      </c>
      <c r="D57" t="s">
        <v>778</v>
      </c>
      <c r="E57">
        <v>-1</v>
      </c>
      <c r="F57" t="str">
        <f t="shared" si="0"/>
        <v/>
      </c>
      <c r="G57">
        <f t="shared" si="1"/>
        <v>4</v>
      </c>
      <c r="H57" s="2">
        <f t="shared" si="2"/>
        <v>1.0000000000000009E-2</v>
      </c>
    </row>
    <row r="58" spans="1:8" x14ac:dyDescent="0.35">
      <c r="A58" t="s">
        <v>768</v>
      </c>
      <c r="B58" t="s">
        <v>200</v>
      </c>
      <c r="C58" t="s">
        <v>777</v>
      </c>
      <c r="D58" t="s">
        <v>779</v>
      </c>
      <c r="E58">
        <v>-1</v>
      </c>
      <c r="F58" t="str">
        <f t="shared" si="0"/>
        <v/>
      </c>
      <c r="G58">
        <f t="shared" si="1"/>
        <v>4</v>
      </c>
      <c r="H58" s="2">
        <f t="shared" si="2"/>
        <v>1.0000000000000009E-2</v>
      </c>
    </row>
    <row r="59" spans="1:8" x14ac:dyDescent="0.35">
      <c r="A59" t="s">
        <v>205</v>
      </c>
      <c r="B59" t="s">
        <v>204</v>
      </c>
      <c r="C59" t="s">
        <v>777</v>
      </c>
      <c r="D59" t="s">
        <v>778</v>
      </c>
      <c r="E59">
        <v>-1</v>
      </c>
      <c r="F59" t="str">
        <f t="shared" si="0"/>
        <v/>
      </c>
      <c r="G59">
        <f t="shared" si="1"/>
        <v>4</v>
      </c>
      <c r="H59" s="2">
        <f t="shared" si="2"/>
        <v>1.0000000000000009E-2</v>
      </c>
    </row>
    <row r="60" spans="1:8" x14ac:dyDescent="0.35">
      <c r="A60" t="s">
        <v>209</v>
      </c>
      <c r="B60" t="s">
        <v>207</v>
      </c>
      <c r="C60" t="s">
        <v>777</v>
      </c>
      <c r="D60" t="s">
        <v>778</v>
      </c>
      <c r="E60">
        <v>-1</v>
      </c>
      <c r="F60" t="str">
        <f t="shared" si="0"/>
        <v/>
      </c>
      <c r="G60">
        <f t="shared" si="1"/>
        <v>4</v>
      </c>
      <c r="H60" s="2">
        <f t="shared" si="2"/>
        <v>1.0000000000000009E-2</v>
      </c>
    </row>
    <row r="61" spans="1:8" x14ac:dyDescent="0.35">
      <c r="A61" t="s">
        <v>211</v>
      </c>
      <c r="B61" t="s">
        <v>210</v>
      </c>
      <c r="C61" t="s">
        <v>777</v>
      </c>
      <c r="D61" t="s">
        <v>778</v>
      </c>
      <c r="E61">
        <v>3.1E-2</v>
      </c>
      <c r="F61">
        <f t="shared" si="0"/>
        <v>3.1E-2</v>
      </c>
      <c r="G61">
        <f t="shared" si="1"/>
        <v>3.1E-2</v>
      </c>
      <c r="H61" s="2">
        <f t="shared" si="2"/>
        <v>0.99232750000000003</v>
      </c>
    </row>
    <row r="62" spans="1:8" x14ac:dyDescent="0.35">
      <c r="A62" t="s">
        <v>214</v>
      </c>
      <c r="B62" t="s">
        <v>213</v>
      </c>
      <c r="C62" t="s">
        <v>777</v>
      </c>
      <c r="D62" t="s">
        <v>778</v>
      </c>
      <c r="E62">
        <v>0.36299999999999999</v>
      </c>
      <c r="F62">
        <f t="shared" si="0"/>
        <v>0.36299999999999999</v>
      </c>
      <c r="G62">
        <f t="shared" si="1"/>
        <v>0.36299999999999999</v>
      </c>
      <c r="H62" s="2">
        <f t="shared" si="2"/>
        <v>0.91015749999999995</v>
      </c>
    </row>
    <row r="63" spans="1:8" x14ac:dyDescent="0.35">
      <c r="A63" t="s">
        <v>217</v>
      </c>
      <c r="B63" t="s">
        <v>216</v>
      </c>
      <c r="C63" t="s">
        <v>777</v>
      </c>
      <c r="D63" t="s">
        <v>778</v>
      </c>
      <c r="E63">
        <v>-1</v>
      </c>
      <c r="F63" t="str">
        <f t="shared" si="0"/>
        <v/>
      </c>
      <c r="G63">
        <f t="shared" si="1"/>
        <v>4</v>
      </c>
      <c r="H63" s="2">
        <f t="shared" si="2"/>
        <v>1.0000000000000009E-2</v>
      </c>
    </row>
    <row r="64" spans="1:8" x14ac:dyDescent="0.35">
      <c r="A64" t="s">
        <v>220</v>
      </c>
      <c r="B64" t="s">
        <v>219</v>
      </c>
      <c r="C64" t="s">
        <v>777</v>
      </c>
      <c r="D64" t="s">
        <v>778</v>
      </c>
      <c r="E64">
        <v>-1</v>
      </c>
      <c r="F64" t="str">
        <f t="shared" si="0"/>
        <v/>
      </c>
      <c r="G64">
        <f t="shared" si="1"/>
        <v>4</v>
      </c>
      <c r="H64" s="2">
        <f t="shared" si="2"/>
        <v>1.0000000000000009E-2</v>
      </c>
    </row>
    <row r="65" spans="1:8" x14ac:dyDescent="0.35">
      <c r="A65" t="s">
        <v>229</v>
      </c>
      <c r="B65" t="s">
        <v>227</v>
      </c>
      <c r="C65" t="s">
        <v>777</v>
      </c>
      <c r="D65" t="s">
        <v>778</v>
      </c>
      <c r="E65">
        <v>2.8000000000000001E-2</v>
      </c>
      <c r="F65">
        <f t="shared" si="0"/>
        <v>2.8000000000000001E-2</v>
      </c>
      <c r="G65">
        <f t="shared" si="1"/>
        <v>2.8000000000000001E-2</v>
      </c>
      <c r="H65" s="2">
        <f t="shared" si="2"/>
        <v>0.99307000000000001</v>
      </c>
    </row>
    <row r="66" spans="1:8" x14ac:dyDescent="0.35">
      <c r="A66" t="s">
        <v>233</v>
      </c>
      <c r="B66" t="s">
        <v>230</v>
      </c>
      <c r="C66" t="s">
        <v>777</v>
      </c>
      <c r="D66" t="s">
        <v>778</v>
      </c>
      <c r="E66">
        <v>-1</v>
      </c>
      <c r="F66" t="str">
        <f t="shared" si="0"/>
        <v/>
      </c>
      <c r="G66">
        <f t="shared" si="1"/>
        <v>4</v>
      </c>
      <c r="H66" s="2">
        <f t="shared" si="2"/>
        <v>1.0000000000000009E-2</v>
      </c>
    </row>
    <row r="67" spans="1:8" x14ac:dyDescent="0.35">
      <c r="A67" t="s">
        <v>239</v>
      </c>
      <c r="B67" t="s">
        <v>238</v>
      </c>
      <c r="C67" t="s">
        <v>777</v>
      </c>
      <c r="D67" t="s">
        <v>778</v>
      </c>
      <c r="E67">
        <v>-1</v>
      </c>
      <c r="F67" t="str">
        <f t="shared" ref="F67:F130" si="3">IF(E67=-1,"",E67)</f>
        <v/>
      </c>
      <c r="G67">
        <f t="shared" ref="G67:G130" si="4">IF(E67=-1,4,E67)</f>
        <v>4</v>
      </c>
      <c r="H67" s="2">
        <f t="shared" ref="H67:H130" si="5" xml:space="preserve"> -0.2475*G67 + 1</f>
        <v>1.0000000000000009E-2</v>
      </c>
    </row>
    <row r="68" spans="1:8" x14ac:dyDescent="0.35">
      <c r="A68" t="s">
        <v>765</v>
      </c>
      <c r="B68" t="s">
        <v>241</v>
      </c>
      <c r="C68" t="s">
        <v>777</v>
      </c>
      <c r="D68" t="s">
        <v>778</v>
      </c>
      <c r="E68">
        <v>-1</v>
      </c>
      <c r="F68" t="str">
        <f t="shared" si="3"/>
        <v/>
      </c>
      <c r="G68">
        <f t="shared" si="4"/>
        <v>4</v>
      </c>
      <c r="H68" s="2">
        <f t="shared" si="5"/>
        <v>1.0000000000000009E-2</v>
      </c>
    </row>
    <row r="69" spans="1:8" x14ac:dyDescent="0.35">
      <c r="A69" t="s">
        <v>244</v>
      </c>
      <c r="B69" t="s">
        <v>243</v>
      </c>
      <c r="C69" t="s">
        <v>777</v>
      </c>
      <c r="D69" t="s">
        <v>778</v>
      </c>
      <c r="E69">
        <v>-1</v>
      </c>
      <c r="F69" t="str">
        <f t="shared" si="3"/>
        <v/>
      </c>
      <c r="G69">
        <f t="shared" si="4"/>
        <v>4</v>
      </c>
      <c r="H69" s="2">
        <f t="shared" si="5"/>
        <v>1.0000000000000009E-2</v>
      </c>
    </row>
    <row r="70" spans="1:8" x14ac:dyDescent="0.35">
      <c r="A70" t="s">
        <v>249</v>
      </c>
      <c r="B70" t="s">
        <v>248</v>
      </c>
      <c r="C70" t="s">
        <v>777</v>
      </c>
      <c r="D70" t="s">
        <v>778</v>
      </c>
      <c r="E70">
        <v>0.19500000000000001</v>
      </c>
      <c r="F70">
        <f t="shared" si="3"/>
        <v>0.19500000000000001</v>
      </c>
      <c r="G70">
        <f t="shared" si="4"/>
        <v>0.19500000000000001</v>
      </c>
      <c r="H70" s="2">
        <f t="shared" si="5"/>
        <v>0.95173750000000001</v>
      </c>
    </row>
    <row r="71" spans="1:8" x14ac:dyDescent="0.35">
      <c r="A71" t="s">
        <v>763</v>
      </c>
      <c r="B71" t="s">
        <v>764</v>
      </c>
      <c r="C71" t="s">
        <v>777</v>
      </c>
      <c r="D71" t="s">
        <v>778</v>
      </c>
      <c r="E71">
        <v>-1</v>
      </c>
      <c r="F71" t="str">
        <f t="shared" si="3"/>
        <v/>
      </c>
      <c r="G71">
        <f t="shared" si="4"/>
        <v>4</v>
      </c>
      <c r="H71" s="2">
        <f t="shared" si="5"/>
        <v>1.0000000000000009E-2</v>
      </c>
    </row>
    <row r="72" spans="1:8" x14ac:dyDescent="0.35">
      <c r="A72" t="s">
        <v>252</v>
      </c>
      <c r="B72" t="s">
        <v>251</v>
      </c>
      <c r="C72" t="s">
        <v>777</v>
      </c>
      <c r="D72" t="s">
        <v>778</v>
      </c>
      <c r="E72">
        <v>0.51700000000000002</v>
      </c>
      <c r="F72">
        <f t="shared" si="3"/>
        <v>0.51700000000000002</v>
      </c>
      <c r="G72">
        <f t="shared" si="4"/>
        <v>0.51700000000000002</v>
      </c>
      <c r="H72" s="2">
        <f t="shared" si="5"/>
        <v>0.87204250000000005</v>
      </c>
    </row>
    <row r="73" spans="1:8" x14ac:dyDescent="0.35">
      <c r="A73" t="s">
        <v>762</v>
      </c>
      <c r="B73" t="s">
        <v>254</v>
      </c>
      <c r="C73" t="s">
        <v>777</v>
      </c>
      <c r="D73" t="s">
        <v>779</v>
      </c>
      <c r="E73">
        <v>0.72499999999999998</v>
      </c>
      <c r="F73">
        <f t="shared" si="3"/>
        <v>0.72499999999999998</v>
      </c>
      <c r="G73">
        <f t="shared" si="4"/>
        <v>0.72499999999999998</v>
      </c>
      <c r="H73" s="2">
        <f t="shared" si="5"/>
        <v>0.82056249999999997</v>
      </c>
    </row>
    <row r="74" spans="1:8" x14ac:dyDescent="0.35">
      <c r="A74" t="s">
        <v>260</v>
      </c>
      <c r="B74" t="s">
        <v>259</v>
      </c>
      <c r="C74" t="s">
        <v>777</v>
      </c>
      <c r="D74" t="s">
        <v>778</v>
      </c>
      <c r="E74">
        <v>1.645</v>
      </c>
      <c r="F74">
        <f t="shared" si="3"/>
        <v>1.645</v>
      </c>
      <c r="G74">
        <f t="shared" si="4"/>
        <v>1.645</v>
      </c>
      <c r="H74" s="2">
        <f t="shared" si="5"/>
        <v>0.59286250000000007</v>
      </c>
    </row>
    <row r="75" spans="1:8" x14ac:dyDescent="0.35">
      <c r="A75" t="s">
        <v>264</v>
      </c>
      <c r="B75" t="s">
        <v>262</v>
      </c>
      <c r="C75" t="s">
        <v>777</v>
      </c>
      <c r="D75" t="s">
        <v>778</v>
      </c>
      <c r="E75">
        <v>0.50800000000000001</v>
      </c>
      <c r="F75">
        <f t="shared" si="3"/>
        <v>0.50800000000000001</v>
      </c>
      <c r="G75">
        <f t="shared" si="4"/>
        <v>0.50800000000000001</v>
      </c>
      <c r="H75" s="2">
        <f t="shared" si="5"/>
        <v>0.87426999999999999</v>
      </c>
    </row>
    <row r="76" spans="1:8" x14ac:dyDescent="0.35">
      <c r="A76" t="s">
        <v>267</v>
      </c>
      <c r="B76" t="s">
        <v>266</v>
      </c>
      <c r="C76" t="s">
        <v>777</v>
      </c>
      <c r="D76" t="s">
        <v>778</v>
      </c>
      <c r="E76">
        <v>-1</v>
      </c>
      <c r="F76" t="str">
        <f t="shared" si="3"/>
        <v/>
      </c>
      <c r="G76">
        <f t="shared" si="4"/>
        <v>4</v>
      </c>
      <c r="H76" s="2">
        <f t="shared" si="5"/>
        <v>1.0000000000000009E-2</v>
      </c>
    </row>
    <row r="77" spans="1:8" x14ac:dyDescent="0.35">
      <c r="A77" t="s">
        <v>270</v>
      </c>
      <c r="B77" t="s">
        <v>269</v>
      </c>
      <c r="C77" t="s">
        <v>777</v>
      </c>
      <c r="D77" t="s">
        <v>778</v>
      </c>
      <c r="E77">
        <v>0.44</v>
      </c>
      <c r="F77">
        <f t="shared" si="3"/>
        <v>0.44</v>
      </c>
      <c r="G77">
        <f t="shared" si="4"/>
        <v>0.44</v>
      </c>
      <c r="H77" s="2">
        <f t="shared" si="5"/>
        <v>0.8911</v>
      </c>
    </row>
    <row r="78" spans="1:8" x14ac:dyDescent="0.35">
      <c r="A78" t="s">
        <v>272</v>
      </c>
      <c r="B78" t="s">
        <v>271</v>
      </c>
      <c r="C78" t="s">
        <v>777</v>
      </c>
      <c r="D78" t="s">
        <v>778</v>
      </c>
      <c r="E78">
        <v>-1</v>
      </c>
      <c r="F78" t="str">
        <f t="shared" si="3"/>
        <v/>
      </c>
      <c r="G78">
        <f t="shared" si="4"/>
        <v>4</v>
      </c>
      <c r="H78" s="2">
        <f t="shared" si="5"/>
        <v>1.0000000000000009E-2</v>
      </c>
    </row>
    <row r="79" spans="1:8" x14ac:dyDescent="0.35">
      <c r="A79" t="s">
        <v>274</v>
      </c>
      <c r="B79" t="s">
        <v>273</v>
      </c>
      <c r="C79" t="s">
        <v>777</v>
      </c>
      <c r="D79" t="s">
        <v>778</v>
      </c>
      <c r="E79">
        <v>-1</v>
      </c>
      <c r="F79" t="str">
        <f t="shared" si="3"/>
        <v/>
      </c>
      <c r="G79">
        <f t="shared" si="4"/>
        <v>4</v>
      </c>
      <c r="H79" s="2">
        <f t="shared" si="5"/>
        <v>1.0000000000000009E-2</v>
      </c>
    </row>
    <row r="80" spans="1:8" x14ac:dyDescent="0.35">
      <c r="A80" t="s">
        <v>277</v>
      </c>
      <c r="B80" t="s">
        <v>276</v>
      </c>
      <c r="C80" t="s">
        <v>777</v>
      </c>
      <c r="D80" t="s">
        <v>778</v>
      </c>
      <c r="E80">
        <v>-1</v>
      </c>
      <c r="F80" t="str">
        <f t="shared" si="3"/>
        <v/>
      </c>
      <c r="G80">
        <f t="shared" si="4"/>
        <v>4</v>
      </c>
      <c r="H80" s="2">
        <f t="shared" si="5"/>
        <v>1.0000000000000009E-2</v>
      </c>
    </row>
    <row r="81" spans="1:8" x14ac:dyDescent="0.35">
      <c r="A81" t="s">
        <v>281</v>
      </c>
      <c r="B81" t="s">
        <v>279</v>
      </c>
      <c r="C81" t="s">
        <v>777</v>
      </c>
      <c r="D81" t="s">
        <v>778</v>
      </c>
      <c r="E81">
        <v>0.32500000000000001</v>
      </c>
      <c r="F81">
        <f t="shared" si="3"/>
        <v>0.32500000000000001</v>
      </c>
      <c r="G81">
        <f t="shared" si="4"/>
        <v>0.32500000000000001</v>
      </c>
      <c r="H81" s="2">
        <f t="shared" si="5"/>
        <v>0.91956250000000006</v>
      </c>
    </row>
    <row r="82" spans="1:8" x14ac:dyDescent="0.35">
      <c r="A82" t="s">
        <v>761</v>
      </c>
      <c r="B82" t="s">
        <v>282</v>
      </c>
      <c r="C82" t="s">
        <v>777</v>
      </c>
      <c r="D82" t="s">
        <v>779</v>
      </c>
      <c r="E82">
        <v>-1</v>
      </c>
      <c r="F82" t="str">
        <f t="shared" si="3"/>
        <v/>
      </c>
      <c r="G82">
        <f t="shared" si="4"/>
        <v>4</v>
      </c>
      <c r="H82" s="2">
        <f t="shared" si="5"/>
        <v>1.0000000000000009E-2</v>
      </c>
    </row>
    <row r="83" spans="1:8" x14ac:dyDescent="0.35">
      <c r="A83" t="s">
        <v>293</v>
      </c>
      <c r="B83" t="s">
        <v>292</v>
      </c>
      <c r="C83" t="s">
        <v>777</v>
      </c>
      <c r="D83" t="s">
        <v>778</v>
      </c>
      <c r="E83">
        <v>-1</v>
      </c>
      <c r="F83" t="str">
        <f t="shared" si="3"/>
        <v/>
      </c>
      <c r="G83">
        <f t="shared" si="4"/>
        <v>4</v>
      </c>
      <c r="H83" s="2">
        <f t="shared" si="5"/>
        <v>1.0000000000000009E-2</v>
      </c>
    </row>
    <row r="84" spans="1:8" x14ac:dyDescent="0.35">
      <c r="A84" t="s">
        <v>296</v>
      </c>
      <c r="B84" t="s">
        <v>295</v>
      </c>
      <c r="C84" t="s">
        <v>777</v>
      </c>
      <c r="D84" t="s">
        <v>778</v>
      </c>
      <c r="E84">
        <v>-1</v>
      </c>
      <c r="F84" t="str">
        <f t="shared" si="3"/>
        <v/>
      </c>
      <c r="G84">
        <f t="shared" si="4"/>
        <v>4</v>
      </c>
      <c r="H84" s="2">
        <f t="shared" si="5"/>
        <v>1.0000000000000009E-2</v>
      </c>
    </row>
    <row r="85" spans="1:8" x14ac:dyDescent="0.35">
      <c r="A85" t="s">
        <v>299</v>
      </c>
      <c r="B85" t="s">
        <v>298</v>
      </c>
      <c r="C85" t="s">
        <v>777</v>
      </c>
      <c r="D85" t="s">
        <v>778</v>
      </c>
      <c r="E85">
        <v>-1</v>
      </c>
      <c r="F85" t="str">
        <f t="shared" si="3"/>
        <v/>
      </c>
      <c r="G85">
        <f t="shared" si="4"/>
        <v>4</v>
      </c>
      <c r="H85" s="2">
        <f t="shared" si="5"/>
        <v>1.0000000000000009E-2</v>
      </c>
    </row>
    <row r="86" spans="1:8" x14ac:dyDescent="0.35">
      <c r="A86" t="s">
        <v>302</v>
      </c>
      <c r="B86" t="s">
        <v>301</v>
      </c>
      <c r="C86" t="s">
        <v>777</v>
      </c>
      <c r="D86" t="s">
        <v>778</v>
      </c>
      <c r="E86">
        <v>-1</v>
      </c>
      <c r="F86" t="str">
        <f t="shared" si="3"/>
        <v/>
      </c>
      <c r="G86">
        <f t="shared" si="4"/>
        <v>4</v>
      </c>
      <c r="H86" s="2">
        <f t="shared" si="5"/>
        <v>1.0000000000000009E-2</v>
      </c>
    </row>
    <row r="87" spans="1:8" x14ac:dyDescent="0.35">
      <c r="A87" t="s">
        <v>305</v>
      </c>
      <c r="B87" t="s">
        <v>304</v>
      </c>
      <c r="C87" t="s">
        <v>777</v>
      </c>
      <c r="D87" t="s">
        <v>778</v>
      </c>
      <c r="E87">
        <v>0</v>
      </c>
      <c r="F87">
        <f t="shared" si="3"/>
        <v>0</v>
      </c>
      <c r="G87">
        <f t="shared" si="4"/>
        <v>0</v>
      </c>
      <c r="H87" s="2">
        <f t="shared" si="5"/>
        <v>1</v>
      </c>
    </row>
    <row r="88" spans="1:8" x14ac:dyDescent="0.35">
      <c r="A88" t="s">
        <v>308</v>
      </c>
      <c r="B88" t="s">
        <v>307</v>
      </c>
      <c r="C88" t="s">
        <v>777</v>
      </c>
      <c r="D88" t="s">
        <v>778</v>
      </c>
      <c r="E88">
        <v>-1</v>
      </c>
      <c r="F88" t="str">
        <f t="shared" si="3"/>
        <v/>
      </c>
      <c r="G88">
        <f t="shared" si="4"/>
        <v>4</v>
      </c>
      <c r="H88" s="2">
        <f t="shared" si="5"/>
        <v>1.0000000000000009E-2</v>
      </c>
    </row>
    <row r="89" spans="1:8" x14ac:dyDescent="0.35">
      <c r="A89" t="s">
        <v>310</v>
      </c>
      <c r="B89" t="s">
        <v>309</v>
      </c>
      <c r="C89" t="s">
        <v>777</v>
      </c>
      <c r="D89" t="s">
        <v>778</v>
      </c>
      <c r="E89">
        <v>0.58099999999999996</v>
      </c>
      <c r="F89">
        <f t="shared" si="3"/>
        <v>0.58099999999999996</v>
      </c>
      <c r="G89">
        <f t="shared" si="4"/>
        <v>0.58099999999999996</v>
      </c>
      <c r="H89" s="2">
        <f t="shared" si="5"/>
        <v>0.85620249999999998</v>
      </c>
    </row>
    <row r="90" spans="1:8" x14ac:dyDescent="0.35">
      <c r="A90" t="s">
        <v>316</v>
      </c>
      <c r="B90" t="s">
        <v>315</v>
      </c>
      <c r="C90" t="s">
        <v>777</v>
      </c>
      <c r="D90" t="s">
        <v>778</v>
      </c>
      <c r="E90">
        <v>-1</v>
      </c>
      <c r="F90" t="str">
        <f t="shared" si="3"/>
        <v/>
      </c>
      <c r="G90">
        <f t="shared" si="4"/>
        <v>4</v>
      </c>
      <c r="H90" s="2">
        <f t="shared" si="5"/>
        <v>1.0000000000000009E-2</v>
      </c>
    </row>
    <row r="91" spans="1:8" x14ac:dyDescent="0.35">
      <c r="A91" t="s">
        <v>760</v>
      </c>
      <c r="B91" t="s">
        <v>317</v>
      </c>
      <c r="C91" t="s">
        <v>777</v>
      </c>
      <c r="D91" t="s">
        <v>779</v>
      </c>
      <c r="E91">
        <v>0.36399999999999999</v>
      </c>
      <c r="F91">
        <f t="shared" si="3"/>
        <v>0.36399999999999999</v>
      </c>
      <c r="G91">
        <f t="shared" si="4"/>
        <v>0.36399999999999999</v>
      </c>
      <c r="H91" s="2">
        <f t="shared" si="5"/>
        <v>0.90991</v>
      </c>
    </row>
    <row r="92" spans="1:8" x14ac:dyDescent="0.35">
      <c r="A92" t="s">
        <v>322</v>
      </c>
      <c r="B92" t="s">
        <v>321</v>
      </c>
      <c r="C92" t="s">
        <v>777</v>
      </c>
      <c r="D92" t="s">
        <v>778</v>
      </c>
      <c r="E92">
        <v>6.0000000000000001E-3</v>
      </c>
      <c r="F92">
        <f t="shared" si="3"/>
        <v>6.0000000000000001E-3</v>
      </c>
      <c r="G92">
        <f t="shared" si="4"/>
        <v>6.0000000000000001E-3</v>
      </c>
      <c r="H92" s="2">
        <f t="shared" si="5"/>
        <v>0.99851500000000004</v>
      </c>
    </row>
    <row r="93" spans="1:8" x14ac:dyDescent="0.35">
      <c r="A93" t="s">
        <v>325</v>
      </c>
      <c r="B93" t="s">
        <v>324</v>
      </c>
      <c r="C93" t="s">
        <v>777</v>
      </c>
      <c r="D93" t="s">
        <v>778</v>
      </c>
      <c r="E93">
        <v>-1</v>
      </c>
      <c r="F93" t="str">
        <f t="shared" si="3"/>
        <v/>
      </c>
      <c r="G93">
        <f t="shared" si="4"/>
        <v>4</v>
      </c>
      <c r="H93" s="2">
        <f t="shared" si="5"/>
        <v>1.0000000000000009E-2</v>
      </c>
    </row>
    <row r="94" spans="1:8" x14ac:dyDescent="0.35">
      <c r="A94" t="s">
        <v>328</v>
      </c>
      <c r="B94" t="s">
        <v>327</v>
      </c>
      <c r="C94" t="s">
        <v>777</v>
      </c>
      <c r="D94" t="s">
        <v>778</v>
      </c>
      <c r="E94">
        <v>-1</v>
      </c>
      <c r="F94" t="str">
        <f t="shared" si="3"/>
        <v/>
      </c>
      <c r="G94">
        <f t="shared" si="4"/>
        <v>4</v>
      </c>
      <c r="H94" s="2">
        <f t="shared" si="5"/>
        <v>1.0000000000000009E-2</v>
      </c>
    </row>
    <row r="95" spans="1:8" x14ac:dyDescent="0.35">
      <c r="A95" t="s">
        <v>332</v>
      </c>
      <c r="B95" t="s">
        <v>330</v>
      </c>
      <c r="C95" t="s">
        <v>777</v>
      </c>
      <c r="D95" t="s">
        <v>778</v>
      </c>
      <c r="E95">
        <v>-1</v>
      </c>
      <c r="F95" t="str">
        <f t="shared" si="3"/>
        <v/>
      </c>
      <c r="G95">
        <f t="shared" si="4"/>
        <v>4</v>
      </c>
      <c r="H95" s="2">
        <f t="shared" si="5"/>
        <v>1.0000000000000009E-2</v>
      </c>
    </row>
    <row r="96" spans="1:8" x14ac:dyDescent="0.35">
      <c r="A96" t="s">
        <v>334</v>
      </c>
      <c r="B96" t="s">
        <v>333</v>
      </c>
      <c r="C96" t="s">
        <v>777</v>
      </c>
      <c r="D96" t="s">
        <v>778</v>
      </c>
      <c r="E96">
        <v>0.31900000000000001</v>
      </c>
      <c r="F96">
        <f t="shared" si="3"/>
        <v>0.31900000000000001</v>
      </c>
      <c r="G96">
        <f t="shared" si="4"/>
        <v>0.31900000000000001</v>
      </c>
      <c r="H96" s="2">
        <f t="shared" si="5"/>
        <v>0.92104750000000002</v>
      </c>
    </row>
    <row r="97" spans="1:8" x14ac:dyDescent="0.35">
      <c r="A97" t="s">
        <v>340</v>
      </c>
      <c r="B97" t="s">
        <v>338</v>
      </c>
      <c r="C97" t="s">
        <v>777</v>
      </c>
      <c r="D97" t="s">
        <v>778</v>
      </c>
      <c r="E97">
        <v>0.193</v>
      </c>
      <c r="F97">
        <f t="shared" si="3"/>
        <v>0.193</v>
      </c>
      <c r="G97">
        <f t="shared" si="4"/>
        <v>0.193</v>
      </c>
      <c r="H97" s="2">
        <f t="shared" si="5"/>
        <v>0.95223250000000004</v>
      </c>
    </row>
    <row r="98" spans="1:8" x14ac:dyDescent="0.35">
      <c r="A98" t="s">
        <v>342</v>
      </c>
      <c r="B98" t="s">
        <v>341</v>
      </c>
      <c r="C98" t="s">
        <v>777</v>
      </c>
      <c r="D98" t="s">
        <v>778</v>
      </c>
      <c r="E98">
        <v>-1</v>
      </c>
      <c r="F98" t="str">
        <f t="shared" si="3"/>
        <v/>
      </c>
      <c r="G98">
        <f t="shared" si="4"/>
        <v>4</v>
      </c>
      <c r="H98" s="2">
        <f t="shared" si="5"/>
        <v>1.0000000000000009E-2</v>
      </c>
    </row>
    <row r="99" spans="1:8" x14ac:dyDescent="0.35">
      <c r="A99" t="s">
        <v>347</v>
      </c>
      <c r="B99" t="s">
        <v>346</v>
      </c>
      <c r="C99" t="s">
        <v>777</v>
      </c>
      <c r="D99" t="s">
        <v>778</v>
      </c>
      <c r="E99">
        <v>-1</v>
      </c>
      <c r="F99" t="str">
        <f t="shared" si="3"/>
        <v/>
      </c>
      <c r="G99">
        <f t="shared" si="4"/>
        <v>4</v>
      </c>
      <c r="H99" s="2">
        <f t="shared" si="5"/>
        <v>1.0000000000000009E-2</v>
      </c>
    </row>
    <row r="100" spans="1:8" x14ac:dyDescent="0.35">
      <c r="A100" t="s">
        <v>350</v>
      </c>
      <c r="B100" t="s">
        <v>349</v>
      </c>
      <c r="C100" t="s">
        <v>777</v>
      </c>
      <c r="D100" t="s">
        <v>778</v>
      </c>
      <c r="E100">
        <v>-1</v>
      </c>
      <c r="F100" t="str">
        <f t="shared" si="3"/>
        <v/>
      </c>
      <c r="G100">
        <f t="shared" si="4"/>
        <v>4</v>
      </c>
      <c r="H100" s="2">
        <f t="shared" si="5"/>
        <v>1.0000000000000009E-2</v>
      </c>
    </row>
    <row r="101" spans="1:8" x14ac:dyDescent="0.35">
      <c r="A101" t="s">
        <v>353</v>
      </c>
      <c r="B101" t="s">
        <v>352</v>
      </c>
      <c r="C101" t="s">
        <v>777</v>
      </c>
      <c r="D101" t="s">
        <v>778</v>
      </c>
      <c r="E101">
        <v>-1</v>
      </c>
      <c r="F101" t="str">
        <f t="shared" si="3"/>
        <v/>
      </c>
      <c r="G101">
        <f t="shared" si="4"/>
        <v>4</v>
      </c>
      <c r="H101" s="2">
        <f t="shared" si="5"/>
        <v>1.0000000000000009E-2</v>
      </c>
    </row>
    <row r="102" spans="1:8" x14ac:dyDescent="0.35">
      <c r="A102" t="s">
        <v>356</v>
      </c>
      <c r="B102" t="s">
        <v>355</v>
      </c>
      <c r="C102" t="s">
        <v>777</v>
      </c>
      <c r="D102" t="s">
        <v>778</v>
      </c>
      <c r="E102">
        <v>0.125</v>
      </c>
      <c r="F102">
        <f t="shared" si="3"/>
        <v>0.125</v>
      </c>
      <c r="G102">
        <f t="shared" si="4"/>
        <v>0.125</v>
      </c>
      <c r="H102" s="2">
        <f t="shared" si="5"/>
        <v>0.96906250000000005</v>
      </c>
    </row>
    <row r="103" spans="1:8" x14ac:dyDescent="0.35">
      <c r="A103" t="s">
        <v>359</v>
      </c>
      <c r="B103" t="s">
        <v>358</v>
      </c>
      <c r="C103" t="s">
        <v>777</v>
      </c>
      <c r="D103" t="s">
        <v>778</v>
      </c>
      <c r="E103">
        <v>-1</v>
      </c>
      <c r="F103" t="str">
        <f t="shared" si="3"/>
        <v/>
      </c>
      <c r="G103">
        <f t="shared" si="4"/>
        <v>4</v>
      </c>
      <c r="H103" s="2">
        <f t="shared" si="5"/>
        <v>1.0000000000000009E-2</v>
      </c>
    </row>
    <row r="104" spans="1:8" x14ac:dyDescent="0.35">
      <c r="A104" t="s">
        <v>364</v>
      </c>
      <c r="B104" t="s">
        <v>361</v>
      </c>
      <c r="C104" t="s">
        <v>777</v>
      </c>
      <c r="D104" t="s">
        <v>778</v>
      </c>
      <c r="E104">
        <v>1.0389999999999999</v>
      </c>
      <c r="F104">
        <f t="shared" si="3"/>
        <v>1.0389999999999999</v>
      </c>
      <c r="G104">
        <f t="shared" si="4"/>
        <v>1.0389999999999999</v>
      </c>
      <c r="H104" s="2">
        <f t="shared" si="5"/>
        <v>0.74284749999999999</v>
      </c>
    </row>
    <row r="105" spans="1:8" x14ac:dyDescent="0.35">
      <c r="A105" t="s">
        <v>759</v>
      </c>
      <c r="B105" t="s">
        <v>365</v>
      </c>
      <c r="C105" t="s">
        <v>777</v>
      </c>
      <c r="D105" t="s">
        <v>779</v>
      </c>
      <c r="E105">
        <v>0.377</v>
      </c>
      <c r="F105">
        <f t="shared" si="3"/>
        <v>0.377</v>
      </c>
      <c r="G105">
        <f t="shared" si="4"/>
        <v>0.377</v>
      </c>
      <c r="H105" s="2">
        <f t="shared" si="5"/>
        <v>0.90669250000000001</v>
      </c>
    </row>
    <row r="106" spans="1:8" x14ac:dyDescent="0.35">
      <c r="A106" t="s">
        <v>374</v>
      </c>
      <c r="B106" t="s">
        <v>373</v>
      </c>
      <c r="C106" t="s">
        <v>777</v>
      </c>
      <c r="D106" t="s">
        <v>778</v>
      </c>
      <c r="E106">
        <v>-1</v>
      </c>
      <c r="F106" t="str">
        <f t="shared" si="3"/>
        <v/>
      </c>
      <c r="G106">
        <f t="shared" si="4"/>
        <v>4</v>
      </c>
      <c r="H106" s="2">
        <f t="shared" si="5"/>
        <v>1.0000000000000009E-2</v>
      </c>
    </row>
    <row r="107" spans="1:8" x14ac:dyDescent="0.35">
      <c r="A107" t="s">
        <v>377</v>
      </c>
      <c r="B107" t="s">
        <v>376</v>
      </c>
      <c r="C107" t="s">
        <v>777</v>
      </c>
      <c r="D107" t="s">
        <v>778</v>
      </c>
      <c r="E107">
        <v>-1</v>
      </c>
      <c r="F107" t="str">
        <f t="shared" si="3"/>
        <v/>
      </c>
      <c r="G107">
        <f t="shared" si="4"/>
        <v>4</v>
      </c>
      <c r="H107" s="2">
        <f t="shared" si="5"/>
        <v>1.0000000000000009E-2</v>
      </c>
    </row>
    <row r="108" spans="1:8" x14ac:dyDescent="0.35">
      <c r="A108" t="s">
        <v>382</v>
      </c>
      <c r="B108" t="s">
        <v>380</v>
      </c>
      <c r="C108" t="s">
        <v>777</v>
      </c>
      <c r="D108" t="s">
        <v>778</v>
      </c>
      <c r="E108">
        <v>-1</v>
      </c>
      <c r="F108" t="str">
        <f t="shared" si="3"/>
        <v/>
      </c>
      <c r="G108">
        <f t="shared" si="4"/>
        <v>4</v>
      </c>
      <c r="H108" s="2">
        <f t="shared" si="5"/>
        <v>1.0000000000000009E-2</v>
      </c>
    </row>
    <row r="109" spans="1:8" x14ac:dyDescent="0.35">
      <c r="A109" t="s">
        <v>384</v>
      </c>
      <c r="B109" t="s">
        <v>383</v>
      </c>
      <c r="C109" t="s">
        <v>777</v>
      </c>
      <c r="D109" t="s">
        <v>778</v>
      </c>
      <c r="E109">
        <v>6.0999999999999999E-2</v>
      </c>
      <c r="F109">
        <f t="shared" si="3"/>
        <v>6.0999999999999999E-2</v>
      </c>
      <c r="G109">
        <f t="shared" si="4"/>
        <v>6.0999999999999999E-2</v>
      </c>
      <c r="H109" s="2">
        <f t="shared" si="5"/>
        <v>0.98490250000000001</v>
      </c>
    </row>
    <row r="110" spans="1:8" x14ac:dyDescent="0.35">
      <c r="A110" t="s">
        <v>387</v>
      </c>
      <c r="B110" t="s">
        <v>386</v>
      </c>
      <c r="C110" t="s">
        <v>777</v>
      </c>
      <c r="D110" t="s">
        <v>778</v>
      </c>
      <c r="E110">
        <v>-1</v>
      </c>
      <c r="F110" t="str">
        <f t="shared" si="3"/>
        <v/>
      </c>
      <c r="G110">
        <f t="shared" si="4"/>
        <v>4</v>
      </c>
      <c r="H110" s="2">
        <f t="shared" si="5"/>
        <v>1.0000000000000009E-2</v>
      </c>
    </row>
    <row r="111" spans="1:8" x14ac:dyDescent="0.35">
      <c r="A111" t="s">
        <v>390</v>
      </c>
      <c r="B111" t="s">
        <v>388</v>
      </c>
      <c r="C111" t="s">
        <v>777</v>
      </c>
      <c r="D111" t="s">
        <v>778</v>
      </c>
      <c r="E111">
        <v>-1</v>
      </c>
      <c r="F111" t="str">
        <f t="shared" si="3"/>
        <v/>
      </c>
      <c r="G111">
        <f t="shared" si="4"/>
        <v>4</v>
      </c>
      <c r="H111" s="2">
        <f t="shared" si="5"/>
        <v>1.0000000000000009E-2</v>
      </c>
    </row>
    <row r="112" spans="1:8" x14ac:dyDescent="0.35">
      <c r="A112" t="s">
        <v>392</v>
      </c>
      <c r="B112" t="s">
        <v>391</v>
      </c>
      <c r="C112" t="s">
        <v>777</v>
      </c>
      <c r="D112" t="s">
        <v>778</v>
      </c>
      <c r="E112">
        <v>-1</v>
      </c>
      <c r="F112" t="str">
        <f t="shared" si="3"/>
        <v/>
      </c>
      <c r="G112">
        <f t="shared" si="4"/>
        <v>4</v>
      </c>
      <c r="H112" s="2">
        <f t="shared" si="5"/>
        <v>1.0000000000000009E-2</v>
      </c>
    </row>
    <row r="113" spans="1:8" x14ac:dyDescent="0.35">
      <c r="A113" t="s">
        <v>396</v>
      </c>
      <c r="B113" t="s">
        <v>394</v>
      </c>
      <c r="C113" t="s">
        <v>777</v>
      </c>
      <c r="D113" t="s">
        <v>778</v>
      </c>
      <c r="E113">
        <v>-1</v>
      </c>
      <c r="F113" t="str">
        <f t="shared" si="3"/>
        <v/>
      </c>
      <c r="G113">
        <f t="shared" si="4"/>
        <v>4</v>
      </c>
      <c r="H113" s="2">
        <f t="shared" si="5"/>
        <v>1.0000000000000009E-2</v>
      </c>
    </row>
    <row r="114" spans="1:8" x14ac:dyDescent="0.35">
      <c r="A114" t="s">
        <v>399</v>
      </c>
      <c r="B114" t="s">
        <v>397</v>
      </c>
      <c r="C114" t="s">
        <v>777</v>
      </c>
      <c r="D114" t="s">
        <v>778</v>
      </c>
      <c r="E114">
        <v>-1</v>
      </c>
      <c r="F114" t="str">
        <f t="shared" si="3"/>
        <v/>
      </c>
      <c r="G114">
        <f t="shared" si="4"/>
        <v>4</v>
      </c>
      <c r="H114" s="2">
        <f t="shared" si="5"/>
        <v>1.0000000000000009E-2</v>
      </c>
    </row>
    <row r="115" spans="1:8" x14ac:dyDescent="0.35">
      <c r="A115" t="s">
        <v>401</v>
      </c>
      <c r="B115" t="s">
        <v>400</v>
      </c>
      <c r="C115" t="s">
        <v>777</v>
      </c>
      <c r="D115" t="s">
        <v>778</v>
      </c>
      <c r="E115">
        <v>-1</v>
      </c>
      <c r="F115" t="str">
        <f t="shared" si="3"/>
        <v/>
      </c>
      <c r="G115">
        <f t="shared" si="4"/>
        <v>4</v>
      </c>
      <c r="H115" s="2">
        <f t="shared" si="5"/>
        <v>1.0000000000000009E-2</v>
      </c>
    </row>
    <row r="116" spans="1:8" x14ac:dyDescent="0.35">
      <c r="A116" t="s">
        <v>405</v>
      </c>
      <c r="B116" t="s">
        <v>403</v>
      </c>
      <c r="C116" t="s">
        <v>777</v>
      </c>
      <c r="D116" t="s">
        <v>778</v>
      </c>
      <c r="E116">
        <v>-1</v>
      </c>
      <c r="F116" t="str">
        <f t="shared" si="3"/>
        <v/>
      </c>
      <c r="G116">
        <f t="shared" si="4"/>
        <v>4</v>
      </c>
      <c r="H116" s="2">
        <f t="shared" si="5"/>
        <v>1.0000000000000009E-2</v>
      </c>
    </row>
    <row r="117" spans="1:8" x14ac:dyDescent="0.35">
      <c r="A117" t="s">
        <v>407</v>
      </c>
      <c r="B117" t="s">
        <v>406</v>
      </c>
      <c r="C117" t="s">
        <v>777</v>
      </c>
      <c r="D117" t="s">
        <v>778</v>
      </c>
      <c r="E117">
        <v>-1</v>
      </c>
      <c r="F117" t="str">
        <f t="shared" si="3"/>
        <v/>
      </c>
      <c r="G117">
        <f t="shared" si="4"/>
        <v>4</v>
      </c>
      <c r="H117" s="2">
        <f t="shared" si="5"/>
        <v>1.0000000000000009E-2</v>
      </c>
    </row>
    <row r="118" spans="1:8" x14ac:dyDescent="0.35">
      <c r="A118" t="s">
        <v>758</v>
      </c>
      <c r="B118" t="s">
        <v>409</v>
      </c>
      <c r="C118" t="s">
        <v>777</v>
      </c>
      <c r="D118" t="s">
        <v>779</v>
      </c>
      <c r="E118">
        <v>-1</v>
      </c>
      <c r="F118" t="str">
        <f t="shared" si="3"/>
        <v/>
      </c>
      <c r="G118">
        <f t="shared" si="4"/>
        <v>4</v>
      </c>
      <c r="H118" s="2">
        <f t="shared" si="5"/>
        <v>1.0000000000000009E-2</v>
      </c>
    </row>
    <row r="119" spans="1:8" x14ac:dyDescent="0.35">
      <c r="A119" t="s">
        <v>419</v>
      </c>
      <c r="B119" t="s">
        <v>415</v>
      </c>
      <c r="C119" t="s">
        <v>777</v>
      </c>
      <c r="D119" t="s">
        <v>778</v>
      </c>
      <c r="E119">
        <v>-1</v>
      </c>
      <c r="F119" t="str">
        <f t="shared" si="3"/>
        <v/>
      </c>
      <c r="G119">
        <f t="shared" si="4"/>
        <v>4</v>
      </c>
      <c r="H119" s="2">
        <f t="shared" si="5"/>
        <v>1.0000000000000009E-2</v>
      </c>
    </row>
    <row r="120" spans="1:8" x14ac:dyDescent="0.35">
      <c r="A120" t="s">
        <v>423</v>
      </c>
      <c r="B120" t="s">
        <v>421</v>
      </c>
      <c r="C120" t="s">
        <v>777</v>
      </c>
      <c r="D120" t="s">
        <v>778</v>
      </c>
      <c r="E120">
        <v>-1</v>
      </c>
      <c r="F120" t="str">
        <f t="shared" si="3"/>
        <v/>
      </c>
      <c r="G120">
        <f t="shared" si="4"/>
        <v>4</v>
      </c>
      <c r="H120" s="2">
        <f t="shared" si="5"/>
        <v>1.0000000000000009E-2</v>
      </c>
    </row>
    <row r="121" spans="1:8" x14ac:dyDescent="0.35">
      <c r="A121" t="s">
        <v>425</v>
      </c>
      <c r="B121" t="s">
        <v>424</v>
      </c>
      <c r="C121" t="s">
        <v>777</v>
      </c>
      <c r="D121" t="s">
        <v>778</v>
      </c>
      <c r="E121">
        <v>-1</v>
      </c>
      <c r="F121" t="str">
        <f t="shared" si="3"/>
        <v/>
      </c>
      <c r="G121">
        <f t="shared" si="4"/>
        <v>4</v>
      </c>
      <c r="H121" s="2">
        <f t="shared" si="5"/>
        <v>1.0000000000000009E-2</v>
      </c>
    </row>
    <row r="122" spans="1:8" x14ac:dyDescent="0.35">
      <c r="A122" t="s">
        <v>428</v>
      </c>
      <c r="B122" t="s">
        <v>427</v>
      </c>
      <c r="C122" t="s">
        <v>777</v>
      </c>
      <c r="D122" t="s">
        <v>778</v>
      </c>
      <c r="E122">
        <v>-1</v>
      </c>
      <c r="F122" t="str">
        <f t="shared" si="3"/>
        <v/>
      </c>
      <c r="G122">
        <f t="shared" si="4"/>
        <v>4</v>
      </c>
      <c r="H122" s="2">
        <f t="shared" si="5"/>
        <v>1.0000000000000009E-2</v>
      </c>
    </row>
    <row r="123" spans="1:8" x14ac:dyDescent="0.35">
      <c r="A123" t="s">
        <v>431</v>
      </c>
      <c r="B123" t="s">
        <v>430</v>
      </c>
      <c r="C123" t="s">
        <v>777</v>
      </c>
      <c r="D123" t="s">
        <v>778</v>
      </c>
      <c r="E123">
        <v>-1</v>
      </c>
      <c r="F123" t="str">
        <f t="shared" si="3"/>
        <v/>
      </c>
      <c r="G123">
        <f t="shared" si="4"/>
        <v>4</v>
      </c>
      <c r="H123" s="2">
        <f t="shared" si="5"/>
        <v>1.0000000000000009E-2</v>
      </c>
    </row>
    <row r="124" spans="1:8" x14ac:dyDescent="0.35">
      <c r="A124" t="s">
        <v>55</v>
      </c>
      <c r="B124" t="s">
        <v>54</v>
      </c>
      <c r="C124" t="s">
        <v>777</v>
      </c>
      <c r="D124" t="s">
        <v>778</v>
      </c>
      <c r="E124">
        <v>1.4239999999999999</v>
      </c>
      <c r="F124">
        <f t="shared" si="3"/>
        <v>1.4239999999999999</v>
      </c>
      <c r="G124">
        <f t="shared" si="4"/>
        <v>1.4239999999999999</v>
      </c>
      <c r="H124" s="2">
        <f t="shared" si="5"/>
        <v>0.64756000000000002</v>
      </c>
    </row>
    <row r="125" spans="1:8" x14ac:dyDescent="0.35">
      <c r="A125" t="s">
        <v>434</v>
      </c>
      <c r="B125" t="s">
        <v>433</v>
      </c>
      <c r="C125" t="s">
        <v>777</v>
      </c>
      <c r="D125" t="s">
        <v>778</v>
      </c>
      <c r="E125">
        <v>-1</v>
      </c>
      <c r="F125" t="str">
        <f t="shared" si="3"/>
        <v/>
      </c>
      <c r="G125">
        <f t="shared" si="4"/>
        <v>4</v>
      </c>
      <c r="H125" s="2">
        <f t="shared" si="5"/>
        <v>1.0000000000000009E-2</v>
      </c>
    </row>
    <row r="126" spans="1:8" x14ac:dyDescent="0.35">
      <c r="A126" t="s">
        <v>438</v>
      </c>
      <c r="B126" t="s">
        <v>436</v>
      </c>
      <c r="C126" t="s">
        <v>777</v>
      </c>
      <c r="D126" t="s">
        <v>778</v>
      </c>
      <c r="E126">
        <v>-1</v>
      </c>
      <c r="F126" t="str">
        <f t="shared" si="3"/>
        <v/>
      </c>
      <c r="G126">
        <f t="shared" si="4"/>
        <v>4</v>
      </c>
      <c r="H126" s="2">
        <f t="shared" si="5"/>
        <v>1.0000000000000009E-2</v>
      </c>
    </row>
    <row r="127" spans="1:8" x14ac:dyDescent="0.35">
      <c r="A127" t="s">
        <v>781</v>
      </c>
      <c r="B127" t="s">
        <v>440</v>
      </c>
      <c r="C127" t="s">
        <v>777</v>
      </c>
      <c r="D127" t="s">
        <v>778</v>
      </c>
      <c r="E127">
        <v>-1</v>
      </c>
      <c r="F127" t="str">
        <f t="shared" si="3"/>
        <v/>
      </c>
      <c r="G127">
        <f t="shared" si="4"/>
        <v>4</v>
      </c>
      <c r="H127" s="2">
        <f t="shared" si="5"/>
        <v>1.0000000000000009E-2</v>
      </c>
    </row>
    <row r="128" spans="1:8" x14ac:dyDescent="0.35">
      <c r="A128" t="s">
        <v>446</v>
      </c>
      <c r="B128" t="s">
        <v>445</v>
      </c>
      <c r="C128" t="s">
        <v>777</v>
      </c>
      <c r="D128" t="s">
        <v>778</v>
      </c>
      <c r="E128">
        <v>7.0000000000000001E-3</v>
      </c>
      <c r="F128">
        <f t="shared" si="3"/>
        <v>7.0000000000000001E-3</v>
      </c>
      <c r="G128">
        <f t="shared" si="4"/>
        <v>7.0000000000000001E-3</v>
      </c>
      <c r="H128" s="2">
        <f t="shared" si="5"/>
        <v>0.99826749999999997</v>
      </c>
    </row>
    <row r="129" spans="1:8" x14ac:dyDescent="0.35">
      <c r="A129" t="s">
        <v>449</v>
      </c>
      <c r="B129" t="s">
        <v>448</v>
      </c>
      <c r="C129" t="s">
        <v>777</v>
      </c>
      <c r="D129" t="s">
        <v>778</v>
      </c>
      <c r="E129">
        <v>-1</v>
      </c>
      <c r="F129" t="str">
        <f t="shared" si="3"/>
        <v/>
      </c>
      <c r="G129">
        <f t="shared" si="4"/>
        <v>4</v>
      </c>
      <c r="H129" s="2">
        <f t="shared" si="5"/>
        <v>1.0000000000000009E-2</v>
      </c>
    </row>
    <row r="130" spans="1:8" x14ac:dyDescent="0.35">
      <c r="A130" t="s">
        <v>453</v>
      </c>
      <c r="B130" t="s">
        <v>451</v>
      </c>
      <c r="C130" t="s">
        <v>777</v>
      </c>
      <c r="D130" t="s">
        <v>778</v>
      </c>
      <c r="E130">
        <v>0.19500000000000001</v>
      </c>
      <c r="F130">
        <f t="shared" si="3"/>
        <v>0.19500000000000001</v>
      </c>
      <c r="G130">
        <f t="shared" si="4"/>
        <v>0.19500000000000001</v>
      </c>
      <c r="H130" s="2">
        <f t="shared" si="5"/>
        <v>0.95173750000000001</v>
      </c>
    </row>
    <row r="131" spans="1:8" x14ac:dyDescent="0.35">
      <c r="A131" t="s">
        <v>456</v>
      </c>
      <c r="B131" t="s">
        <v>455</v>
      </c>
      <c r="C131" t="s">
        <v>777</v>
      </c>
      <c r="D131" t="s">
        <v>778</v>
      </c>
      <c r="E131">
        <v>-1</v>
      </c>
      <c r="F131" t="str">
        <f t="shared" ref="F131:F194" si="6">IF(E131=-1,"",E131)</f>
        <v/>
      </c>
      <c r="G131">
        <f t="shared" ref="G131:G194" si="7">IF(E131=-1,4,E131)</f>
        <v>4</v>
      </c>
      <c r="H131" s="2">
        <f t="shared" ref="H131:H194" si="8" xml:space="preserve"> -0.2475*G131 + 1</f>
        <v>1.0000000000000009E-2</v>
      </c>
    </row>
    <row r="132" spans="1:8" x14ac:dyDescent="0.35">
      <c r="A132" t="s">
        <v>458</v>
      </c>
      <c r="B132" t="s">
        <v>457</v>
      </c>
      <c r="C132" t="s">
        <v>777</v>
      </c>
      <c r="D132" t="s">
        <v>778</v>
      </c>
      <c r="E132">
        <v>0.161</v>
      </c>
      <c r="F132">
        <f t="shared" si="6"/>
        <v>0.161</v>
      </c>
      <c r="G132">
        <f t="shared" si="7"/>
        <v>0.161</v>
      </c>
      <c r="H132" s="2">
        <f t="shared" si="8"/>
        <v>0.96015249999999996</v>
      </c>
    </row>
    <row r="133" spans="1:8" x14ac:dyDescent="0.35">
      <c r="A133" t="s">
        <v>462</v>
      </c>
      <c r="B133" t="s">
        <v>459</v>
      </c>
      <c r="C133" t="s">
        <v>777</v>
      </c>
      <c r="D133" t="s">
        <v>778</v>
      </c>
      <c r="E133">
        <v>-1</v>
      </c>
      <c r="F133" t="str">
        <f t="shared" si="6"/>
        <v/>
      </c>
      <c r="G133">
        <f t="shared" si="7"/>
        <v>4</v>
      </c>
      <c r="H133" s="2">
        <f t="shared" si="8"/>
        <v>1.0000000000000009E-2</v>
      </c>
    </row>
    <row r="134" spans="1:8" x14ac:dyDescent="0.35">
      <c r="A134" t="s">
        <v>464</v>
      </c>
      <c r="B134" t="s">
        <v>463</v>
      </c>
      <c r="C134" t="s">
        <v>777</v>
      </c>
      <c r="D134" t="s">
        <v>778</v>
      </c>
      <c r="E134">
        <v>4.4999999999999998E-2</v>
      </c>
      <c r="F134">
        <f t="shared" si="6"/>
        <v>4.4999999999999998E-2</v>
      </c>
      <c r="G134">
        <f t="shared" si="7"/>
        <v>4.4999999999999998E-2</v>
      </c>
      <c r="H134" s="2">
        <f t="shared" si="8"/>
        <v>0.98886249999999998</v>
      </c>
    </row>
    <row r="135" spans="1:8" x14ac:dyDescent="0.35">
      <c r="A135" t="s">
        <v>468</v>
      </c>
      <c r="B135" t="s">
        <v>466</v>
      </c>
      <c r="C135" t="s">
        <v>777</v>
      </c>
      <c r="D135" t="s">
        <v>778</v>
      </c>
      <c r="E135">
        <v>0.3</v>
      </c>
      <c r="F135">
        <f t="shared" si="6"/>
        <v>0.3</v>
      </c>
      <c r="G135">
        <f t="shared" si="7"/>
        <v>0.3</v>
      </c>
      <c r="H135" s="2">
        <f t="shared" si="8"/>
        <v>0.92574999999999996</v>
      </c>
    </row>
    <row r="136" spans="1:8" x14ac:dyDescent="0.35">
      <c r="A136" t="s">
        <v>472</v>
      </c>
      <c r="B136" t="s">
        <v>471</v>
      </c>
      <c r="C136" t="s">
        <v>777</v>
      </c>
      <c r="D136" t="s">
        <v>778</v>
      </c>
      <c r="E136">
        <v>0.19400000000000001</v>
      </c>
      <c r="F136">
        <f t="shared" si="6"/>
        <v>0.19400000000000001</v>
      </c>
      <c r="G136">
        <f t="shared" si="7"/>
        <v>0.19400000000000001</v>
      </c>
      <c r="H136" s="2">
        <f t="shared" si="8"/>
        <v>0.95198499999999997</v>
      </c>
    </row>
    <row r="137" spans="1:8" x14ac:dyDescent="0.35">
      <c r="A137" t="s">
        <v>475</v>
      </c>
      <c r="B137" t="s">
        <v>474</v>
      </c>
      <c r="C137" t="s">
        <v>777</v>
      </c>
      <c r="D137" t="s">
        <v>778</v>
      </c>
      <c r="E137">
        <v>0.72299999999999998</v>
      </c>
      <c r="F137">
        <f t="shared" si="6"/>
        <v>0.72299999999999998</v>
      </c>
      <c r="G137">
        <f t="shared" si="7"/>
        <v>0.72299999999999998</v>
      </c>
      <c r="H137" s="2">
        <f t="shared" si="8"/>
        <v>0.8210575</v>
      </c>
    </row>
    <row r="138" spans="1:8" x14ac:dyDescent="0.35">
      <c r="A138" t="s">
        <v>478</v>
      </c>
      <c r="B138" t="s">
        <v>477</v>
      </c>
      <c r="C138" t="s">
        <v>777</v>
      </c>
      <c r="D138" t="s">
        <v>778</v>
      </c>
      <c r="E138">
        <v>0.435</v>
      </c>
      <c r="F138">
        <f t="shared" si="6"/>
        <v>0.435</v>
      </c>
      <c r="G138">
        <f t="shared" si="7"/>
        <v>0.435</v>
      </c>
      <c r="H138" s="2">
        <f t="shared" si="8"/>
        <v>0.89233750000000001</v>
      </c>
    </row>
    <row r="139" spans="1:8" x14ac:dyDescent="0.35">
      <c r="A139" t="s">
        <v>480</v>
      </c>
      <c r="B139" t="s">
        <v>479</v>
      </c>
      <c r="C139" t="s">
        <v>777</v>
      </c>
      <c r="D139" t="s">
        <v>778</v>
      </c>
      <c r="E139">
        <v>-1</v>
      </c>
      <c r="F139" t="str">
        <f t="shared" si="6"/>
        <v/>
      </c>
      <c r="G139">
        <f t="shared" si="7"/>
        <v>4</v>
      </c>
      <c r="H139" s="2">
        <f t="shared" si="8"/>
        <v>1.0000000000000009E-2</v>
      </c>
    </row>
    <row r="140" spans="1:8" x14ac:dyDescent="0.35">
      <c r="A140" t="s">
        <v>483</v>
      </c>
      <c r="B140" t="s">
        <v>482</v>
      </c>
      <c r="C140" t="s">
        <v>777</v>
      </c>
      <c r="D140" t="s">
        <v>778</v>
      </c>
      <c r="E140">
        <v>-1</v>
      </c>
      <c r="F140" t="str">
        <f t="shared" si="6"/>
        <v/>
      </c>
      <c r="G140">
        <f t="shared" si="7"/>
        <v>4</v>
      </c>
      <c r="H140" s="2">
        <f t="shared" si="8"/>
        <v>1.0000000000000009E-2</v>
      </c>
    </row>
    <row r="141" spans="1:8" x14ac:dyDescent="0.35">
      <c r="A141" t="s">
        <v>485</v>
      </c>
      <c r="B141" t="s">
        <v>484</v>
      </c>
      <c r="C141" t="s">
        <v>777</v>
      </c>
      <c r="D141" t="s">
        <v>778</v>
      </c>
      <c r="E141">
        <v>-1</v>
      </c>
      <c r="F141" t="str">
        <f t="shared" si="6"/>
        <v/>
      </c>
      <c r="G141">
        <f t="shared" si="7"/>
        <v>4</v>
      </c>
      <c r="H141" s="2">
        <f t="shared" si="8"/>
        <v>1.0000000000000009E-2</v>
      </c>
    </row>
    <row r="142" spans="1:8" x14ac:dyDescent="0.35">
      <c r="A142" t="s">
        <v>492</v>
      </c>
      <c r="B142" t="s">
        <v>490</v>
      </c>
      <c r="C142" t="s">
        <v>777</v>
      </c>
      <c r="D142" t="s">
        <v>778</v>
      </c>
      <c r="E142">
        <v>0.128</v>
      </c>
      <c r="F142">
        <f t="shared" si="6"/>
        <v>0.128</v>
      </c>
      <c r="G142">
        <f t="shared" si="7"/>
        <v>0.128</v>
      </c>
      <c r="H142" s="2">
        <f t="shared" si="8"/>
        <v>0.96831999999999996</v>
      </c>
    </row>
    <row r="143" spans="1:8" x14ac:dyDescent="0.35">
      <c r="A143" t="s">
        <v>494</v>
      </c>
      <c r="B143" t="s">
        <v>493</v>
      </c>
      <c r="C143" t="s">
        <v>777</v>
      </c>
      <c r="D143" t="s">
        <v>778</v>
      </c>
      <c r="E143">
        <v>-1</v>
      </c>
      <c r="F143" t="str">
        <f t="shared" si="6"/>
        <v/>
      </c>
      <c r="G143">
        <f t="shared" si="7"/>
        <v>4</v>
      </c>
      <c r="H143" s="2">
        <f t="shared" si="8"/>
        <v>1.0000000000000009E-2</v>
      </c>
    </row>
    <row r="144" spans="1:8" x14ac:dyDescent="0.35">
      <c r="A144" t="s">
        <v>500</v>
      </c>
      <c r="B144" t="s">
        <v>498</v>
      </c>
      <c r="C144" t="s">
        <v>777</v>
      </c>
      <c r="D144" t="s">
        <v>778</v>
      </c>
      <c r="E144">
        <v>-1</v>
      </c>
      <c r="F144" t="str">
        <f t="shared" si="6"/>
        <v/>
      </c>
      <c r="G144">
        <f t="shared" si="7"/>
        <v>4</v>
      </c>
      <c r="H144" s="2">
        <f t="shared" si="8"/>
        <v>1.0000000000000009E-2</v>
      </c>
    </row>
    <row r="145" spans="1:8" x14ac:dyDescent="0.35">
      <c r="A145" t="s">
        <v>503</v>
      </c>
      <c r="B145" t="s">
        <v>501</v>
      </c>
      <c r="C145" t="s">
        <v>777</v>
      </c>
      <c r="D145" t="s">
        <v>778</v>
      </c>
      <c r="E145">
        <v>-1</v>
      </c>
      <c r="F145" t="str">
        <f t="shared" si="6"/>
        <v/>
      </c>
      <c r="G145">
        <f t="shared" si="7"/>
        <v>4</v>
      </c>
      <c r="H145" s="2">
        <f t="shared" si="8"/>
        <v>1.0000000000000009E-2</v>
      </c>
    </row>
    <row r="146" spans="1:8" x14ac:dyDescent="0.35">
      <c r="A146" t="s">
        <v>505</v>
      </c>
      <c r="B146" t="s">
        <v>504</v>
      </c>
      <c r="C146" t="s">
        <v>777</v>
      </c>
      <c r="D146" t="s">
        <v>778</v>
      </c>
      <c r="E146">
        <v>0.68400000000000005</v>
      </c>
      <c r="F146">
        <f t="shared" si="6"/>
        <v>0.68400000000000005</v>
      </c>
      <c r="G146">
        <f t="shared" si="7"/>
        <v>0.68400000000000005</v>
      </c>
      <c r="H146" s="2">
        <f t="shared" si="8"/>
        <v>0.83070999999999995</v>
      </c>
    </row>
    <row r="147" spans="1:8" x14ac:dyDescent="0.35">
      <c r="A147" t="s">
        <v>507</v>
      </c>
      <c r="B147" t="s">
        <v>506</v>
      </c>
      <c r="C147" t="s">
        <v>777</v>
      </c>
      <c r="D147" t="s">
        <v>778</v>
      </c>
      <c r="E147">
        <v>1.6930000000000001</v>
      </c>
      <c r="F147">
        <f t="shared" si="6"/>
        <v>1.6930000000000001</v>
      </c>
      <c r="G147">
        <f t="shared" si="7"/>
        <v>1.6930000000000001</v>
      </c>
      <c r="H147" s="2">
        <f t="shared" si="8"/>
        <v>0.58098249999999996</v>
      </c>
    </row>
    <row r="148" spans="1:8" x14ac:dyDescent="0.35">
      <c r="A148" t="s">
        <v>147</v>
      </c>
      <c r="B148" t="s">
        <v>144</v>
      </c>
      <c r="C148" t="s">
        <v>777</v>
      </c>
      <c r="D148" t="s">
        <v>778</v>
      </c>
      <c r="E148">
        <v>-1</v>
      </c>
      <c r="F148" t="str">
        <f t="shared" si="6"/>
        <v/>
      </c>
      <c r="G148">
        <f t="shared" si="7"/>
        <v>4</v>
      </c>
      <c r="H148" s="2">
        <f t="shared" si="8"/>
        <v>1.0000000000000009E-2</v>
      </c>
    </row>
    <row r="149" spans="1:8" x14ac:dyDescent="0.35">
      <c r="A149" t="s">
        <v>510</v>
      </c>
      <c r="B149" t="s">
        <v>509</v>
      </c>
      <c r="C149" t="s">
        <v>777</v>
      </c>
      <c r="D149" t="s">
        <v>778</v>
      </c>
      <c r="E149">
        <v>-1</v>
      </c>
      <c r="F149" t="str">
        <f t="shared" si="6"/>
        <v/>
      </c>
      <c r="G149">
        <f t="shared" si="7"/>
        <v>4</v>
      </c>
      <c r="H149" s="2">
        <f t="shared" si="8"/>
        <v>1.0000000000000009E-2</v>
      </c>
    </row>
    <row r="150" spans="1:8" x14ac:dyDescent="0.35">
      <c r="A150" t="s">
        <v>514</v>
      </c>
      <c r="B150" t="s">
        <v>512</v>
      </c>
      <c r="C150" t="s">
        <v>777</v>
      </c>
      <c r="D150" t="s">
        <v>778</v>
      </c>
      <c r="E150">
        <v>8.6999999999999994E-2</v>
      </c>
      <c r="F150">
        <f t="shared" si="6"/>
        <v>8.6999999999999994E-2</v>
      </c>
      <c r="G150">
        <f t="shared" si="7"/>
        <v>8.6999999999999994E-2</v>
      </c>
      <c r="H150" s="2">
        <f t="shared" si="8"/>
        <v>0.97846750000000005</v>
      </c>
    </row>
    <row r="151" spans="1:8" x14ac:dyDescent="0.35">
      <c r="A151" t="s">
        <v>516</v>
      </c>
      <c r="B151" t="s">
        <v>515</v>
      </c>
      <c r="C151" t="s">
        <v>777</v>
      </c>
      <c r="D151" t="s">
        <v>778</v>
      </c>
      <c r="E151">
        <v>0.46</v>
      </c>
      <c r="F151">
        <f t="shared" si="6"/>
        <v>0.46</v>
      </c>
      <c r="G151">
        <f t="shared" si="7"/>
        <v>0.46</v>
      </c>
      <c r="H151" s="2">
        <f t="shared" si="8"/>
        <v>0.88614999999999999</v>
      </c>
    </row>
    <row r="152" spans="1:8" x14ac:dyDescent="0.35">
      <c r="A152" t="s">
        <v>523</v>
      </c>
      <c r="B152" t="s">
        <v>522</v>
      </c>
      <c r="C152" t="s">
        <v>777</v>
      </c>
      <c r="D152" t="s">
        <v>778</v>
      </c>
      <c r="E152">
        <v>-1</v>
      </c>
      <c r="F152" t="str">
        <f t="shared" si="6"/>
        <v/>
      </c>
      <c r="G152">
        <f t="shared" si="7"/>
        <v>4</v>
      </c>
      <c r="H152" s="2">
        <f t="shared" si="8"/>
        <v>1.0000000000000009E-2</v>
      </c>
    </row>
    <row r="153" spans="1:8" x14ac:dyDescent="0.35">
      <c r="A153" t="s">
        <v>526</v>
      </c>
      <c r="B153" t="s">
        <v>525</v>
      </c>
      <c r="C153" t="s">
        <v>777</v>
      </c>
      <c r="D153" t="s">
        <v>778</v>
      </c>
      <c r="E153">
        <v>-1</v>
      </c>
      <c r="F153" t="str">
        <f t="shared" si="6"/>
        <v/>
      </c>
      <c r="G153">
        <f t="shared" si="7"/>
        <v>4</v>
      </c>
      <c r="H153" s="2">
        <f t="shared" si="8"/>
        <v>1.0000000000000009E-2</v>
      </c>
    </row>
    <row r="154" spans="1:8" x14ac:dyDescent="0.35">
      <c r="A154" t="s">
        <v>529</v>
      </c>
      <c r="B154" t="s">
        <v>528</v>
      </c>
      <c r="C154" t="s">
        <v>777</v>
      </c>
      <c r="D154" t="s">
        <v>778</v>
      </c>
      <c r="E154">
        <v>-1</v>
      </c>
      <c r="F154" t="str">
        <f t="shared" si="6"/>
        <v/>
      </c>
      <c r="G154">
        <f t="shared" si="7"/>
        <v>4</v>
      </c>
      <c r="H154" s="2">
        <f t="shared" si="8"/>
        <v>1.0000000000000009E-2</v>
      </c>
    </row>
    <row r="155" spans="1:8" x14ac:dyDescent="0.35">
      <c r="A155" t="s">
        <v>533</v>
      </c>
      <c r="B155" t="s">
        <v>531</v>
      </c>
      <c r="C155" t="s">
        <v>777</v>
      </c>
      <c r="D155" t="s">
        <v>778</v>
      </c>
      <c r="E155">
        <v>0.59399999999999997</v>
      </c>
      <c r="F155">
        <f t="shared" si="6"/>
        <v>0.59399999999999997</v>
      </c>
      <c r="G155">
        <f t="shared" si="7"/>
        <v>0.59399999999999997</v>
      </c>
      <c r="H155" s="2">
        <f t="shared" si="8"/>
        <v>0.85298499999999999</v>
      </c>
    </row>
    <row r="156" spans="1:8" x14ac:dyDescent="0.35">
      <c r="A156" t="s">
        <v>535</v>
      </c>
      <c r="B156" t="s">
        <v>534</v>
      </c>
      <c r="C156" t="s">
        <v>777</v>
      </c>
      <c r="D156" t="s">
        <v>778</v>
      </c>
      <c r="E156">
        <v>-1</v>
      </c>
      <c r="F156" t="str">
        <f t="shared" si="6"/>
        <v/>
      </c>
      <c r="G156">
        <f t="shared" si="7"/>
        <v>4</v>
      </c>
      <c r="H156" s="2">
        <f t="shared" si="8"/>
        <v>1.0000000000000009E-2</v>
      </c>
    </row>
    <row r="157" spans="1:8" x14ac:dyDescent="0.35">
      <c r="A157" t="s">
        <v>539</v>
      </c>
      <c r="B157" t="s">
        <v>537</v>
      </c>
      <c r="C157" t="s">
        <v>777</v>
      </c>
      <c r="D157" t="s">
        <v>778</v>
      </c>
      <c r="E157">
        <v>-1</v>
      </c>
      <c r="F157" t="str">
        <f t="shared" si="6"/>
        <v/>
      </c>
      <c r="G157">
        <f t="shared" si="7"/>
        <v>4</v>
      </c>
      <c r="H157" s="2">
        <f t="shared" si="8"/>
        <v>1.0000000000000009E-2</v>
      </c>
    </row>
    <row r="158" spans="1:8" x14ac:dyDescent="0.35">
      <c r="A158" t="s">
        <v>757</v>
      </c>
      <c r="B158" t="s">
        <v>540</v>
      </c>
      <c r="C158" t="s">
        <v>777</v>
      </c>
      <c r="D158" t="s">
        <v>779</v>
      </c>
      <c r="E158">
        <v>-1</v>
      </c>
      <c r="F158" t="str">
        <f t="shared" si="6"/>
        <v/>
      </c>
      <c r="G158">
        <f t="shared" si="7"/>
        <v>4</v>
      </c>
      <c r="H158" s="2">
        <f t="shared" si="8"/>
        <v>1.0000000000000009E-2</v>
      </c>
    </row>
    <row r="159" spans="1:8" x14ac:dyDescent="0.35">
      <c r="A159" t="s">
        <v>547</v>
      </c>
      <c r="B159" t="s">
        <v>546</v>
      </c>
      <c r="C159" t="s">
        <v>777</v>
      </c>
      <c r="D159" t="s">
        <v>778</v>
      </c>
      <c r="E159">
        <v>-1</v>
      </c>
      <c r="F159" t="str">
        <f t="shared" si="6"/>
        <v/>
      </c>
      <c r="G159">
        <f t="shared" si="7"/>
        <v>4</v>
      </c>
      <c r="H159" s="2">
        <f t="shared" si="8"/>
        <v>1.0000000000000009E-2</v>
      </c>
    </row>
    <row r="160" spans="1:8" x14ac:dyDescent="0.35">
      <c r="A160" t="s">
        <v>550</v>
      </c>
      <c r="B160" t="s">
        <v>549</v>
      </c>
      <c r="C160" t="s">
        <v>777</v>
      </c>
      <c r="D160" t="s">
        <v>778</v>
      </c>
      <c r="E160">
        <v>-1</v>
      </c>
      <c r="F160" t="str">
        <f t="shared" si="6"/>
        <v/>
      </c>
      <c r="G160">
        <f t="shared" si="7"/>
        <v>4</v>
      </c>
      <c r="H160" s="2">
        <f t="shared" si="8"/>
        <v>1.0000000000000009E-2</v>
      </c>
    </row>
    <row r="161" spans="1:8" x14ac:dyDescent="0.35">
      <c r="A161" t="s">
        <v>555</v>
      </c>
      <c r="B161" t="s">
        <v>552</v>
      </c>
      <c r="C161" t="s">
        <v>777</v>
      </c>
      <c r="D161" t="s">
        <v>778</v>
      </c>
      <c r="E161">
        <v>-1</v>
      </c>
      <c r="F161" t="str">
        <f t="shared" si="6"/>
        <v/>
      </c>
      <c r="G161">
        <f t="shared" si="7"/>
        <v>4</v>
      </c>
      <c r="H161" s="2">
        <f t="shared" si="8"/>
        <v>1.0000000000000009E-2</v>
      </c>
    </row>
    <row r="162" spans="1:8" x14ac:dyDescent="0.35">
      <c r="A162" t="s">
        <v>558</v>
      </c>
      <c r="B162" t="s">
        <v>556</v>
      </c>
      <c r="C162" t="s">
        <v>777</v>
      </c>
      <c r="D162" t="s">
        <v>778</v>
      </c>
      <c r="E162">
        <v>-1</v>
      </c>
      <c r="F162" t="str">
        <f t="shared" si="6"/>
        <v/>
      </c>
      <c r="G162">
        <f t="shared" si="7"/>
        <v>4</v>
      </c>
      <c r="H162" s="2">
        <f t="shared" si="8"/>
        <v>1.0000000000000009E-2</v>
      </c>
    </row>
    <row r="163" spans="1:8" x14ac:dyDescent="0.35">
      <c r="A163" t="s">
        <v>560</v>
      </c>
      <c r="B163" t="s">
        <v>559</v>
      </c>
      <c r="C163" t="s">
        <v>777</v>
      </c>
      <c r="D163" t="s">
        <v>778</v>
      </c>
      <c r="E163">
        <v>-1</v>
      </c>
      <c r="F163" t="str">
        <f t="shared" si="6"/>
        <v/>
      </c>
      <c r="G163">
        <f t="shared" si="7"/>
        <v>4</v>
      </c>
      <c r="H163" s="2">
        <f t="shared" si="8"/>
        <v>1.0000000000000009E-2</v>
      </c>
    </row>
    <row r="164" spans="1:8" x14ac:dyDescent="0.35">
      <c r="A164" t="s">
        <v>563</v>
      </c>
      <c r="B164" t="s">
        <v>562</v>
      </c>
      <c r="C164" t="s">
        <v>777</v>
      </c>
      <c r="D164" t="s">
        <v>778</v>
      </c>
      <c r="E164">
        <v>-1</v>
      </c>
      <c r="F164" t="str">
        <f t="shared" si="6"/>
        <v/>
      </c>
      <c r="G164">
        <f t="shared" si="7"/>
        <v>4</v>
      </c>
      <c r="H164" s="2">
        <f t="shared" si="8"/>
        <v>1.0000000000000009E-2</v>
      </c>
    </row>
    <row r="165" spans="1:8" x14ac:dyDescent="0.35">
      <c r="A165" t="s">
        <v>566</v>
      </c>
      <c r="B165" t="s">
        <v>564</v>
      </c>
      <c r="C165" t="s">
        <v>777</v>
      </c>
      <c r="D165" t="s">
        <v>778</v>
      </c>
      <c r="E165">
        <v>-1</v>
      </c>
      <c r="F165" t="str">
        <f t="shared" si="6"/>
        <v/>
      </c>
      <c r="G165">
        <f t="shared" si="7"/>
        <v>4</v>
      </c>
      <c r="H165" s="2">
        <f t="shared" si="8"/>
        <v>1.0000000000000009E-2</v>
      </c>
    </row>
    <row r="166" spans="1:8" x14ac:dyDescent="0.35">
      <c r="A166" t="s">
        <v>569</v>
      </c>
      <c r="B166" t="s">
        <v>567</v>
      </c>
      <c r="C166" t="s">
        <v>777</v>
      </c>
      <c r="D166" t="s">
        <v>778</v>
      </c>
      <c r="E166">
        <v>1.359</v>
      </c>
      <c r="F166">
        <f t="shared" si="6"/>
        <v>1.359</v>
      </c>
      <c r="G166">
        <f t="shared" si="7"/>
        <v>1.359</v>
      </c>
      <c r="H166" s="2">
        <f t="shared" si="8"/>
        <v>0.66364749999999995</v>
      </c>
    </row>
    <row r="167" spans="1:8" x14ac:dyDescent="0.35">
      <c r="A167" t="s">
        <v>576</v>
      </c>
      <c r="B167" t="s">
        <v>574</v>
      </c>
      <c r="C167" t="s">
        <v>777</v>
      </c>
      <c r="D167" t="s">
        <v>778</v>
      </c>
      <c r="E167">
        <v>-1</v>
      </c>
      <c r="F167" t="str">
        <f t="shared" si="6"/>
        <v/>
      </c>
      <c r="G167">
        <f t="shared" si="7"/>
        <v>4</v>
      </c>
      <c r="H167" s="2">
        <f t="shared" si="8"/>
        <v>1.0000000000000009E-2</v>
      </c>
    </row>
    <row r="168" spans="1:8" x14ac:dyDescent="0.35">
      <c r="A168" t="s">
        <v>579</v>
      </c>
      <c r="B168" t="s">
        <v>577</v>
      </c>
      <c r="C168" t="s">
        <v>777</v>
      </c>
      <c r="D168" t="s">
        <v>778</v>
      </c>
      <c r="E168">
        <v>0.151</v>
      </c>
      <c r="F168">
        <f t="shared" si="6"/>
        <v>0.151</v>
      </c>
      <c r="G168">
        <f t="shared" si="7"/>
        <v>0.151</v>
      </c>
      <c r="H168" s="2">
        <f t="shared" si="8"/>
        <v>0.96262749999999997</v>
      </c>
    </row>
    <row r="169" spans="1:8" x14ac:dyDescent="0.35">
      <c r="A169" t="s">
        <v>586</v>
      </c>
      <c r="B169" t="s">
        <v>584</v>
      </c>
      <c r="C169" t="s">
        <v>777</v>
      </c>
      <c r="D169" t="s">
        <v>778</v>
      </c>
      <c r="E169">
        <v>0</v>
      </c>
      <c r="F169">
        <f t="shared" si="6"/>
        <v>0</v>
      </c>
      <c r="G169">
        <f t="shared" si="7"/>
        <v>0</v>
      </c>
      <c r="H169" s="2">
        <f t="shared" si="8"/>
        <v>1</v>
      </c>
    </row>
    <row r="170" spans="1:8" x14ac:dyDescent="0.35">
      <c r="A170" t="s">
        <v>589</v>
      </c>
      <c r="B170" t="s">
        <v>587</v>
      </c>
      <c r="C170" t="s">
        <v>777</v>
      </c>
      <c r="D170" t="s">
        <v>778</v>
      </c>
      <c r="E170">
        <v>0.503</v>
      </c>
      <c r="F170">
        <f t="shared" si="6"/>
        <v>0.503</v>
      </c>
      <c r="G170">
        <f t="shared" si="7"/>
        <v>0.503</v>
      </c>
      <c r="H170" s="2">
        <f t="shared" si="8"/>
        <v>0.87550749999999999</v>
      </c>
    </row>
    <row r="171" spans="1:8" x14ac:dyDescent="0.35">
      <c r="A171" t="s">
        <v>600</v>
      </c>
      <c r="B171" t="s">
        <v>598</v>
      </c>
      <c r="C171" t="s">
        <v>777</v>
      </c>
      <c r="D171" t="s">
        <v>778</v>
      </c>
      <c r="E171">
        <v>-1</v>
      </c>
      <c r="F171" t="str">
        <f t="shared" si="6"/>
        <v/>
      </c>
      <c r="G171">
        <f t="shared" si="7"/>
        <v>4</v>
      </c>
      <c r="H171" s="2">
        <f t="shared" si="8"/>
        <v>1.0000000000000009E-2</v>
      </c>
    </row>
    <row r="172" spans="1:8" x14ac:dyDescent="0.35">
      <c r="A172" t="s">
        <v>603</v>
      </c>
      <c r="B172" t="s">
        <v>601</v>
      </c>
      <c r="C172" t="s">
        <v>777</v>
      </c>
      <c r="D172" t="s">
        <v>778</v>
      </c>
      <c r="E172">
        <v>2.3E-2</v>
      </c>
      <c r="F172">
        <f t="shared" si="6"/>
        <v>2.3E-2</v>
      </c>
      <c r="G172">
        <f t="shared" si="7"/>
        <v>2.3E-2</v>
      </c>
      <c r="H172" s="2">
        <f t="shared" si="8"/>
        <v>0.99430750000000001</v>
      </c>
    </row>
    <row r="173" spans="1:8" x14ac:dyDescent="0.35">
      <c r="A173" t="s">
        <v>605</v>
      </c>
      <c r="B173" t="s">
        <v>604</v>
      </c>
      <c r="C173" t="s">
        <v>777</v>
      </c>
      <c r="D173" t="s">
        <v>778</v>
      </c>
      <c r="E173">
        <v>-1</v>
      </c>
      <c r="F173" t="str">
        <f t="shared" si="6"/>
        <v/>
      </c>
      <c r="G173">
        <f t="shared" si="7"/>
        <v>4</v>
      </c>
      <c r="H173" s="2">
        <f t="shared" si="8"/>
        <v>1.0000000000000009E-2</v>
      </c>
    </row>
    <row r="174" spans="1:8" x14ac:dyDescent="0.35">
      <c r="A174" t="s">
        <v>609</v>
      </c>
      <c r="B174" t="s">
        <v>607</v>
      </c>
      <c r="C174" t="s">
        <v>777</v>
      </c>
      <c r="D174" t="s">
        <v>778</v>
      </c>
      <c r="E174">
        <v>-1</v>
      </c>
      <c r="F174" t="str">
        <f t="shared" si="6"/>
        <v/>
      </c>
      <c r="G174">
        <f t="shared" si="7"/>
        <v>4</v>
      </c>
      <c r="H174" s="2">
        <f t="shared" si="8"/>
        <v>1.0000000000000009E-2</v>
      </c>
    </row>
    <row r="175" spans="1:8" x14ac:dyDescent="0.35">
      <c r="A175" t="s">
        <v>613</v>
      </c>
      <c r="B175" t="s">
        <v>610</v>
      </c>
      <c r="C175" t="s">
        <v>777</v>
      </c>
      <c r="D175" t="s">
        <v>778</v>
      </c>
      <c r="E175">
        <v>-1</v>
      </c>
      <c r="F175" t="str">
        <f t="shared" si="6"/>
        <v/>
      </c>
      <c r="G175">
        <f t="shared" si="7"/>
        <v>4</v>
      </c>
      <c r="H175" s="2">
        <f t="shared" si="8"/>
        <v>1.0000000000000009E-2</v>
      </c>
    </row>
    <row r="176" spans="1:8" x14ac:dyDescent="0.35">
      <c r="A176" t="s">
        <v>620</v>
      </c>
      <c r="B176" t="s">
        <v>618</v>
      </c>
      <c r="C176" t="s">
        <v>777</v>
      </c>
      <c r="D176" t="s">
        <v>778</v>
      </c>
      <c r="E176">
        <v>-1</v>
      </c>
      <c r="F176" t="str">
        <f t="shared" si="6"/>
        <v/>
      </c>
      <c r="G176">
        <f t="shared" si="7"/>
        <v>4</v>
      </c>
      <c r="H176" s="2">
        <f t="shared" si="8"/>
        <v>1.0000000000000009E-2</v>
      </c>
    </row>
    <row r="177" spans="1:8" x14ac:dyDescent="0.35">
      <c r="A177" t="s">
        <v>583</v>
      </c>
      <c r="B177" t="s">
        <v>580</v>
      </c>
      <c r="C177" t="s">
        <v>777</v>
      </c>
      <c r="D177" t="s">
        <v>778</v>
      </c>
      <c r="E177">
        <v>-1</v>
      </c>
      <c r="F177" t="str">
        <f t="shared" si="6"/>
        <v/>
      </c>
      <c r="G177">
        <f t="shared" si="7"/>
        <v>4</v>
      </c>
      <c r="H177" s="2">
        <f t="shared" si="8"/>
        <v>1.0000000000000009E-2</v>
      </c>
    </row>
    <row r="178" spans="1:8" x14ac:dyDescent="0.35">
      <c r="A178" t="s">
        <v>623</v>
      </c>
      <c r="B178" t="s">
        <v>621</v>
      </c>
      <c r="C178" t="s">
        <v>777</v>
      </c>
      <c r="D178" t="s">
        <v>778</v>
      </c>
      <c r="E178">
        <v>1.002</v>
      </c>
      <c r="F178">
        <f t="shared" si="6"/>
        <v>1.002</v>
      </c>
      <c r="G178">
        <f t="shared" si="7"/>
        <v>1.002</v>
      </c>
      <c r="H178" s="2">
        <f t="shared" si="8"/>
        <v>0.75200500000000003</v>
      </c>
    </row>
    <row r="179" spans="1:8" x14ac:dyDescent="0.35">
      <c r="A179" t="s">
        <v>626</v>
      </c>
      <c r="B179" t="s">
        <v>624</v>
      </c>
      <c r="C179" t="s">
        <v>777</v>
      </c>
      <c r="D179" t="s">
        <v>778</v>
      </c>
      <c r="E179">
        <v>-1</v>
      </c>
      <c r="F179" t="str">
        <f t="shared" si="6"/>
        <v/>
      </c>
      <c r="G179">
        <f t="shared" si="7"/>
        <v>4</v>
      </c>
      <c r="H179" s="2">
        <f t="shared" si="8"/>
        <v>1.0000000000000009E-2</v>
      </c>
    </row>
    <row r="180" spans="1:8" x14ac:dyDescent="0.35">
      <c r="A180" t="s">
        <v>628</v>
      </c>
      <c r="B180" t="s">
        <v>627</v>
      </c>
      <c r="C180" t="s">
        <v>777</v>
      </c>
      <c r="D180" t="s">
        <v>778</v>
      </c>
      <c r="E180">
        <v>1.7999999999999999E-2</v>
      </c>
      <c r="F180">
        <f t="shared" si="6"/>
        <v>1.7999999999999999E-2</v>
      </c>
      <c r="G180">
        <f t="shared" si="7"/>
        <v>1.7999999999999999E-2</v>
      </c>
      <c r="H180" s="2">
        <f t="shared" si="8"/>
        <v>0.99554500000000001</v>
      </c>
    </row>
    <row r="181" spans="1:8" x14ac:dyDescent="0.35">
      <c r="A181" t="s">
        <v>632</v>
      </c>
      <c r="B181" t="s">
        <v>630</v>
      </c>
      <c r="C181" t="s">
        <v>777</v>
      </c>
      <c r="D181" t="s">
        <v>778</v>
      </c>
      <c r="E181">
        <v>-1</v>
      </c>
      <c r="F181" t="str">
        <f t="shared" si="6"/>
        <v/>
      </c>
      <c r="G181">
        <f t="shared" si="7"/>
        <v>4</v>
      </c>
      <c r="H181" s="2">
        <f t="shared" si="8"/>
        <v>1.0000000000000009E-2</v>
      </c>
    </row>
    <row r="182" spans="1:8" x14ac:dyDescent="0.35">
      <c r="A182" t="s">
        <v>635</v>
      </c>
      <c r="B182" t="s">
        <v>633</v>
      </c>
      <c r="C182" t="s">
        <v>777</v>
      </c>
      <c r="D182" t="s">
        <v>778</v>
      </c>
      <c r="E182">
        <v>-1</v>
      </c>
      <c r="F182" t="str">
        <f t="shared" si="6"/>
        <v/>
      </c>
      <c r="G182">
        <f t="shared" si="7"/>
        <v>4</v>
      </c>
      <c r="H182" s="2">
        <f t="shared" si="8"/>
        <v>1.0000000000000009E-2</v>
      </c>
    </row>
    <row r="183" spans="1:8" x14ac:dyDescent="0.35">
      <c r="A183" t="s">
        <v>782</v>
      </c>
      <c r="B183" t="s">
        <v>636</v>
      </c>
      <c r="C183" t="s">
        <v>777</v>
      </c>
      <c r="D183" t="s">
        <v>778</v>
      </c>
      <c r="E183">
        <v>3.6539999999999999</v>
      </c>
      <c r="F183">
        <f t="shared" si="6"/>
        <v>3.6539999999999999</v>
      </c>
      <c r="G183">
        <f t="shared" si="7"/>
        <v>3.6539999999999999</v>
      </c>
      <c r="H183" s="2">
        <f t="shared" si="8"/>
        <v>9.5635000000000026E-2</v>
      </c>
    </row>
    <row r="184" spans="1:8" x14ac:dyDescent="0.35">
      <c r="A184" t="s">
        <v>641</v>
      </c>
      <c r="B184" t="s">
        <v>639</v>
      </c>
      <c r="C184" t="s">
        <v>777</v>
      </c>
      <c r="D184" t="s">
        <v>778</v>
      </c>
      <c r="E184">
        <v>-1</v>
      </c>
      <c r="F184" t="str">
        <f t="shared" si="6"/>
        <v/>
      </c>
      <c r="G184">
        <f t="shared" si="7"/>
        <v>4</v>
      </c>
      <c r="H184" s="2">
        <f t="shared" si="8"/>
        <v>1.0000000000000009E-2</v>
      </c>
    </row>
    <row r="185" spans="1:8" x14ac:dyDescent="0.35">
      <c r="A185" t="s">
        <v>645</v>
      </c>
      <c r="B185" t="s">
        <v>643</v>
      </c>
      <c r="C185" t="s">
        <v>777</v>
      </c>
      <c r="D185" t="s">
        <v>778</v>
      </c>
      <c r="E185">
        <v>-1</v>
      </c>
      <c r="F185" t="str">
        <f t="shared" si="6"/>
        <v/>
      </c>
      <c r="G185">
        <f t="shared" si="7"/>
        <v>4</v>
      </c>
      <c r="H185" s="2">
        <f t="shared" si="8"/>
        <v>1.0000000000000009E-2</v>
      </c>
    </row>
    <row r="186" spans="1:8" x14ac:dyDescent="0.35">
      <c r="A186" t="s">
        <v>648</v>
      </c>
      <c r="B186" t="s">
        <v>646</v>
      </c>
      <c r="C186" t="s">
        <v>777</v>
      </c>
      <c r="D186" t="s">
        <v>778</v>
      </c>
      <c r="E186">
        <v>-1</v>
      </c>
      <c r="F186" t="str">
        <f t="shared" si="6"/>
        <v/>
      </c>
      <c r="G186">
        <f t="shared" si="7"/>
        <v>4</v>
      </c>
      <c r="H186" s="2">
        <f t="shared" si="8"/>
        <v>1.0000000000000009E-2</v>
      </c>
    </row>
    <row r="187" spans="1:8" x14ac:dyDescent="0.35">
      <c r="A187" t="s">
        <v>651</v>
      </c>
      <c r="B187" t="s">
        <v>649</v>
      </c>
      <c r="C187" t="s">
        <v>777</v>
      </c>
      <c r="D187" t="s">
        <v>778</v>
      </c>
      <c r="E187">
        <v>-1</v>
      </c>
      <c r="F187" t="str">
        <f t="shared" si="6"/>
        <v/>
      </c>
      <c r="G187">
        <f t="shared" si="7"/>
        <v>4</v>
      </c>
      <c r="H187" s="2">
        <f t="shared" si="8"/>
        <v>1.0000000000000009E-2</v>
      </c>
    </row>
    <row r="188" spans="1:8" x14ac:dyDescent="0.35">
      <c r="A188" t="s">
        <v>653</v>
      </c>
      <c r="B188" t="s">
        <v>652</v>
      </c>
      <c r="C188" t="s">
        <v>777</v>
      </c>
      <c r="D188" t="s">
        <v>778</v>
      </c>
      <c r="E188">
        <v>1.6E-2</v>
      </c>
      <c r="F188">
        <f t="shared" si="6"/>
        <v>1.6E-2</v>
      </c>
      <c r="G188">
        <f t="shared" si="7"/>
        <v>1.6E-2</v>
      </c>
      <c r="H188" s="2">
        <f t="shared" si="8"/>
        <v>0.99604000000000004</v>
      </c>
    </row>
    <row r="189" spans="1:8" x14ac:dyDescent="0.35">
      <c r="A189" t="s">
        <v>656</v>
      </c>
      <c r="B189" t="s">
        <v>655</v>
      </c>
      <c r="C189" t="s">
        <v>777</v>
      </c>
      <c r="D189" t="s">
        <v>778</v>
      </c>
      <c r="E189">
        <v>-1</v>
      </c>
      <c r="F189" t="str">
        <f t="shared" si="6"/>
        <v/>
      </c>
      <c r="G189">
        <f t="shared" si="7"/>
        <v>4</v>
      </c>
      <c r="H189" s="2">
        <f t="shared" si="8"/>
        <v>1.0000000000000009E-2</v>
      </c>
    </row>
    <row r="190" spans="1:8" x14ac:dyDescent="0.35">
      <c r="A190" t="s">
        <v>660</v>
      </c>
      <c r="B190" t="s">
        <v>658</v>
      </c>
      <c r="C190" t="s">
        <v>777</v>
      </c>
      <c r="D190" t="s">
        <v>778</v>
      </c>
      <c r="E190">
        <v>5.8999999999999997E-2</v>
      </c>
      <c r="F190">
        <f t="shared" si="6"/>
        <v>5.8999999999999997E-2</v>
      </c>
      <c r="G190">
        <f t="shared" si="7"/>
        <v>5.8999999999999997E-2</v>
      </c>
      <c r="H190" s="2">
        <f t="shared" si="8"/>
        <v>0.98539750000000004</v>
      </c>
    </row>
    <row r="191" spans="1:8" x14ac:dyDescent="0.35">
      <c r="A191" t="s">
        <v>663</v>
      </c>
      <c r="B191" t="s">
        <v>661</v>
      </c>
      <c r="C191" t="s">
        <v>777</v>
      </c>
      <c r="D191" t="s">
        <v>778</v>
      </c>
      <c r="E191">
        <v>-1</v>
      </c>
      <c r="F191" t="str">
        <f t="shared" si="6"/>
        <v/>
      </c>
      <c r="G191">
        <f t="shared" si="7"/>
        <v>4</v>
      </c>
      <c r="H191" s="2">
        <f t="shared" si="8"/>
        <v>1.0000000000000009E-2</v>
      </c>
    </row>
    <row r="192" spans="1:8" x14ac:dyDescent="0.35">
      <c r="A192" t="s">
        <v>665</v>
      </c>
      <c r="B192" t="s">
        <v>664</v>
      </c>
      <c r="C192" t="s">
        <v>777</v>
      </c>
      <c r="D192" t="s">
        <v>778</v>
      </c>
      <c r="E192">
        <v>-1</v>
      </c>
      <c r="F192" t="str">
        <f t="shared" si="6"/>
        <v/>
      </c>
      <c r="G192">
        <f t="shared" si="7"/>
        <v>4</v>
      </c>
      <c r="H192" s="2">
        <f t="shared" si="8"/>
        <v>1.0000000000000009E-2</v>
      </c>
    </row>
    <row r="193" spans="1:8" x14ac:dyDescent="0.35">
      <c r="A193" t="s">
        <v>669</v>
      </c>
      <c r="B193" t="s">
        <v>666</v>
      </c>
      <c r="C193" t="s">
        <v>777</v>
      </c>
      <c r="D193" t="s">
        <v>778</v>
      </c>
      <c r="E193">
        <v>0.01</v>
      </c>
      <c r="F193">
        <f t="shared" si="6"/>
        <v>0.01</v>
      </c>
      <c r="G193">
        <f t="shared" si="7"/>
        <v>0.01</v>
      </c>
      <c r="H193" s="2">
        <f t="shared" si="8"/>
        <v>0.997525</v>
      </c>
    </row>
    <row r="194" spans="1:8" x14ac:dyDescent="0.35">
      <c r="A194" t="s">
        <v>673</v>
      </c>
      <c r="B194" t="s">
        <v>671</v>
      </c>
      <c r="C194" t="s">
        <v>777</v>
      </c>
      <c r="D194" t="s">
        <v>778</v>
      </c>
      <c r="E194">
        <v>-1</v>
      </c>
      <c r="F194" t="str">
        <f t="shared" si="6"/>
        <v/>
      </c>
      <c r="G194">
        <f t="shared" si="7"/>
        <v>4</v>
      </c>
      <c r="H194" s="2">
        <f t="shared" si="8"/>
        <v>1.0000000000000009E-2</v>
      </c>
    </row>
    <row r="195" spans="1:8" x14ac:dyDescent="0.35">
      <c r="A195" t="s">
        <v>676</v>
      </c>
      <c r="B195" t="s">
        <v>674</v>
      </c>
      <c r="C195" t="s">
        <v>777</v>
      </c>
      <c r="D195" t="s">
        <v>778</v>
      </c>
      <c r="E195">
        <v>-1</v>
      </c>
      <c r="F195" t="str">
        <f t="shared" ref="F195:F216" si="9">IF(E195=-1,"",E195)</f>
        <v/>
      </c>
      <c r="G195">
        <f t="shared" ref="G195:G216" si="10">IF(E195=-1,4,E195)</f>
        <v>4</v>
      </c>
      <c r="H195" s="2">
        <f t="shared" ref="H195:H216" si="11" xml:space="preserve"> -0.2475*G195 + 1</f>
        <v>1.0000000000000009E-2</v>
      </c>
    </row>
    <row r="196" spans="1:8" x14ac:dyDescent="0.35">
      <c r="A196" t="s">
        <v>679</v>
      </c>
      <c r="B196" t="s">
        <v>677</v>
      </c>
      <c r="C196" t="s">
        <v>777</v>
      </c>
      <c r="D196" t="s">
        <v>778</v>
      </c>
      <c r="E196">
        <v>-1</v>
      </c>
      <c r="F196" t="str">
        <f t="shared" si="9"/>
        <v/>
      </c>
      <c r="G196">
        <f t="shared" si="10"/>
        <v>4</v>
      </c>
      <c r="H196" s="2">
        <f t="shared" si="11"/>
        <v>1.0000000000000009E-2</v>
      </c>
    </row>
    <row r="197" spans="1:8" x14ac:dyDescent="0.35">
      <c r="A197" t="s">
        <v>682</v>
      </c>
      <c r="B197" t="s">
        <v>680</v>
      </c>
      <c r="C197" t="s">
        <v>777</v>
      </c>
      <c r="D197" t="s">
        <v>778</v>
      </c>
      <c r="E197">
        <v>-1</v>
      </c>
      <c r="F197" t="str">
        <f t="shared" si="9"/>
        <v/>
      </c>
      <c r="G197">
        <f t="shared" si="10"/>
        <v>4</v>
      </c>
      <c r="H197" s="2">
        <f t="shared" si="11"/>
        <v>1.0000000000000009E-2</v>
      </c>
    </row>
    <row r="198" spans="1:8" x14ac:dyDescent="0.35">
      <c r="A198" t="s">
        <v>755</v>
      </c>
      <c r="B198" t="s">
        <v>756</v>
      </c>
      <c r="C198" t="s">
        <v>777</v>
      </c>
      <c r="D198" t="s">
        <v>778</v>
      </c>
      <c r="E198">
        <v>-1</v>
      </c>
      <c r="F198" t="str">
        <f t="shared" si="9"/>
        <v/>
      </c>
      <c r="G198">
        <f t="shared" si="10"/>
        <v>4</v>
      </c>
      <c r="H198" s="2">
        <f t="shared" si="11"/>
        <v>1.0000000000000009E-2</v>
      </c>
    </row>
    <row r="199" spans="1:8" x14ac:dyDescent="0.35">
      <c r="A199" t="s">
        <v>686</v>
      </c>
      <c r="B199" t="s">
        <v>685</v>
      </c>
      <c r="C199" t="s">
        <v>777</v>
      </c>
      <c r="D199" t="s">
        <v>778</v>
      </c>
      <c r="E199">
        <v>-1</v>
      </c>
      <c r="F199" t="str">
        <f t="shared" si="9"/>
        <v/>
      </c>
      <c r="G199">
        <f t="shared" si="10"/>
        <v>4</v>
      </c>
      <c r="H199" s="2">
        <f t="shared" si="11"/>
        <v>1.0000000000000009E-2</v>
      </c>
    </row>
    <row r="200" spans="1:8" x14ac:dyDescent="0.35">
      <c r="A200" t="s">
        <v>690</v>
      </c>
      <c r="B200" t="s">
        <v>688</v>
      </c>
      <c r="C200" t="s">
        <v>777</v>
      </c>
      <c r="D200" t="s">
        <v>778</v>
      </c>
      <c r="E200">
        <v>0.19400000000000001</v>
      </c>
      <c r="F200">
        <f t="shared" si="9"/>
        <v>0.19400000000000001</v>
      </c>
      <c r="G200">
        <f t="shared" si="10"/>
        <v>0.19400000000000001</v>
      </c>
      <c r="H200" s="2">
        <f t="shared" si="11"/>
        <v>0.95198499999999997</v>
      </c>
    </row>
    <row r="201" spans="1:8" x14ac:dyDescent="0.35">
      <c r="A201" t="s">
        <v>692</v>
      </c>
      <c r="B201" t="s">
        <v>691</v>
      </c>
      <c r="C201" t="s">
        <v>777</v>
      </c>
      <c r="D201" t="s">
        <v>778</v>
      </c>
      <c r="E201">
        <v>-1</v>
      </c>
      <c r="F201" t="str">
        <f t="shared" si="9"/>
        <v/>
      </c>
      <c r="G201">
        <f t="shared" si="10"/>
        <v>4</v>
      </c>
      <c r="H201" s="2">
        <f t="shared" si="11"/>
        <v>1.0000000000000009E-2</v>
      </c>
    </row>
    <row r="202" spans="1:8" x14ac:dyDescent="0.35">
      <c r="A202" t="s">
        <v>695</v>
      </c>
      <c r="B202" t="s">
        <v>693</v>
      </c>
      <c r="C202" t="s">
        <v>777</v>
      </c>
      <c r="D202" t="s">
        <v>778</v>
      </c>
      <c r="E202">
        <v>-1</v>
      </c>
      <c r="F202" t="str">
        <f t="shared" si="9"/>
        <v/>
      </c>
      <c r="G202">
        <f t="shared" si="10"/>
        <v>4</v>
      </c>
      <c r="H202" s="2">
        <f t="shared" si="11"/>
        <v>1.0000000000000009E-2</v>
      </c>
    </row>
    <row r="203" spans="1:8" x14ac:dyDescent="0.35">
      <c r="A203" t="s">
        <v>697</v>
      </c>
      <c r="B203" t="s">
        <v>696</v>
      </c>
      <c r="C203" t="s">
        <v>777</v>
      </c>
      <c r="D203" t="s">
        <v>778</v>
      </c>
      <c r="E203">
        <v>-1</v>
      </c>
      <c r="F203" t="str">
        <f t="shared" si="9"/>
        <v/>
      </c>
      <c r="G203">
        <f t="shared" si="10"/>
        <v>4</v>
      </c>
      <c r="H203" s="2">
        <f t="shared" si="11"/>
        <v>1.0000000000000009E-2</v>
      </c>
    </row>
    <row r="204" spans="1:8" x14ac:dyDescent="0.35">
      <c r="A204" t="s">
        <v>701</v>
      </c>
      <c r="B204" t="s">
        <v>699</v>
      </c>
      <c r="C204" t="s">
        <v>777</v>
      </c>
      <c r="D204" t="s">
        <v>778</v>
      </c>
      <c r="E204">
        <v>-1</v>
      </c>
      <c r="F204" t="str">
        <f t="shared" si="9"/>
        <v/>
      </c>
      <c r="G204">
        <f t="shared" si="10"/>
        <v>4</v>
      </c>
      <c r="H204" s="2">
        <f t="shared" si="11"/>
        <v>1.0000000000000009E-2</v>
      </c>
    </row>
    <row r="205" spans="1:8" x14ac:dyDescent="0.35">
      <c r="A205" t="s">
        <v>712</v>
      </c>
      <c r="B205" t="s">
        <v>709</v>
      </c>
      <c r="C205" t="s">
        <v>777</v>
      </c>
      <c r="D205" t="s">
        <v>778</v>
      </c>
      <c r="E205">
        <v>0.41699999999999998</v>
      </c>
      <c r="F205">
        <f t="shared" si="9"/>
        <v>0.41699999999999998</v>
      </c>
      <c r="G205">
        <f t="shared" si="10"/>
        <v>0.41699999999999998</v>
      </c>
      <c r="H205" s="2">
        <f t="shared" si="11"/>
        <v>0.89679249999999999</v>
      </c>
    </row>
    <row r="206" spans="1:8" x14ac:dyDescent="0.35">
      <c r="A206" t="s">
        <v>753</v>
      </c>
      <c r="B206" t="s">
        <v>713</v>
      </c>
      <c r="C206" t="s">
        <v>777</v>
      </c>
      <c r="D206" t="s">
        <v>779</v>
      </c>
      <c r="E206">
        <v>-1</v>
      </c>
      <c r="F206" t="str">
        <f t="shared" si="9"/>
        <v/>
      </c>
      <c r="G206">
        <f t="shared" si="10"/>
        <v>4</v>
      </c>
      <c r="H206" s="2">
        <f t="shared" si="11"/>
        <v>1.0000000000000009E-2</v>
      </c>
    </row>
    <row r="207" spans="1:8" x14ac:dyDescent="0.35">
      <c r="A207" t="s">
        <v>719</v>
      </c>
      <c r="B207" t="s">
        <v>717</v>
      </c>
      <c r="C207" t="s">
        <v>777</v>
      </c>
      <c r="D207" t="s">
        <v>778</v>
      </c>
      <c r="E207">
        <v>-1</v>
      </c>
      <c r="F207" t="str">
        <f t="shared" si="9"/>
        <v/>
      </c>
      <c r="G207">
        <f t="shared" si="10"/>
        <v>4</v>
      </c>
      <c r="H207" s="2">
        <f t="shared" si="11"/>
        <v>1.0000000000000009E-2</v>
      </c>
    </row>
    <row r="208" spans="1:8" x14ac:dyDescent="0.35">
      <c r="A208" t="s">
        <v>724</v>
      </c>
      <c r="B208" t="s">
        <v>720</v>
      </c>
      <c r="C208" t="s">
        <v>777</v>
      </c>
      <c r="D208" t="s">
        <v>778</v>
      </c>
      <c r="E208">
        <v>-1</v>
      </c>
      <c r="F208" t="str">
        <f t="shared" si="9"/>
        <v/>
      </c>
      <c r="G208">
        <f t="shared" si="10"/>
        <v>4</v>
      </c>
      <c r="H208" s="2">
        <f t="shared" si="11"/>
        <v>1.0000000000000009E-2</v>
      </c>
    </row>
    <row r="209" spans="1:8" x14ac:dyDescent="0.35">
      <c r="A209" t="s">
        <v>728</v>
      </c>
      <c r="B209" t="s">
        <v>726</v>
      </c>
      <c r="C209" t="s">
        <v>777</v>
      </c>
      <c r="D209" t="s">
        <v>778</v>
      </c>
      <c r="E209">
        <v>-1</v>
      </c>
      <c r="F209" t="str">
        <f t="shared" si="9"/>
        <v/>
      </c>
      <c r="G209">
        <f t="shared" si="10"/>
        <v>4</v>
      </c>
      <c r="H209" s="2">
        <f t="shared" si="11"/>
        <v>1.0000000000000009E-2</v>
      </c>
    </row>
    <row r="210" spans="1:8" x14ac:dyDescent="0.35">
      <c r="A210" t="s">
        <v>731</v>
      </c>
      <c r="B210" t="s">
        <v>729</v>
      </c>
      <c r="C210" t="s">
        <v>777</v>
      </c>
      <c r="D210" t="s">
        <v>778</v>
      </c>
      <c r="E210">
        <v>0.94099999999999995</v>
      </c>
      <c r="F210">
        <f t="shared" si="9"/>
        <v>0.94099999999999995</v>
      </c>
      <c r="G210">
        <f t="shared" si="10"/>
        <v>0.94099999999999995</v>
      </c>
      <c r="H210" s="2">
        <f t="shared" si="11"/>
        <v>0.76710250000000002</v>
      </c>
    </row>
    <row r="211" spans="1:8" x14ac:dyDescent="0.35">
      <c r="A211" t="s">
        <v>738</v>
      </c>
      <c r="B211" t="s">
        <v>736</v>
      </c>
      <c r="C211" t="s">
        <v>777</v>
      </c>
      <c r="D211" t="s">
        <v>778</v>
      </c>
      <c r="E211">
        <v>-1</v>
      </c>
      <c r="F211" t="str">
        <f t="shared" si="9"/>
        <v/>
      </c>
      <c r="G211">
        <f t="shared" si="10"/>
        <v>4</v>
      </c>
      <c r="H211" s="2">
        <f t="shared" si="11"/>
        <v>1.0000000000000009E-2</v>
      </c>
    </row>
    <row r="212" spans="1:8" x14ac:dyDescent="0.35">
      <c r="A212" t="s">
        <v>371</v>
      </c>
      <c r="B212" t="s">
        <v>370</v>
      </c>
      <c r="C212" t="s">
        <v>777</v>
      </c>
      <c r="D212" t="s">
        <v>778</v>
      </c>
      <c r="E212">
        <v>-1</v>
      </c>
      <c r="F212" t="str">
        <f t="shared" si="9"/>
        <v/>
      </c>
      <c r="G212">
        <f t="shared" si="10"/>
        <v>4</v>
      </c>
      <c r="H212" s="2">
        <f t="shared" si="11"/>
        <v>1.0000000000000009E-2</v>
      </c>
    </row>
    <row r="213" spans="1:8" x14ac:dyDescent="0.35">
      <c r="A213" t="s">
        <v>752</v>
      </c>
      <c r="B213" t="s">
        <v>739</v>
      </c>
      <c r="C213" t="s">
        <v>777</v>
      </c>
      <c r="D213" t="s">
        <v>779</v>
      </c>
      <c r="E213">
        <v>1E-3</v>
      </c>
      <c r="F213">
        <f t="shared" si="9"/>
        <v>1E-3</v>
      </c>
      <c r="G213">
        <f t="shared" si="10"/>
        <v>1E-3</v>
      </c>
      <c r="H213" s="2">
        <f t="shared" si="11"/>
        <v>0.99975250000000004</v>
      </c>
    </row>
    <row r="214" spans="1:8" x14ac:dyDescent="0.35">
      <c r="A214" t="s">
        <v>745</v>
      </c>
      <c r="B214" t="s">
        <v>743</v>
      </c>
      <c r="C214" t="s">
        <v>777</v>
      </c>
      <c r="D214" t="s">
        <v>778</v>
      </c>
      <c r="E214">
        <v>0.192</v>
      </c>
      <c r="F214">
        <f t="shared" si="9"/>
        <v>0.192</v>
      </c>
      <c r="G214">
        <f t="shared" si="10"/>
        <v>0.192</v>
      </c>
      <c r="H214" s="2">
        <f t="shared" si="11"/>
        <v>0.95247999999999999</v>
      </c>
    </row>
    <row r="215" spans="1:8" x14ac:dyDescent="0.35">
      <c r="A215" t="s">
        <v>748</v>
      </c>
      <c r="B215" t="s">
        <v>746</v>
      </c>
      <c r="C215" t="s">
        <v>777</v>
      </c>
      <c r="D215" t="s">
        <v>778</v>
      </c>
      <c r="E215">
        <v>0.28699999999999998</v>
      </c>
      <c r="F215">
        <f t="shared" si="9"/>
        <v>0.28699999999999998</v>
      </c>
      <c r="G215">
        <f t="shared" si="10"/>
        <v>0.28699999999999998</v>
      </c>
      <c r="H215" s="2">
        <f t="shared" si="11"/>
        <v>0.92896749999999995</v>
      </c>
    </row>
    <row r="216" spans="1:8" x14ac:dyDescent="0.35">
      <c r="A216" t="s">
        <v>751</v>
      </c>
      <c r="B216" t="s">
        <v>749</v>
      </c>
      <c r="C216" t="s">
        <v>777</v>
      </c>
      <c r="D216" t="s">
        <v>778</v>
      </c>
      <c r="E216">
        <v>-1</v>
      </c>
      <c r="F216" t="str">
        <f t="shared" si="9"/>
        <v/>
      </c>
      <c r="G216">
        <f t="shared" si="10"/>
        <v>4</v>
      </c>
      <c r="H216" s="2">
        <f t="shared" si="11"/>
        <v>1.0000000000000009E-2</v>
      </c>
    </row>
  </sheetData>
  <autoFilter ref="A1:H216" xr:uid="{0D8B28F8-9C77-492C-AB7A-8E67138D99E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C9C4-276F-4914-AA3D-014681799712}">
  <dimension ref="A1:C203"/>
  <sheetViews>
    <sheetView workbookViewId="0">
      <selection activeCell="C2" sqref="C2"/>
    </sheetView>
  </sheetViews>
  <sheetFormatPr defaultRowHeight="15.5" x14ac:dyDescent="0.35"/>
  <cols>
    <col min="1" max="1" width="35.81640625" style="3" bestFit="1" customWidth="1"/>
    <col min="2" max="16384" width="8.7265625" style="3"/>
  </cols>
  <sheetData>
    <row r="1" spans="1:3" x14ac:dyDescent="0.35">
      <c r="A1" s="3" t="s">
        <v>789</v>
      </c>
      <c r="B1" s="3" t="s">
        <v>790</v>
      </c>
      <c r="C1" s="3" t="s">
        <v>776</v>
      </c>
    </row>
    <row r="2" spans="1:3" x14ac:dyDescent="0.35">
      <c r="A2" s="3" t="s">
        <v>6</v>
      </c>
      <c r="B2" s="3" t="s">
        <v>5</v>
      </c>
      <c r="C2" s="3">
        <v>0.58699999999999997</v>
      </c>
    </row>
    <row r="3" spans="1:3" x14ac:dyDescent="0.35">
      <c r="A3" s="3" t="s">
        <v>14</v>
      </c>
      <c r="B3" s="3" t="s">
        <v>13</v>
      </c>
      <c r="C3" s="3">
        <v>2.5000000000000001E-2</v>
      </c>
    </row>
    <row r="4" spans="1:3" x14ac:dyDescent="0.35">
      <c r="A4" s="3" t="s">
        <v>195</v>
      </c>
      <c r="B4" s="3" t="s">
        <v>194</v>
      </c>
      <c r="C4" s="3">
        <v>1.4E-2</v>
      </c>
    </row>
    <row r="5" spans="1:3" x14ac:dyDescent="0.35">
      <c r="A5" s="3" t="s">
        <v>19</v>
      </c>
      <c r="B5" s="3" t="s">
        <v>18</v>
      </c>
      <c r="C5" s="3">
        <v>0.01</v>
      </c>
    </row>
    <row r="6" spans="1:3" x14ac:dyDescent="0.35">
      <c r="A6" s="3" t="s">
        <v>9</v>
      </c>
      <c r="B6" s="3" t="s">
        <v>8</v>
      </c>
      <c r="C6" s="3">
        <v>0.76</v>
      </c>
    </row>
    <row r="7" spans="1:3" x14ac:dyDescent="0.35">
      <c r="A7" s="3" t="s">
        <v>12</v>
      </c>
      <c r="B7" s="3" t="s">
        <v>11</v>
      </c>
      <c r="C7" s="3">
        <v>0.17199999999999999</v>
      </c>
    </row>
    <row r="8" spans="1:3" x14ac:dyDescent="0.35">
      <c r="A8" s="3" t="s">
        <v>44</v>
      </c>
      <c r="B8" s="3" t="s">
        <v>42</v>
      </c>
      <c r="C8" s="3">
        <v>0.17199999999999999</v>
      </c>
    </row>
    <row r="9" spans="1:3" x14ac:dyDescent="0.35">
      <c r="A9" s="3" t="s">
        <v>24</v>
      </c>
      <c r="B9" s="3" t="s">
        <v>23</v>
      </c>
      <c r="C9" s="3">
        <v>1.4999999999999999E-2</v>
      </c>
    </row>
    <row r="10" spans="1:3" x14ac:dyDescent="0.35">
      <c r="A10" s="3" t="s">
        <v>27</v>
      </c>
      <c r="B10" s="3" t="s">
        <v>26</v>
      </c>
      <c r="C10" s="3">
        <v>2.3E-2</v>
      </c>
    </row>
    <row r="11" spans="1:3" x14ac:dyDescent="0.35">
      <c r="A11" s="3" t="s">
        <v>766</v>
      </c>
      <c r="B11" s="3" t="s">
        <v>45</v>
      </c>
      <c r="C11" s="3">
        <v>0.01</v>
      </c>
    </row>
    <row r="12" spans="1:3" x14ac:dyDescent="0.35">
      <c r="A12" s="3" t="s">
        <v>49</v>
      </c>
      <c r="B12" s="3" t="s">
        <v>48</v>
      </c>
      <c r="C12" s="3">
        <v>0.01</v>
      </c>
    </row>
    <row r="13" spans="1:3" x14ac:dyDescent="0.35">
      <c r="A13" s="3" t="s">
        <v>52</v>
      </c>
      <c r="B13" s="3" t="s">
        <v>51</v>
      </c>
      <c r="C13" s="3">
        <v>7.3999999999999996E-2</v>
      </c>
    </row>
    <row r="14" spans="1:3" x14ac:dyDescent="0.35">
      <c r="A14" s="3" t="s">
        <v>78</v>
      </c>
      <c r="B14" s="3" t="s">
        <v>77</v>
      </c>
      <c r="C14" s="3">
        <v>0.17199999999999999</v>
      </c>
    </row>
    <row r="15" spans="1:3" x14ac:dyDescent="0.35">
      <c r="A15" s="3" t="s">
        <v>75</v>
      </c>
      <c r="B15" s="3" t="s">
        <v>74</v>
      </c>
      <c r="C15" s="3">
        <v>0.17199999999999999</v>
      </c>
    </row>
    <row r="16" spans="1:3" x14ac:dyDescent="0.35">
      <c r="A16" s="3" t="s">
        <v>69</v>
      </c>
      <c r="B16" s="3" t="s">
        <v>68</v>
      </c>
      <c r="C16" s="3">
        <v>0.80800000000000005</v>
      </c>
    </row>
    <row r="17" spans="1:3" x14ac:dyDescent="0.35">
      <c r="A17" s="3" t="s">
        <v>102</v>
      </c>
      <c r="B17" s="3" t="s">
        <v>101</v>
      </c>
      <c r="C17" s="3">
        <v>2.3E-2</v>
      </c>
    </row>
    <row r="18" spans="1:3" x14ac:dyDescent="0.35">
      <c r="A18" s="3" t="s">
        <v>88</v>
      </c>
      <c r="B18" s="3" t="s">
        <v>87</v>
      </c>
      <c r="C18" s="3">
        <v>0.01</v>
      </c>
    </row>
    <row r="19" spans="1:3" x14ac:dyDescent="0.35">
      <c r="A19" s="3" t="s">
        <v>61</v>
      </c>
      <c r="B19" s="3" t="s">
        <v>60</v>
      </c>
      <c r="C19" s="3">
        <v>0.01</v>
      </c>
    </row>
    <row r="20" spans="1:3" x14ac:dyDescent="0.35">
      <c r="A20" s="3" t="s">
        <v>91</v>
      </c>
      <c r="B20" s="3" t="s">
        <v>90</v>
      </c>
      <c r="C20" s="3">
        <v>5.2999999999999999E-2</v>
      </c>
    </row>
    <row r="21" spans="1:3" x14ac:dyDescent="0.35">
      <c r="A21" s="3" t="s">
        <v>64</v>
      </c>
      <c r="B21" s="3" t="s">
        <v>63</v>
      </c>
      <c r="C21" s="3">
        <v>0.16200000000000001</v>
      </c>
    </row>
    <row r="22" spans="1:3" x14ac:dyDescent="0.35">
      <c r="A22" s="3" t="s">
        <v>108</v>
      </c>
      <c r="B22" s="3" t="s">
        <v>107</v>
      </c>
      <c r="C22" s="3">
        <v>0.01</v>
      </c>
    </row>
    <row r="23" spans="1:3" x14ac:dyDescent="0.35">
      <c r="A23" s="3" t="s">
        <v>791</v>
      </c>
      <c r="B23" s="3" t="s">
        <v>95</v>
      </c>
      <c r="C23" s="3">
        <v>0.09</v>
      </c>
    </row>
    <row r="24" spans="1:3" x14ac:dyDescent="0.35">
      <c r="A24" s="3" t="s">
        <v>84</v>
      </c>
      <c r="B24" s="3" t="s">
        <v>82</v>
      </c>
      <c r="C24" s="3">
        <v>1.4999999999999999E-2</v>
      </c>
    </row>
    <row r="25" spans="1:3" x14ac:dyDescent="0.35">
      <c r="A25" s="3" t="s">
        <v>111</v>
      </c>
      <c r="B25" s="3" t="s">
        <v>110</v>
      </c>
      <c r="C25" s="3">
        <v>0.13500000000000001</v>
      </c>
    </row>
    <row r="26" spans="1:3" x14ac:dyDescent="0.35">
      <c r="A26" s="3" t="s">
        <v>99</v>
      </c>
      <c r="B26" s="3" t="s">
        <v>98</v>
      </c>
      <c r="C26" s="3">
        <v>4.4999999999999998E-2</v>
      </c>
    </row>
    <row r="27" spans="1:3" x14ac:dyDescent="0.35">
      <c r="A27" s="3" t="s">
        <v>719</v>
      </c>
      <c r="B27" s="3" t="s">
        <v>717</v>
      </c>
      <c r="C27" s="3">
        <v>0.17199999999999999</v>
      </c>
    </row>
    <row r="28" spans="1:3" x14ac:dyDescent="0.35">
      <c r="A28" s="3" t="s">
        <v>105</v>
      </c>
      <c r="B28" s="3" t="s">
        <v>103</v>
      </c>
      <c r="C28" s="3">
        <v>0.17199999999999999</v>
      </c>
    </row>
    <row r="29" spans="1:3" x14ac:dyDescent="0.35">
      <c r="A29" s="3" t="s">
        <v>72</v>
      </c>
      <c r="B29" s="3" t="s">
        <v>71</v>
      </c>
      <c r="C29" s="3">
        <v>0.01</v>
      </c>
    </row>
    <row r="30" spans="1:3" x14ac:dyDescent="0.35">
      <c r="A30" s="3" t="s">
        <v>67</v>
      </c>
      <c r="B30" s="3" t="s">
        <v>66</v>
      </c>
      <c r="C30" s="3">
        <v>0.24099999999999999</v>
      </c>
    </row>
    <row r="31" spans="1:3" x14ac:dyDescent="0.35">
      <c r="A31" s="3" t="s">
        <v>58</v>
      </c>
      <c r="B31" s="3" t="s">
        <v>57</v>
      </c>
      <c r="C31" s="3">
        <v>0.17499999999999999</v>
      </c>
    </row>
    <row r="32" spans="1:3" x14ac:dyDescent="0.35">
      <c r="A32" s="3" t="s">
        <v>155</v>
      </c>
      <c r="B32" s="3" t="s">
        <v>154</v>
      </c>
      <c r="C32" s="3">
        <v>0.1</v>
      </c>
    </row>
    <row r="33" spans="1:3" x14ac:dyDescent="0.35">
      <c r="A33" s="3" t="s">
        <v>356</v>
      </c>
      <c r="B33" s="3" t="s">
        <v>355</v>
      </c>
      <c r="C33" s="3">
        <v>0.27700000000000002</v>
      </c>
    </row>
    <row r="34" spans="1:3" x14ac:dyDescent="0.35">
      <c r="A34" s="3" t="s">
        <v>132</v>
      </c>
      <c r="B34" s="3" t="s">
        <v>131</v>
      </c>
      <c r="C34" s="3">
        <v>0.34899999999999998</v>
      </c>
    </row>
    <row r="35" spans="1:3" x14ac:dyDescent="0.35">
      <c r="A35" s="3" t="s">
        <v>117</v>
      </c>
      <c r="B35" s="3" t="s">
        <v>116</v>
      </c>
      <c r="C35" s="3">
        <v>0.01</v>
      </c>
    </row>
    <row r="36" spans="1:3" x14ac:dyDescent="0.35">
      <c r="A36" s="3" t="s">
        <v>792</v>
      </c>
      <c r="B36" s="3" t="s">
        <v>113</v>
      </c>
      <c r="C36" s="3">
        <v>0.4</v>
      </c>
    </row>
    <row r="37" spans="1:3" x14ac:dyDescent="0.35">
      <c r="A37" s="3" t="s">
        <v>653</v>
      </c>
      <c r="B37" s="3" t="s">
        <v>652</v>
      </c>
      <c r="C37" s="3">
        <v>0.89</v>
      </c>
    </row>
    <row r="38" spans="1:3" x14ac:dyDescent="0.35">
      <c r="A38" s="3" t="s">
        <v>122</v>
      </c>
      <c r="B38" s="3" t="s">
        <v>121</v>
      </c>
      <c r="C38" s="3">
        <v>1.4999999999999999E-2</v>
      </c>
    </row>
    <row r="39" spans="1:3" x14ac:dyDescent="0.35">
      <c r="A39" s="3" t="s">
        <v>125</v>
      </c>
      <c r="B39" s="3" t="s">
        <v>124</v>
      </c>
      <c r="C39" s="3">
        <v>0.17199999999999999</v>
      </c>
    </row>
    <row r="40" spans="1:3" x14ac:dyDescent="0.35">
      <c r="A40" s="3" t="s">
        <v>149</v>
      </c>
      <c r="B40" s="3" t="s">
        <v>148</v>
      </c>
      <c r="C40" s="3">
        <v>4.2000000000000003E-2</v>
      </c>
    </row>
    <row r="41" spans="1:3" x14ac:dyDescent="0.35">
      <c r="A41" s="3" t="s">
        <v>152</v>
      </c>
      <c r="B41" s="3" t="s">
        <v>151</v>
      </c>
      <c r="C41" s="3">
        <v>0.13700000000000001</v>
      </c>
    </row>
    <row r="42" spans="1:3" x14ac:dyDescent="0.35">
      <c r="A42" s="3" t="s">
        <v>140</v>
      </c>
      <c r="B42" s="3" t="s">
        <v>139</v>
      </c>
      <c r="C42" s="3">
        <v>0.05</v>
      </c>
    </row>
    <row r="43" spans="1:3" x14ac:dyDescent="0.35">
      <c r="A43" s="3" t="s">
        <v>146</v>
      </c>
      <c r="B43" s="3" t="s">
        <v>144</v>
      </c>
      <c r="C43" s="3">
        <v>0.01</v>
      </c>
    </row>
    <row r="44" spans="1:3" x14ac:dyDescent="0.35">
      <c r="A44" s="3" t="s">
        <v>159</v>
      </c>
      <c r="B44" s="3" t="s">
        <v>158</v>
      </c>
      <c r="C44" s="3">
        <v>1.4E-2</v>
      </c>
    </row>
    <row r="45" spans="1:3" x14ac:dyDescent="0.35">
      <c r="A45" s="3" t="s">
        <v>793</v>
      </c>
      <c r="B45" s="3" t="s">
        <v>127</v>
      </c>
      <c r="C45" s="3">
        <v>0.29299999999999998</v>
      </c>
    </row>
    <row r="46" spans="1:3" x14ac:dyDescent="0.35">
      <c r="A46" s="3" t="s">
        <v>296</v>
      </c>
      <c r="B46" s="3" t="s">
        <v>295</v>
      </c>
      <c r="C46" s="3">
        <v>0.01</v>
      </c>
    </row>
    <row r="47" spans="1:3" x14ac:dyDescent="0.35">
      <c r="A47" s="3" t="s">
        <v>162</v>
      </c>
      <c r="B47" s="3" t="s">
        <v>161</v>
      </c>
      <c r="C47" s="3">
        <v>0.01</v>
      </c>
    </row>
    <row r="48" spans="1:3" x14ac:dyDescent="0.35">
      <c r="A48" s="3" t="s">
        <v>170</v>
      </c>
      <c r="B48" s="3" t="s">
        <v>169</v>
      </c>
      <c r="C48" s="3">
        <v>0.01</v>
      </c>
    </row>
    <row r="49" spans="1:3" x14ac:dyDescent="0.35">
      <c r="A49" s="3" t="s">
        <v>178</v>
      </c>
      <c r="B49" s="3" t="s">
        <v>176</v>
      </c>
      <c r="C49" s="3">
        <v>0.01</v>
      </c>
    </row>
    <row r="50" spans="1:3" x14ac:dyDescent="0.35">
      <c r="A50" s="3" t="s">
        <v>542</v>
      </c>
      <c r="B50" s="3" t="s">
        <v>540</v>
      </c>
      <c r="C50" s="3">
        <v>0.01</v>
      </c>
    </row>
    <row r="51" spans="1:3" x14ac:dyDescent="0.35">
      <c r="A51" s="3" t="s">
        <v>138</v>
      </c>
      <c r="B51" s="3" t="s">
        <v>134</v>
      </c>
      <c r="C51" s="3">
        <v>0.76400000000000001</v>
      </c>
    </row>
    <row r="52" spans="1:3" x14ac:dyDescent="0.35">
      <c r="A52" s="3" t="s">
        <v>189</v>
      </c>
      <c r="B52" s="3" t="s">
        <v>188</v>
      </c>
      <c r="C52" s="3">
        <v>0.01</v>
      </c>
    </row>
    <row r="53" spans="1:3" x14ac:dyDescent="0.35">
      <c r="A53" s="3" t="s">
        <v>183</v>
      </c>
      <c r="B53" s="3" t="s">
        <v>182</v>
      </c>
      <c r="C53" s="3">
        <v>9.2999999999999999E-2</v>
      </c>
    </row>
    <row r="54" spans="1:3" x14ac:dyDescent="0.35">
      <c r="A54" s="3" t="s">
        <v>187</v>
      </c>
      <c r="B54" s="3" t="s">
        <v>185</v>
      </c>
      <c r="C54" s="3">
        <v>0.17199999999999999</v>
      </c>
    </row>
    <row r="55" spans="1:3" x14ac:dyDescent="0.35">
      <c r="A55" s="3" t="s">
        <v>193</v>
      </c>
      <c r="B55" s="3" t="s">
        <v>191</v>
      </c>
      <c r="C55" s="3">
        <v>0.13</v>
      </c>
    </row>
    <row r="56" spans="1:3" x14ac:dyDescent="0.35">
      <c r="A56" s="3" t="s">
        <v>198</v>
      </c>
      <c r="B56" s="3" t="s">
        <v>197</v>
      </c>
      <c r="C56" s="3">
        <v>0.189</v>
      </c>
    </row>
    <row r="57" spans="1:3" x14ac:dyDescent="0.35">
      <c r="A57" s="3" t="s">
        <v>202</v>
      </c>
      <c r="B57" s="3" t="s">
        <v>200</v>
      </c>
      <c r="C57" s="3">
        <v>1.4999999999999999E-2</v>
      </c>
    </row>
    <row r="58" spans="1:3" x14ac:dyDescent="0.35">
      <c r="A58" s="3" t="s">
        <v>605</v>
      </c>
      <c r="B58" s="3" t="s">
        <v>604</v>
      </c>
      <c r="C58" s="3">
        <v>2.5000000000000001E-2</v>
      </c>
    </row>
    <row r="59" spans="1:3" x14ac:dyDescent="0.35">
      <c r="A59" s="3" t="s">
        <v>264</v>
      </c>
      <c r="B59" s="3" t="s">
        <v>262</v>
      </c>
      <c r="C59" s="3">
        <v>0.47499999999999998</v>
      </c>
    </row>
    <row r="60" spans="1:3" x14ac:dyDescent="0.35">
      <c r="A60" s="3" t="s">
        <v>205</v>
      </c>
      <c r="B60" s="3" t="s">
        <v>204</v>
      </c>
      <c r="C60" s="3">
        <v>0.17199999999999999</v>
      </c>
    </row>
    <row r="61" spans="1:3" x14ac:dyDescent="0.35">
      <c r="A61" s="3" t="s">
        <v>211</v>
      </c>
      <c r="B61" s="3" t="s">
        <v>210</v>
      </c>
      <c r="C61" s="3">
        <v>0.01</v>
      </c>
    </row>
    <row r="62" spans="1:3" x14ac:dyDescent="0.35">
      <c r="A62" s="3" t="s">
        <v>782</v>
      </c>
      <c r="B62" s="3" t="s">
        <v>636</v>
      </c>
      <c r="C62" s="3">
        <v>0.47499999999999998</v>
      </c>
    </row>
    <row r="63" spans="1:3" x14ac:dyDescent="0.35">
      <c r="A63" s="3" t="s">
        <v>214</v>
      </c>
      <c r="B63" s="3" t="s">
        <v>213</v>
      </c>
      <c r="C63" s="3">
        <v>0.98299999999999998</v>
      </c>
    </row>
    <row r="64" spans="1:3" x14ac:dyDescent="0.35">
      <c r="A64" s="3" t="s">
        <v>220</v>
      </c>
      <c r="B64" s="3" t="s">
        <v>219</v>
      </c>
      <c r="C64" s="3">
        <v>0.17199999999999999</v>
      </c>
    </row>
    <row r="65" spans="1:3" x14ac:dyDescent="0.35">
      <c r="A65" s="3" t="s">
        <v>217</v>
      </c>
      <c r="B65" s="3" t="s">
        <v>216</v>
      </c>
      <c r="C65" s="3">
        <v>0.01</v>
      </c>
    </row>
    <row r="66" spans="1:3" x14ac:dyDescent="0.35">
      <c r="A66" s="3" t="s">
        <v>229</v>
      </c>
      <c r="B66" s="3" t="s">
        <v>227</v>
      </c>
      <c r="C66" s="3">
        <v>0.01</v>
      </c>
    </row>
    <row r="67" spans="1:3" x14ac:dyDescent="0.35">
      <c r="A67" s="3" t="s">
        <v>239</v>
      </c>
      <c r="B67" s="3" t="s">
        <v>238</v>
      </c>
      <c r="C67" s="3">
        <v>0.114</v>
      </c>
    </row>
    <row r="68" spans="1:3" x14ac:dyDescent="0.35">
      <c r="A68" s="3" t="s">
        <v>255</v>
      </c>
      <c r="B68" s="3" t="s">
        <v>254</v>
      </c>
      <c r="C68" s="3">
        <v>0.28999999999999998</v>
      </c>
    </row>
    <row r="69" spans="1:3" x14ac:dyDescent="0.35">
      <c r="A69" s="3" t="s">
        <v>244</v>
      </c>
      <c r="B69" s="3" t="s">
        <v>243</v>
      </c>
      <c r="C69" s="3">
        <v>1.4E-2</v>
      </c>
    </row>
    <row r="70" spans="1:3" x14ac:dyDescent="0.35">
      <c r="A70" s="3" t="s">
        <v>181</v>
      </c>
      <c r="B70" s="3" t="s">
        <v>179</v>
      </c>
      <c r="C70" s="3">
        <v>0.01</v>
      </c>
    </row>
    <row r="71" spans="1:3" x14ac:dyDescent="0.35">
      <c r="A71" s="3" t="s">
        <v>249</v>
      </c>
      <c r="B71" s="3" t="s">
        <v>248</v>
      </c>
      <c r="C71" s="3">
        <v>0.30499999999999999</v>
      </c>
    </row>
    <row r="72" spans="1:3" x14ac:dyDescent="0.35">
      <c r="A72" s="3" t="s">
        <v>267</v>
      </c>
      <c r="B72" s="3" t="s">
        <v>266</v>
      </c>
      <c r="C72" s="3">
        <v>0.01</v>
      </c>
    </row>
    <row r="73" spans="1:3" x14ac:dyDescent="0.35">
      <c r="A73" s="3" t="s">
        <v>270</v>
      </c>
      <c r="B73" s="3" t="s">
        <v>269</v>
      </c>
      <c r="C73" s="3">
        <v>0.17199999999999999</v>
      </c>
    </row>
    <row r="74" spans="1:3" x14ac:dyDescent="0.35">
      <c r="A74" s="3" t="s">
        <v>274</v>
      </c>
      <c r="B74" s="3" t="s">
        <v>273</v>
      </c>
      <c r="C74" s="3">
        <v>4.4999999999999998E-2</v>
      </c>
    </row>
    <row r="75" spans="1:3" x14ac:dyDescent="0.35">
      <c r="A75" s="3" t="s">
        <v>252</v>
      </c>
      <c r="B75" s="3" t="s">
        <v>251</v>
      </c>
      <c r="C75" s="3">
        <v>0.26400000000000001</v>
      </c>
    </row>
    <row r="76" spans="1:3" x14ac:dyDescent="0.35">
      <c r="A76" s="3" t="s">
        <v>260</v>
      </c>
      <c r="B76" s="3" t="s">
        <v>259</v>
      </c>
      <c r="C76" s="3">
        <v>0.77300000000000002</v>
      </c>
    </row>
    <row r="77" spans="1:3" x14ac:dyDescent="0.35">
      <c r="A77" s="3" t="s">
        <v>281</v>
      </c>
      <c r="B77" s="3" t="s">
        <v>279</v>
      </c>
      <c r="C77" s="3">
        <v>0.123</v>
      </c>
    </row>
    <row r="78" spans="1:3" x14ac:dyDescent="0.35">
      <c r="A78" s="3" t="s">
        <v>299</v>
      </c>
      <c r="B78" s="3" t="s">
        <v>298</v>
      </c>
      <c r="C78" s="3">
        <v>0.16200000000000001</v>
      </c>
    </row>
    <row r="79" spans="1:3" x14ac:dyDescent="0.35">
      <c r="A79" s="3" t="s">
        <v>708</v>
      </c>
      <c r="B79" s="3" t="s">
        <v>702</v>
      </c>
      <c r="C79" s="3">
        <v>0.17199999999999999</v>
      </c>
    </row>
    <row r="80" spans="1:3" x14ac:dyDescent="0.35">
      <c r="A80" s="3" t="s">
        <v>293</v>
      </c>
      <c r="B80" s="3" t="s">
        <v>292</v>
      </c>
      <c r="C80" s="3">
        <v>7.3999999999999996E-2</v>
      </c>
    </row>
    <row r="81" spans="1:3" x14ac:dyDescent="0.35">
      <c r="A81" s="3" t="s">
        <v>302</v>
      </c>
      <c r="B81" s="3" t="s">
        <v>301</v>
      </c>
      <c r="C81" s="3">
        <v>0.01</v>
      </c>
    </row>
    <row r="82" spans="1:3" x14ac:dyDescent="0.35">
      <c r="A82" s="3" t="s">
        <v>325</v>
      </c>
      <c r="B82" s="3" t="s">
        <v>324</v>
      </c>
      <c r="C82" s="3">
        <v>0.01</v>
      </c>
    </row>
    <row r="83" spans="1:3" x14ac:dyDescent="0.35">
      <c r="A83" s="3" t="s">
        <v>310</v>
      </c>
      <c r="B83" s="3" t="s">
        <v>309</v>
      </c>
      <c r="C83" s="3">
        <v>0.21299999999999999</v>
      </c>
    </row>
    <row r="84" spans="1:3" x14ac:dyDescent="0.35">
      <c r="A84" s="3" t="s">
        <v>305</v>
      </c>
      <c r="B84" s="3" t="s">
        <v>304</v>
      </c>
      <c r="C84" s="3">
        <v>0.29099999999999998</v>
      </c>
    </row>
    <row r="85" spans="1:3" x14ac:dyDescent="0.35">
      <c r="A85" s="3" t="s">
        <v>794</v>
      </c>
      <c r="B85" s="3" t="s">
        <v>317</v>
      </c>
      <c r="C85" s="3">
        <v>2.4E-2</v>
      </c>
    </row>
    <row r="86" spans="1:3" x14ac:dyDescent="0.35">
      <c r="A86" s="3" t="s">
        <v>322</v>
      </c>
      <c r="B86" s="3" t="s">
        <v>321</v>
      </c>
      <c r="C86" s="3">
        <v>2.1999999999999999E-2</v>
      </c>
    </row>
    <row r="87" spans="1:3" x14ac:dyDescent="0.35">
      <c r="A87" s="3" t="s">
        <v>316</v>
      </c>
      <c r="B87" s="3" t="s">
        <v>315</v>
      </c>
      <c r="C87" s="3">
        <v>0.01</v>
      </c>
    </row>
    <row r="88" spans="1:3" x14ac:dyDescent="0.35">
      <c r="A88" s="3" t="s">
        <v>328</v>
      </c>
      <c r="B88" s="3" t="s">
        <v>327</v>
      </c>
      <c r="C88" s="3">
        <v>0.01</v>
      </c>
    </row>
    <row r="89" spans="1:3" x14ac:dyDescent="0.35">
      <c r="A89" s="3" t="s">
        <v>332</v>
      </c>
      <c r="B89" s="3" t="s">
        <v>330</v>
      </c>
      <c r="C89" s="3">
        <v>0.01</v>
      </c>
    </row>
    <row r="90" spans="1:3" x14ac:dyDescent="0.35">
      <c r="A90" s="3" t="s">
        <v>334</v>
      </c>
      <c r="B90" s="3" t="s">
        <v>333</v>
      </c>
      <c r="C90" s="3">
        <v>0.03</v>
      </c>
    </row>
    <row r="91" spans="1:3" x14ac:dyDescent="0.35">
      <c r="A91" s="3" t="s">
        <v>342</v>
      </c>
      <c r="B91" s="3" t="s">
        <v>341</v>
      </c>
      <c r="C91" s="3">
        <v>0.01</v>
      </c>
    </row>
    <row r="92" spans="1:3" x14ac:dyDescent="0.35">
      <c r="A92" s="3" t="s">
        <v>340</v>
      </c>
      <c r="B92" s="3" t="s">
        <v>338</v>
      </c>
      <c r="C92" s="3">
        <v>1.9E-2</v>
      </c>
    </row>
    <row r="93" spans="1:3" x14ac:dyDescent="0.35">
      <c r="A93" s="3" t="s">
        <v>347</v>
      </c>
      <c r="B93" s="3" t="s">
        <v>346</v>
      </c>
      <c r="C93" s="3">
        <v>1.2999999999999999E-2</v>
      </c>
    </row>
    <row r="94" spans="1:3" x14ac:dyDescent="0.35">
      <c r="A94" s="3" t="s">
        <v>350</v>
      </c>
      <c r="B94" s="3" t="s">
        <v>349</v>
      </c>
      <c r="C94" s="3">
        <v>0.34100000000000003</v>
      </c>
    </row>
    <row r="95" spans="1:3" x14ac:dyDescent="0.35">
      <c r="A95" s="3" t="s">
        <v>359</v>
      </c>
      <c r="B95" s="3" t="s">
        <v>358</v>
      </c>
      <c r="C95" s="3">
        <v>7.4999999999999997E-2</v>
      </c>
    </row>
    <row r="96" spans="1:3" x14ac:dyDescent="0.35">
      <c r="A96" s="3" t="s">
        <v>374</v>
      </c>
      <c r="B96" s="3" t="s">
        <v>373</v>
      </c>
      <c r="C96" s="3">
        <v>0.17199999999999999</v>
      </c>
    </row>
    <row r="97" spans="1:3" x14ac:dyDescent="0.35">
      <c r="A97" s="3" t="s">
        <v>354</v>
      </c>
      <c r="B97" s="3" t="s">
        <v>352</v>
      </c>
      <c r="C97" s="3">
        <v>3.3000000000000002E-2</v>
      </c>
    </row>
    <row r="98" spans="1:3" x14ac:dyDescent="0.35">
      <c r="A98" s="3" t="s">
        <v>378</v>
      </c>
      <c r="B98" s="3" t="s">
        <v>376</v>
      </c>
      <c r="C98" s="3">
        <v>0.28000000000000003</v>
      </c>
    </row>
    <row r="99" spans="1:3" x14ac:dyDescent="0.35">
      <c r="A99" s="3" t="s">
        <v>407</v>
      </c>
      <c r="B99" s="3" t="s">
        <v>406</v>
      </c>
      <c r="C99" s="3">
        <v>0.01</v>
      </c>
    </row>
    <row r="100" spans="1:3" x14ac:dyDescent="0.35">
      <c r="A100" s="3" t="s">
        <v>382</v>
      </c>
      <c r="B100" s="3" t="s">
        <v>380</v>
      </c>
      <c r="C100" s="3">
        <v>1.4999999999999999E-2</v>
      </c>
    </row>
    <row r="101" spans="1:3" x14ac:dyDescent="0.35">
      <c r="A101" s="3" t="s">
        <v>399</v>
      </c>
      <c r="B101" s="3" t="s">
        <v>397</v>
      </c>
      <c r="C101" s="3">
        <v>0.57699999999999996</v>
      </c>
    </row>
    <row r="102" spans="1:3" x14ac:dyDescent="0.35">
      <c r="A102" s="3" t="s">
        <v>384</v>
      </c>
      <c r="B102" s="3" t="s">
        <v>383</v>
      </c>
      <c r="C102" s="3">
        <v>0.76400000000000001</v>
      </c>
    </row>
    <row r="103" spans="1:3" x14ac:dyDescent="0.35">
      <c r="A103" s="3" t="s">
        <v>387</v>
      </c>
      <c r="B103" s="3" t="s">
        <v>386</v>
      </c>
      <c r="C103" s="3">
        <v>0.17199999999999999</v>
      </c>
    </row>
    <row r="104" spans="1:3" x14ac:dyDescent="0.35">
      <c r="A104" s="3" t="s">
        <v>392</v>
      </c>
      <c r="B104" s="3" t="s">
        <v>391</v>
      </c>
      <c r="C104" s="3">
        <v>0.01</v>
      </c>
    </row>
    <row r="105" spans="1:3" x14ac:dyDescent="0.35">
      <c r="A105" s="3" t="s">
        <v>401</v>
      </c>
      <c r="B105" s="3" t="s">
        <v>400</v>
      </c>
      <c r="C105" s="3">
        <v>0.01</v>
      </c>
    </row>
    <row r="106" spans="1:3" x14ac:dyDescent="0.35">
      <c r="A106" s="3" t="s">
        <v>405</v>
      </c>
      <c r="B106" s="3" t="s">
        <v>403</v>
      </c>
      <c r="C106" s="3">
        <v>0.01</v>
      </c>
    </row>
    <row r="107" spans="1:3" x14ac:dyDescent="0.35">
      <c r="A107" s="3" t="s">
        <v>431</v>
      </c>
      <c r="B107" s="3" t="s">
        <v>430</v>
      </c>
      <c r="C107" s="3">
        <v>0.18</v>
      </c>
    </row>
    <row r="108" spans="1:3" x14ac:dyDescent="0.35">
      <c r="A108" s="3" t="s">
        <v>475</v>
      </c>
      <c r="B108" s="3" t="s">
        <v>474</v>
      </c>
      <c r="C108" s="3">
        <v>0.95399999999999996</v>
      </c>
    </row>
    <row r="109" spans="1:3" x14ac:dyDescent="0.35">
      <c r="A109" s="3" t="s">
        <v>478</v>
      </c>
      <c r="B109" s="3" t="s">
        <v>477</v>
      </c>
      <c r="C109" s="3">
        <v>0.17199999999999999</v>
      </c>
    </row>
    <row r="110" spans="1:3" x14ac:dyDescent="0.35">
      <c r="A110" s="3" t="s">
        <v>55</v>
      </c>
      <c r="B110" s="3" t="s">
        <v>54</v>
      </c>
      <c r="C110" s="3">
        <v>8.5000000000000006E-2</v>
      </c>
    </row>
    <row r="111" spans="1:3" x14ac:dyDescent="0.35">
      <c r="A111" s="3" t="s">
        <v>446</v>
      </c>
      <c r="B111" s="3" t="s">
        <v>445</v>
      </c>
      <c r="C111" s="3">
        <v>0.13800000000000001</v>
      </c>
    </row>
    <row r="112" spans="1:3" x14ac:dyDescent="0.35">
      <c r="A112" s="3" t="s">
        <v>449</v>
      </c>
      <c r="B112" s="3" t="s">
        <v>448</v>
      </c>
      <c r="C112" s="3">
        <v>0.01</v>
      </c>
    </row>
    <row r="113" spans="1:3" x14ac:dyDescent="0.35">
      <c r="A113" s="3" t="s">
        <v>438</v>
      </c>
      <c r="B113" s="3" t="s">
        <v>436</v>
      </c>
      <c r="C113" s="3">
        <v>0.17199999999999999</v>
      </c>
    </row>
    <row r="114" spans="1:3" x14ac:dyDescent="0.35">
      <c r="A114" s="3" t="s">
        <v>468</v>
      </c>
      <c r="B114" s="3" t="s">
        <v>466</v>
      </c>
      <c r="C114" s="3">
        <v>0.35399999999999998</v>
      </c>
    </row>
    <row r="115" spans="1:3" x14ac:dyDescent="0.35">
      <c r="A115" s="3" t="s">
        <v>472</v>
      </c>
      <c r="B115" s="3" t="s">
        <v>471</v>
      </c>
      <c r="C115" s="3">
        <v>0.17199999999999999</v>
      </c>
    </row>
    <row r="116" spans="1:3" x14ac:dyDescent="0.35">
      <c r="A116" s="3" t="s">
        <v>434</v>
      </c>
      <c r="B116" s="3" t="s">
        <v>433</v>
      </c>
      <c r="C116" s="3">
        <v>0.06</v>
      </c>
    </row>
    <row r="117" spans="1:3" x14ac:dyDescent="0.35">
      <c r="A117" s="3" t="s">
        <v>795</v>
      </c>
      <c r="B117" s="3" t="s">
        <v>234</v>
      </c>
      <c r="C117" s="3">
        <v>0.17199999999999999</v>
      </c>
    </row>
    <row r="118" spans="1:3" x14ac:dyDescent="0.35">
      <c r="A118" s="3" t="s">
        <v>425</v>
      </c>
      <c r="B118" s="3" t="s">
        <v>424</v>
      </c>
      <c r="C118" s="3">
        <v>0.01</v>
      </c>
    </row>
    <row r="119" spans="1:3" x14ac:dyDescent="0.35">
      <c r="A119" s="3" t="s">
        <v>458</v>
      </c>
      <c r="B119" s="3" t="s">
        <v>457</v>
      </c>
      <c r="C119" s="3">
        <v>1.7000000000000001E-2</v>
      </c>
    </row>
    <row r="120" spans="1:3" x14ac:dyDescent="0.35">
      <c r="A120" s="3" t="s">
        <v>456</v>
      </c>
      <c r="B120" s="3" t="s">
        <v>455</v>
      </c>
      <c r="C120" s="3">
        <v>1.4999999999999999E-2</v>
      </c>
    </row>
    <row r="121" spans="1:3" x14ac:dyDescent="0.35">
      <c r="A121" s="3" t="s">
        <v>470</v>
      </c>
      <c r="B121" s="3" t="s">
        <v>469</v>
      </c>
      <c r="C121" s="3">
        <v>0.01</v>
      </c>
    </row>
    <row r="122" spans="1:3" x14ac:dyDescent="0.35">
      <c r="A122" s="3" t="s">
        <v>423</v>
      </c>
      <c r="B122" s="3" t="s">
        <v>421</v>
      </c>
      <c r="C122" s="3">
        <v>4.9000000000000002E-2</v>
      </c>
    </row>
    <row r="123" spans="1:3" x14ac:dyDescent="0.35">
      <c r="A123" s="3" t="s">
        <v>464</v>
      </c>
      <c r="B123" s="3" t="s">
        <v>463</v>
      </c>
      <c r="C123" s="3">
        <v>0.46</v>
      </c>
    </row>
    <row r="124" spans="1:3" x14ac:dyDescent="0.35">
      <c r="A124" s="3" t="s">
        <v>453</v>
      </c>
      <c r="B124" s="3" t="s">
        <v>451</v>
      </c>
      <c r="C124" s="3">
        <v>0.19700000000000001</v>
      </c>
    </row>
    <row r="125" spans="1:3" x14ac:dyDescent="0.35">
      <c r="A125" s="3" t="s">
        <v>480</v>
      </c>
      <c r="B125" s="3" t="s">
        <v>479</v>
      </c>
      <c r="C125" s="3">
        <v>0.22900000000000001</v>
      </c>
    </row>
    <row r="126" spans="1:3" x14ac:dyDescent="0.35">
      <c r="A126" s="3" t="s">
        <v>507</v>
      </c>
      <c r="B126" s="3" t="s">
        <v>506</v>
      </c>
      <c r="C126" s="3">
        <v>0.05</v>
      </c>
    </row>
    <row r="127" spans="1:3" x14ac:dyDescent="0.35">
      <c r="A127" s="3" t="s">
        <v>505</v>
      </c>
      <c r="B127" s="3" t="s">
        <v>504</v>
      </c>
      <c r="C127" s="3">
        <v>0.44800000000000001</v>
      </c>
    </row>
    <row r="128" spans="1:3" x14ac:dyDescent="0.35">
      <c r="A128" s="3" t="s">
        <v>500</v>
      </c>
      <c r="B128" s="3" t="s">
        <v>498</v>
      </c>
      <c r="C128" s="3">
        <v>0.01</v>
      </c>
    </row>
    <row r="129" spans="1:3" x14ac:dyDescent="0.35">
      <c r="A129" s="3" t="s">
        <v>147</v>
      </c>
      <c r="B129" s="3" t="s">
        <v>144</v>
      </c>
      <c r="C129" s="3">
        <v>0.01</v>
      </c>
    </row>
    <row r="130" spans="1:3" x14ac:dyDescent="0.35">
      <c r="A130" s="3" t="s">
        <v>494</v>
      </c>
      <c r="B130" s="3" t="s">
        <v>493</v>
      </c>
      <c r="C130" s="3">
        <v>0.16300000000000001</v>
      </c>
    </row>
    <row r="131" spans="1:3" x14ac:dyDescent="0.35">
      <c r="A131" s="3" t="s">
        <v>485</v>
      </c>
      <c r="B131" s="3" t="s">
        <v>484</v>
      </c>
      <c r="C131" s="3">
        <v>0.371</v>
      </c>
    </row>
    <row r="132" spans="1:3" x14ac:dyDescent="0.35">
      <c r="A132" s="3" t="s">
        <v>492</v>
      </c>
      <c r="B132" s="3" t="s">
        <v>490</v>
      </c>
      <c r="C132" s="3">
        <v>0.54100000000000004</v>
      </c>
    </row>
    <row r="133" spans="1:3" x14ac:dyDescent="0.35">
      <c r="A133" s="3" t="s">
        <v>497</v>
      </c>
      <c r="B133" s="3" t="s">
        <v>496</v>
      </c>
      <c r="C133" s="3">
        <v>0.17199999999999999</v>
      </c>
    </row>
    <row r="134" spans="1:3" x14ac:dyDescent="0.35">
      <c r="A134" s="3" t="s">
        <v>781</v>
      </c>
      <c r="B134" s="3" t="s">
        <v>440</v>
      </c>
      <c r="C134" s="3">
        <v>1.2999999999999999E-2</v>
      </c>
    </row>
    <row r="135" spans="1:3" x14ac:dyDescent="0.35">
      <c r="A135" s="3" t="s">
        <v>503</v>
      </c>
      <c r="B135" s="3" t="s">
        <v>501</v>
      </c>
      <c r="C135" s="3">
        <v>0.01</v>
      </c>
    </row>
    <row r="136" spans="1:3" x14ac:dyDescent="0.35">
      <c r="A136" s="3" t="s">
        <v>510</v>
      </c>
      <c r="B136" s="3" t="s">
        <v>509</v>
      </c>
      <c r="C136" s="3">
        <v>0.01</v>
      </c>
    </row>
    <row r="137" spans="1:3" x14ac:dyDescent="0.35">
      <c r="A137" s="3" t="s">
        <v>514</v>
      </c>
      <c r="B137" s="3" t="s">
        <v>512</v>
      </c>
      <c r="C137" s="3">
        <v>0.67400000000000004</v>
      </c>
    </row>
    <row r="138" spans="1:3" x14ac:dyDescent="0.35">
      <c r="A138" s="3" t="s">
        <v>529</v>
      </c>
      <c r="B138" s="3" t="s">
        <v>528</v>
      </c>
      <c r="C138" s="3">
        <v>0.17199999999999999</v>
      </c>
    </row>
    <row r="139" spans="1:3" x14ac:dyDescent="0.35">
      <c r="A139" s="3" t="s">
        <v>516</v>
      </c>
      <c r="B139" s="3" t="s">
        <v>515</v>
      </c>
      <c r="C139" s="3">
        <v>5.3999999999999999E-2</v>
      </c>
    </row>
    <row r="140" spans="1:3" x14ac:dyDescent="0.35">
      <c r="A140" s="3" t="s">
        <v>533</v>
      </c>
      <c r="B140" s="3" t="s">
        <v>531</v>
      </c>
      <c r="C140" s="3">
        <v>0.17199999999999999</v>
      </c>
    </row>
    <row r="141" spans="1:3" x14ac:dyDescent="0.35">
      <c r="A141" s="3" t="s">
        <v>550</v>
      </c>
      <c r="B141" s="3" t="s">
        <v>549</v>
      </c>
      <c r="C141" s="3">
        <v>0.31900000000000001</v>
      </c>
    </row>
    <row r="142" spans="1:3" x14ac:dyDescent="0.35">
      <c r="A142" s="3" t="s">
        <v>523</v>
      </c>
      <c r="B142" s="3" t="s">
        <v>522</v>
      </c>
      <c r="C142" s="3">
        <v>3.3000000000000002E-2</v>
      </c>
    </row>
    <row r="143" spans="1:3" x14ac:dyDescent="0.35">
      <c r="A143" s="3" t="s">
        <v>526</v>
      </c>
      <c r="B143" s="3" t="s">
        <v>525</v>
      </c>
      <c r="C143" s="3">
        <v>9.1999999999999998E-2</v>
      </c>
    </row>
    <row r="144" spans="1:3" x14ac:dyDescent="0.35">
      <c r="A144" s="3" t="s">
        <v>535</v>
      </c>
      <c r="B144" s="3" t="s">
        <v>534</v>
      </c>
      <c r="C144" s="3">
        <v>0.01</v>
      </c>
    </row>
    <row r="145" spans="1:3" x14ac:dyDescent="0.35">
      <c r="A145" s="3" t="s">
        <v>547</v>
      </c>
      <c r="B145" s="3" t="s">
        <v>546</v>
      </c>
      <c r="C145" s="3">
        <v>0.01</v>
      </c>
    </row>
    <row r="146" spans="1:3" x14ac:dyDescent="0.35">
      <c r="A146" s="3" t="s">
        <v>560</v>
      </c>
      <c r="B146" s="3" t="s">
        <v>559</v>
      </c>
      <c r="C146" s="3">
        <v>0.01</v>
      </c>
    </row>
    <row r="147" spans="1:3" x14ac:dyDescent="0.35">
      <c r="A147" s="3" t="s">
        <v>368</v>
      </c>
      <c r="B147" s="3" t="s">
        <v>365</v>
      </c>
      <c r="C147" s="3">
        <v>0.17199999999999999</v>
      </c>
    </row>
    <row r="148" spans="1:3" x14ac:dyDescent="0.35">
      <c r="A148" s="3" t="s">
        <v>429</v>
      </c>
      <c r="B148" s="3" t="s">
        <v>427</v>
      </c>
      <c r="C148" s="3">
        <v>1.4E-2</v>
      </c>
    </row>
    <row r="149" spans="1:3" x14ac:dyDescent="0.35">
      <c r="A149" s="3" t="s">
        <v>563</v>
      </c>
      <c r="B149" s="3" t="s">
        <v>562</v>
      </c>
      <c r="C149" s="3">
        <v>0.17199999999999999</v>
      </c>
    </row>
    <row r="150" spans="1:3" x14ac:dyDescent="0.35">
      <c r="A150" s="3" t="s">
        <v>566</v>
      </c>
      <c r="B150" s="3" t="s">
        <v>564</v>
      </c>
      <c r="C150" s="3">
        <v>0.01</v>
      </c>
    </row>
    <row r="151" spans="1:3" x14ac:dyDescent="0.35">
      <c r="A151" s="3" t="s">
        <v>569</v>
      </c>
      <c r="B151" s="3" t="s">
        <v>567</v>
      </c>
      <c r="C151" s="3">
        <v>0.45</v>
      </c>
    </row>
    <row r="152" spans="1:3" x14ac:dyDescent="0.35">
      <c r="A152" s="3" t="s">
        <v>363</v>
      </c>
      <c r="B152" s="3" t="s">
        <v>361</v>
      </c>
      <c r="C152" s="3">
        <v>0.17199999999999999</v>
      </c>
    </row>
    <row r="153" spans="1:3" x14ac:dyDescent="0.35">
      <c r="A153" s="3" t="s">
        <v>389</v>
      </c>
      <c r="B153" s="3" t="s">
        <v>388</v>
      </c>
      <c r="C153" s="3">
        <v>0.09</v>
      </c>
    </row>
    <row r="154" spans="1:3" x14ac:dyDescent="0.35">
      <c r="A154" s="3" t="s">
        <v>710</v>
      </c>
      <c r="B154" s="3" t="s">
        <v>709</v>
      </c>
      <c r="C154" s="3">
        <v>0.17199999999999999</v>
      </c>
    </row>
    <row r="155" spans="1:3" x14ac:dyDescent="0.35">
      <c r="A155" s="3" t="s">
        <v>738</v>
      </c>
      <c r="B155" s="3" t="s">
        <v>736</v>
      </c>
      <c r="C155" s="3">
        <v>0.42399999999999999</v>
      </c>
    </row>
    <row r="156" spans="1:3" x14ac:dyDescent="0.35">
      <c r="A156" s="3" t="s">
        <v>609</v>
      </c>
      <c r="B156" s="3" t="s">
        <v>607</v>
      </c>
      <c r="C156" s="3">
        <v>0.01</v>
      </c>
    </row>
    <row r="157" spans="1:3" x14ac:dyDescent="0.35">
      <c r="A157" s="3" t="s">
        <v>623</v>
      </c>
      <c r="B157" s="3" t="s">
        <v>621</v>
      </c>
      <c r="C157" s="3">
        <v>5.8000000000000003E-2</v>
      </c>
    </row>
    <row r="158" spans="1:3" x14ac:dyDescent="0.35">
      <c r="A158" s="3" t="s">
        <v>576</v>
      </c>
      <c r="B158" s="3" t="s">
        <v>574</v>
      </c>
      <c r="C158" s="3">
        <v>0.17199999999999999</v>
      </c>
    </row>
    <row r="159" spans="1:3" x14ac:dyDescent="0.35">
      <c r="A159" s="3" t="s">
        <v>586</v>
      </c>
      <c r="B159" s="3" t="s">
        <v>584</v>
      </c>
      <c r="C159" s="3">
        <v>0.23599999999999999</v>
      </c>
    </row>
    <row r="160" spans="1:3" x14ac:dyDescent="0.35">
      <c r="A160" s="3" t="s">
        <v>620</v>
      </c>
      <c r="B160" s="3" t="s">
        <v>618</v>
      </c>
      <c r="C160" s="3">
        <v>1.4999999999999999E-2</v>
      </c>
    </row>
    <row r="161" spans="1:3" x14ac:dyDescent="0.35">
      <c r="A161" s="3" t="s">
        <v>645</v>
      </c>
      <c r="B161" s="3" t="s">
        <v>643</v>
      </c>
      <c r="C161" s="3">
        <v>0.17199999999999999</v>
      </c>
    </row>
    <row r="162" spans="1:3" x14ac:dyDescent="0.35">
      <c r="A162" s="3" t="s">
        <v>603</v>
      </c>
      <c r="B162" s="3" t="s">
        <v>601</v>
      </c>
      <c r="C162" s="3">
        <v>0.19900000000000001</v>
      </c>
    </row>
    <row r="163" spans="1:3" x14ac:dyDescent="0.35">
      <c r="A163" s="3" t="s">
        <v>589</v>
      </c>
      <c r="B163" s="3" t="s">
        <v>587</v>
      </c>
      <c r="C163" s="3">
        <v>0.17199999999999999</v>
      </c>
    </row>
    <row r="164" spans="1:3" x14ac:dyDescent="0.35">
      <c r="A164" s="3" t="s">
        <v>629</v>
      </c>
      <c r="B164" s="3" t="s">
        <v>627</v>
      </c>
      <c r="C164" s="3">
        <v>0.01</v>
      </c>
    </row>
    <row r="165" spans="1:3" x14ac:dyDescent="0.35">
      <c r="A165" s="3" t="s">
        <v>632</v>
      </c>
      <c r="B165" s="3" t="s">
        <v>630</v>
      </c>
      <c r="C165" s="3">
        <v>0.01</v>
      </c>
    </row>
    <row r="166" spans="1:3" x14ac:dyDescent="0.35">
      <c r="A166" s="3" t="s">
        <v>600</v>
      </c>
      <c r="B166" s="3" t="s">
        <v>598</v>
      </c>
      <c r="C166" s="3">
        <v>0.13</v>
      </c>
    </row>
    <row r="167" spans="1:3" x14ac:dyDescent="0.35">
      <c r="A167" s="3" t="s">
        <v>613</v>
      </c>
      <c r="B167" s="3" t="s">
        <v>610</v>
      </c>
      <c r="C167" s="3">
        <v>0.98</v>
      </c>
    </row>
    <row r="168" spans="1:3" x14ac:dyDescent="0.35">
      <c r="A168" s="3" t="s">
        <v>745</v>
      </c>
      <c r="B168" s="3" t="s">
        <v>743</v>
      </c>
      <c r="C168" s="3">
        <v>0.124</v>
      </c>
    </row>
    <row r="169" spans="1:3" x14ac:dyDescent="0.35">
      <c r="A169" s="3" t="s">
        <v>583</v>
      </c>
      <c r="B169" s="3" t="s">
        <v>580</v>
      </c>
      <c r="C169" s="3">
        <v>0.65600000000000003</v>
      </c>
    </row>
    <row r="170" spans="1:3" x14ac:dyDescent="0.35">
      <c r="A170" s="3" t="s">
        <v>209</v>
      </c>
      <c r="B170" s="3" t="s">
        <v>207</v>
      </c>
      <c r="C170" s="3">
        <v>0.01</v>
      </c>
    </row>
    <row r="171" spans="1:3" x14ac:dyDescent="0.35">
      <c r="A171" s="3" t="s">
        <v>396</v>
      </c>
      <c r="B171" s="3" t="s">
        <v>394</v>
      </c>
      <c r="C171" s="3">
        <v>3.7999999999999999E-2</v>
      </c>
    </row>
    <row r="172" spans="1:3" x14ac:dyDescent="0.35">
      <c r="A172" s="3" t="s">
        <v>796</v>
      </c>
      <c r="B172" s="3" t="s">
        <v>552</v>
      </c>
      <c r="C172" s="3">
        <v>0.05</v>
      </c>
    </row>
    <row r="173" spans="1:3" x14ac:dyDescent="0.35">
      <c r="A173" s="3" t="s">
        <v>579</v>
      </c>
      <c r="B173" s="3" t="s">
        <v>577</v>
      </c>
      <c r="C173" s="3">
        <v>0.33700000000000002</v>
      </c>
    </row>
    <row r="174" spans="1:3" x14ac:dyDescent="0.35">
      <c r="A174" s="3" t="s">
        <v>626</v>
      </c>
      <c r="B174" s="3" t="s">
        <v>624</v>
      </c>
      <c r="C174" s="3">
        <v>0.02</v>
      </c>
    </row>
    <row r="175" spans="1:3" x14ac:dyDescent="0.35">
      <c r="A175" s="3" t="s">
        <v>635</v>
      </c>
      <c r="B175" s="3" t="s">
        <v>633</v>
      </c>
      <c r="C175" s="3">
        <v>0.01</v>
      </c>
    </row>
    <row r="176" spans="1:3" x14ac:dyDescent="0.35">
      <c r="A176" s="3" t="s">
        <v>120</v>
      </c>
      <c r="B176" s="3" t="s">
        <v>118</v>
      </c>
      <c r="C176" s="3">
        <v>0.01</v>
      </c>
    </row>
    <row r="177" spans="1:3" x14ac:dyDescent="0.35">
      <c r="A177" s="3" t="s">
        <v>648</v>
      </c>
      <c r="B177" s="3" t="s">
        <v>646</v>
      </c>
      <c r="C177" s="3">
        <v>0.05</v>
      </c>
    </row>
    <row r="178" spans="1:3" x14ac:dyDescent="0.35">
      <c r="A178" s="3" t="s">
        <v>663</v>
      </c>
      <c r="B178" s="3" t="s">
        <v>661</v>
      </c>
      <c r="C178" s="3">
        <v>5.1999999999999998E-2</v>
      </c>
    </row>
    <row r="179" spans="1:3" x14ac:dyDescent="0.35">
      <c r="A179" s="3" t="s">
        <v>660</v>
      </c>
      <c r="B179" s="3" t="s">
        <v>658</v>
      </c>
      <c r="C179" s="3">
        <v>1.4999999999999999E-2</v>
      </c>
    </row>
    <row r="180" spans="1:3" x14ac:dyDescent="0.35">
      <c r="A180" s="3" t="s">
        <v>669</v>
      </c>
      <c r="B180" s="3" t="s">
        <v>666</v>
      </c>
      <c r="C180" s="3">
        <v>0.40600000000000003</v>
      </c>
    </row>
    <row r="181" spans="1:3" x14ac:dyDescent="0.35">
      <c r="A181" s="3" t="s">
        <v>656</v>
      </c>
      <c r="B181" s="3" t="s">
        <v>655</v>
      </c>
      <c r="C181" s="3">
        <v>0.22900000000000001</v>
      </c>
    </row>
    <row r="182" spans="1:3" x14ac:dyDescent="0.35">
      <c r="A182" s="3" t="s">
        <v>797</v>
      </c>
      <c r="B182" s="3" t="s">
        <v>798</v>
      </c>
      <c r="C182" s="3">
        <v>0.17199999999999999</v>
      </c>
    </row>
    <row r="183" spans="1:3" x14ac:dyDescent="0.35">
      <c r="A183" s="3" t="s">
        <v>673</v>
      </c>
      <c r="B183" s="3" t="s">
        <v>671</v>
      </c>
      <c r="C183" s="3">
        <v>7.4999999999999997E-2</v>
      </c>
    </row>
    <row r="184" spans="1:3" x14ac:dyDescent="0.35">
      <c r="A184" s="3" t="s">
        <v>676</v>
      </c>
      <c r="B184" s="3" t="s">
        <v>674</v>
      </c>
      <c r="C184" s="3">
        <v>4.4999999999999998E-2</v>
      </c>
    </row>
    <row r="185" spans="1:3" x14ac:dyDescent="0.35">
      <c r="A185" s="3" t="s">
        <v>679</v>
      </c>
      <c r="B185" s="3" t="s">
        <v>677</v>
      </c>
      <c r="C185" s="3">
        <v>1.7999999999999999E-2</v>
      </c>
    </row>
    <row r="186" spans="1:3" x14ac:dyDescent="0.35">
      <c r="A186" s="3" t="s">
        <v>682</v>
      </c>
      <c r="B186" s="3" t="s">
        <v>680</v>
      </c>
      <c r="C186" s="3">
        <v>2.1999999999999999E-2</v>
      </c>
    </row>
    <row r="187" spans="1:3" x14ac:dyDescent="0.35">
      <c r="A187" s="3" t="s">
        <v>665</v>
      </c>
      <c r="B187" s="3" t="s">
        <v>664</v>
      </c>
      <c r="C187" s="3">
        <v>1.4E-2</v>
      </c>
    </row>
    <row r="188" spans="1:3" x14ac:dyDescent="0.35">
      <c r="A188" s="3" t="s">
        <v>651</v>
      </c>
      <c r="B188" s="3" t="s">
        <v>649</v>
      </c>
      <c r="C188" s="3">
        <v>0.17199999999999999</v>
      </c>
    </row>
    <row r="189" spans="1:3" x14ac:dyDescent="0.35">
      <c r="A189" s="3" t="s">
        <v>755</v>
      </c>
      <c r="B189" s="3" t="s">
        <v>756</v>
      </c>
      <c r="C189" s="3">
        <v>0.51100000000000001</v>
      </c>
    </row>
    <row r="190" spans="1:3" x14ac:dyDescent="0.35">
      <c r="A190" s="3" t="s">
        <v>690</v>
      </c>
      <c r="B190" s="3" t="s">
        <v>688</v>
      </c>
      <c r="C190" s="3">
        <v>0.68799999999999994</v>
      </c>
    </row>
    <row r="191" spans="1:3" x14ac:dyDescent="0.35">
      <c r="A191" s="3" t="s">
        <v>692</v>
      </c>
      <c r="B191" s="3" t="s">
        <v>691</v>
      </c>
      <c r="C191" s="3">
        <v>1.2E-2</v>
      </c>
    </row>
    <row r="192" spans="1:3" x14ac:dyDescent="0.35">
      <c r="A192" s="3" t="s">
        <v>22</v>
      </c>
      <c r="B192" s="3" t="s">
        <v>21</v>
      </c>
      <c r="C192" s="3">
        <v>0.01</v>
      </c>
    </row>
    <row r="193" spans="1:3" x14ac:dyDescent="0.35">
      <c r="A193" s="3" t="s">
        <v>765</v>
      </c>
      <c r="B193" s="3" t="s">
        <v>241</v>
      </c>
      <c r="C193" s="3">
        <v>0.01</v>
      </c>
    </row>
    <row r="194" spans="1:3" x14ac:dyDescent="0.35">
      <c r="A194" s="3" t="s">
        <v>687</v>
      </c>
      <c r="B194" s="3" t="s">
        <v>685</v>
      </c>
      <c r="C194" s="3">
        <v>0.746</v>
      </c>
    </row>
    <row r="195" spans="1:3" x14ac:dyDescent="0.35">
      <c r="A195" s="3" t="s">
        <v>697</v>
      </c>
      <c r="B195" s="3" t="s">
        <v>696</v>
      </c>
      <c r="C195" s="3">
        <v>0.01</v>
      </c>
    </row>
    <row r="196" spans="1:3" x14ac:dyDescent="0.35">
      <c r="A196" s="3" t="s">
        <v>695</v>
      </c>
      <c r="B196" s="3" t="s">
        <v>693</v>
      </c>
      <c r="C196" s="3">
        <v>1.2E-2</v>
      </c>
    </row>
    <row r="197" spans="1:3" x14ac:dyDescent="0.35">
      <c r="A197" s="3" t="s">
        <v>701</v>
      </c>
      <c r="B197" s="3" t="s">
        <v>699</v>
      </c>
      <c r="C197" s="3">
        <v>0.01</v>
      </c>
    </row>
    <row r="198" spans="1:3" x14ac:dyDescent="0.35">
      <c r="A198" s="3" t="s">
        <v>731</v>
      </c>
      <c r="B198" s="3" t="s">
        <v>729</v>
      </c>
      <c r="C198" s="3">
        <v>0.57599999999999996</v>
      </c>
    </row>
    <row r="199" spans="1:3" x14ac:dyDescent="0.35">
      <c r="A199" s="3" t="s">
        <v>799</v>
      </c>
      <c r="B199" s="3" t="s">
        <v>713</v>
      </c>
      <c r="C199" s="3">
        <v>0.19700000000000001</v>
      </c>
    </row>
    <row r="200" spans="1:3" x14ac:dyDescent="0.35">
      <c r="A200" s="3" t="s">
        <v>800</v>
      </c>
      <c r="B200" s="3" t="s">
        <v>726</v>
      </c>
      <c r="C200" s="3">
        <v>4.9000000000000002E-2</v>
      </c>
    </row>
    <row r="201" spans="1:3" x14ac:dyDescent="0.35">
      <c r="A201" s="3" t="s">
        <v>741</v>
      </c>
      <c r="B201" s="3" t="s">
        <v>739</v>
      </c>
      <c r="C201" s="3">
        <v>0.70299999999999996</v>
      </c>
    </row>
    <row r="202" spans="1:3" x14ac:dyDescent="0.35">
      <c r="A202" s="3" t="s">
        <v>748</v>
      </c>
      <c r="B202" s="3" t="s">
        <v>746</v>
      </c>
      <c r="C202" s="3">
        <v>0.89700000000000002</v>
      </c>
    </row>
    <row r="203" spans="1:3" x14ac:dyDescent="0.35">
      <c r="A203" s="3" t="s">
        <v>751</v>
      </c>
      <c r="B203" s="3" t="s">
        <v>749</v>
      </c>
      <c r="C203" s="3">
        <v>0.628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5963-1EDD-48FD-A3F8-F286434EF247}">
  <dimension ref="A1:C169"/>
  <sheetViews>
    <sheetView workbookViewId="0">
      <selection activeCell="C3" sqref="C3"/>
    </sheetView>
  </sheetViews>
  <sheetFormatPr defaultRowHeight="14.5" x14ac:dyDescent="0.35"/>
  <cols>
    <col min="1" max="1" width="29.36328125" bestFit="1" customWidth="1"/>
    <col min="2" max="2" width="12.1796875" bestFit="1" customWidth="1"/>
    <col min="3" max="3" width="6.81640625" bestFit="1" customWidth="1"/>
  </cols>
  <sheetData>
    <row r="1" spans="1:3" x14ac:dyDescent="0.35">
      <c r="A1" t="s">
        <v>803</v>
      </c>
      <c r="B1" t="s">
        <v>770</v>
      </c>
      <c r="C1" t="s">
        <v>776</v>
      </c>
    </row>
    <row r="2" spans="1:3" x14ac:dyDescent="0.35">
      <c r="A2" t="s">
        <v>189</v>
      </c>
      <c r="B2" t="s">
        <v>188</v>
      </c>
      <c r="C2">
        <v>0.1026999999999999</v>
      </c>
    </row>
    <row r="3" spans="1:3" x14ac:dyDescent="0.35">
      <c r="A3" t="s">
        <v>147</v>
      </c>
      <c r="B3" t="s">
        <v>144</v>
      </c>
      <c r="C3">
        <v>0.1026999999999999</v>
      </c>
    </row>
    <row r="4" spans="1:3" x14ac:dyDescent="0.35">
      <c r="A4" t="s">
        <v>217</v>
      </c>
      <c r="B4" t="s">
        <v>216</v>
      </c>
      <c r="C4">
        <v>0.11349999999999982</v>
      </c>
    </row>
    <row r="5" spans="1:3" x14ac:dyDescent="0.35">
      <c r="A5" t="s">
        <v>635</v>
      </c>
      <c r="B5" t="s">
        <v>633</v>
      </c>
      <c r="C5">
        <v>0.12429999999999986</v>
      </c>
    </row>
    <row r="6" spans="1:3" x14ac:dyDescent="0.35">
      <c r="A6" t="s">
        <v>503</v>
      </c>
      <c r="B6" t="s">
        <v>501</v>
      </c>
      <c r="C6">
        <v>0.13509999999999989</v>
      </c>
    </row>
    <row r="7" spans="1:3" x14ac:dyDescent="0.35">
      <c r="A7" t="s">
        <v>120</v>
      </c>
      <c r="B7" t="s">
        <v>118</v>
      </c>
      <c r="C7">
        <v>0.15669999999999984</v>
      </c>
    </row>
    <row r="8" spans="1:3" x14ac:dyDescent="0.35">
      <c r="A8" t="s">
        <v>405</v>
      </c>
      <c r="B8" t="s">
        <v>403</v>
      </c>
      <c r="C8">
        <v>0.16749999999999987</v>
      </c>
    </row>
    <row r="9" spans="1:3" x14ac:dyDescent="0.35">
      <c r="A9" t="s">
        <v>589</v>
      </c>
      <c r="B9" t="s">
        <v>587</v>
      </c>
      <c r="C9">
        <v>0.16749999999999987</v>
      </c>
    </row>
    <row r="10" spans="1:3" x14ac:dyDescent="0.35">
      <c r="A10" t="s">
        <v>500</v>
      </c>
      <c r="B10" t="s">
        <v>498</v>
      </c>
      <c r="C10">
        <v>0.1782999999999999</v>
      </c>
    </row>
    <row r="11" spans="1:3" x14ac:dyDescent="0.35">
      <c r="A11" t="s">
        <v>117</v>
      </c>
      <c r="B11" t="s">
        <v>116</v>
      </c>
      <c r="C11">
        <v>0.18909999999999982</v>
      </c>
    </row>
    <row r="12" spans="1:3" x14ac:dyDescent="0.35">
      <c r="A12" t="s">
        <v>181</v>
      </c>
      <c r="B12" t="s">
        <v>179</v>
      </c>
      <c r="C12">
        <v>0.21069999999999989</v>
      </c>
    </row>
    <row r="13" spans="1:3" x14ac:dyDescent="0.35">
      <c r="A13" t="s">
        <v>765</v>
      </c>
      <c r="B13" t="s">
        <v>241</v>
      </c>
      <c r="C13">
        <v>0.21069999999999989</v>
      </c>
    </row>
    <row r="14" spans="1:3" x14ac:dyDescent="0.35">
      <c r="A14" t="s">
        <v>766</v>
      </c>
      <c r="B14" t="s">
        <v>45</v>
      </c>
      <c r="C14">
        <v>0.23229999999999984</v>
      </c>
    </row>
    <row r="15" spans="1:3" x14ac:dyDescent="0.35">
      <c r="A15" t="s">
        <v>325</v>
      </c>
      <c r="B15" t="s">
        <v>324</v>
      </c>
      <c r="C15">
        <v>0.23229999999999984</v>
      </c>
    </row>
    <row r="16" spans="1:3" x14ac:dyDescent="0.35">
      <c r="A16" t="s">
        <v>61</v>
      </c>
      <c r="B16" t="s">
        <v>60</v>
      </c>
      <c r="C16">
        <v>0.2538999999999999</v>
      </c>
    </row>
    <row r="17" spans="1:3" x14ac:dyDescent="0.35">
      <c r="A17" t="s">
        <v>49</v>
      </c>
      <c r="B17" t="s">
        <v>48</v>
      </c>
      <c r="C17">
        <v>0.26469999999999982</v>
      </c>
    </row>
    <row r="18" spans="1:3" x14ac:dyDescent="0.35">
      <c r="A18" t="s">
        <v>697</v>
      </c>
      <c r="B18" t="s">
        <v>696</v>
      </c>
      <c r="C18">
        <v>0.26469999999999982</v>
      </c>
    </row>
    <row r="19" spans="1:3" x14ac:dyDescent="0.35">
      <c r="A19" t="s">
        <v>283</v>
      </c>
      <c r="B19" t="s">
        <v>282</v>
      </c>
      <c r="C19">
        <v>0.27549999999999986</v>
      </c>
    </row>
    <row r="20" spans="1:3" x14ac:dyDescent="0.35">
      <c r="A20" t="s">
        <v>316</v>
      </c>
      <c r="B20" t="s">
        <v>315</v>
      </c>
      <c r="C20">
        <v>0.27549999999999986</v>
      </c>
    </row>
    <row r="21" spans="1:3" x14ac:dyDescent="0.35">
      <c r="A21" t="s">
        <v>342</v>
      </c>
      <c r="B21" t="s">
        <v>341</v>
      </c>
      <c r="C21">
        <v>0.27549999999999986</v>
      </c>
    </row>
    <row r="22" spans="1:3" x14ac:dyDescent="0.35">
      <c r="A22" t="s">
        <v>695</v>
      </c>
      <c r="B22" t="s">
        <v>693</v>
      </c>
      <c r="C22">
        <v>0.28629999999999989</v>
      </c>
    </row>
    <row r="23" spans="1:3" x14ac:dyDescent="0.35">
      <c r="A23" t="s">
        <v>560</v>
      </c>
      <c r="B23" t="s">
        <v>559</v>
      </c>
      <c r="C23">
        <v>0.31869999999999987</v>
      </c>
    </row>
    <row r="24" spans="1:3" x14ac:dyDescent="0.35">
      <c r="A24" t="s">
        <v>122</v>
      </c>
      <c r="B24" t="s">
        <v>121</v>
      </c>
      <c r="C24">
        <v>0.3294999999999999</v>
      </c>
    </row>
    <row r="25" spans="1:3" x14ac:dyDescent="0.35">
      <c r="A25" t="s">
        <v>211</v>
      </c>
      <c r="B25" t="s">
        <v>210</v>
      </c>
      <c r="C25">
        <v>0.3294999999999999</v>
      </c>
    </row>
    <row r="26" spans="1:3" x14ac:dyDescent="0.35">
      <c r="A26" t="s">
        <v>229</v>
      </c>
      <c r="B26" t="s">
        <v>227</v>
      </c>
      <c r="C26">
        <v>0.3294999999999999</v>
      </c>
    </row>
    <row r="27" spans="1:3" x14ac:dyDescent="0.35">
      <c r="A27" t="s">
        <v>22</v>
      </c>
      <c r="B27" t="s">
        <v>21</v>
      </c>
      <c r="C27">
        <v>0.3294999999999999</v>
      </c>
    </row>
    <row r="28" spans="1:3" x14ac:dyDescent="0.35">
      <c r="A28" t="s">
        <v>108</v>
      </c>
      <c r="B28" t="s">
        <v>107</v>
      </c>
      <c r="C28">
        <v>0.38349999999999984</v>
      </c>
    </row>
    <row r="29" spans="1:3" x14ac:dyDescent="0.35">
      <c r="A29" t="s">
        <v>547</v>
      </c>
      <c r="B29" t="s">
        <v>546</v>
      </c>
      <c r="C29">
        <v>0.39429999999999987</v>
      </c>
    </row>
    <row r="30" spans="1:3" x14ac:dyDescent="0.35">
      <c r="A30" t="s">
        <v>111</v>
      </c>
      <c r="B30" t="s">
        <v>110</v>
      </c>
      <c r="C30">
        <v>0.4050999999999999</v>
      </c>
    </row>
    <row r="31" spans="1:3" x14ac:dyDescent="0.35">
      <c r="A31" t="s">
        <v>535</v>
      </c>
      <c r="B31" t="s">
        <v>534</v>
      </c>
      <c r="C31">
        <v>0.4050999999999999</v>
      </c>
    </row>
    <row r="32" spans="1:3" x14ac:dyDescent="0.35">
      <c r="A32" t="s">
        <v>684</v>
      </c>
      <c r="B32" t="s">
        <v>683</v>
      </c>
      <c r="C32">
        <v>0.41589999999999983</v>
      </c>
    </row>
    <row r="33" spans="1:3" x14ac:dyDescent="0.35">
      <c r="A33" t="s">
        <v>170</v>
      </c>
      <c r="B33" t="s">
        <v>169</v>
      </c>
      <c r="C33">
        <v>0.42669999999999986</v>
      </c>
    </row>
    <row r="34" spans="1:3" x14ac:dyDescent="0.35">
      <c r="A34" t="s">
        <v>328</v>
      </c>
      <c r="B34" t="s">
        <v>327</v>
      </c>
      <c r="C34">
        <v>0.42669999999999986</v>
      </c>
    </row>
    <row r="35" spans="1:3" x14ac:dyDescent="0.35">
      <c r="A35" t="s">
        <v>449</v>
      </c>
      <c r="B35" t="s">
        <v>448</v>
      </c>
      <c r="C35">
        <v>0.43749999999999989</v>
      </c>
    </row>
    <row r="36" spans="1:3" x14ac:dyDescent="0.35">
      <c r="A36" t="s">
        <v>632</v>
      </c>
      <c r="B36" t="s">
        <v>630</v>
      </c>
      <c r="C36">
        <v>0.43749999999999989</v>
      </c>
    </row>
    <row r="37" spans="1:3" x14ac:dyDescent="0.35">
      <c r="A37" t="s">
        <v>401</v>
      </c>
      <c r="B37" t="s">
        <v>400</v>
      </c>
      <c r="C37">
        <v>0.44829999999999992</v>
      </c>
    </row>
    <row r="38" spans="1:3" x14ac:dyDescent="0.35">
      <c r="A38" t="s">
        <v>209</v>
      </c>
      <c r="B38" t="s">
        <v>207</v>
      </c>
      <c r="C38">
        <v>0.45909999999999984</v>
      </c>
    </row>
    <row r="39" spans="1:3" x14ac:dyDescent="0.35">
      <c r="A39" t="s">
        <v>177</v>
      </c>
      <c r="B39" t="s">
        <v>176</v>
      </c>
      <c r="C39">
        <v>0.48069999999999991</v>
      </c>
    </row>
    <row r="40" spans="1:3" x14ac:dyDescent="0.35">
      <c r="A40" t="s">
        <v>407</v>
      </c>
      <c r="B40" t="s">
        <v>406</v>
      </c>
      <c r="C40">
        <v>0.48069999999999991</v>
      </c>
    </row>
    <row r="41" spans="1:3" x14ac:dyDescent="0.35">
      <c r="A41" t="s">
        <v>156</v>
      </c>
      <c r="B41" t="s">
        <v>154</v>
      </c>
      <c r="C41">
        <v>0.49149999999999983</v>
      </c>
    </row>
    <row r="42" spans="1:3" x14ac:dyDescent="0.35">
      <c r="A42" t="s">
        <v>159</v>
      </c>
      <c r="B42" t="s">
        <v>158</v>
      </c>
      <c r="C42">
        <v>0.49149999999999983</v>
      </c>
    </row>
    <row r="43" spans="1:3" x14ac:dyDescent="0.35">
      <c r="A43" t="s">
        <v>645</v>
      </c>
      <c r="B43" t="s">
        <v>643</v>
      </c>
      <c r="C43">
        <v>0.49149999999999983</v>
      </c>
    </row>
    <row r="44" spans="1:3" x14ac:dyDescent="0.35">
      <c r="A44" t="s">
        <v>805</v>
      </c>
      <c r="B44" t="s">
        <v>365</v>
      </c>
      <c r="C44">
        <v>0.50229999999999986</v>
      </c>
    </row>
    <row r="45" spans="1:3" x14ac:dyDescent="0.35">
      <c r="A45" t="s">
        <v>569</v>
      </c>
      <c r="B45" t="s">
        <v>567</v>
      </c>
      <c r="C45">
        <v>0.50229999999999986</v>
      </c>
    </row>
    <row r="46" spans="1:3" x14ac:dyDescent="0.35">
      <c r="A46" t="s">
        <v>340</v>
      </c>
      <c r="B46" t="s">
        <v>338</v>
      </c>
      <c r="C46">
        <v>0.51309999999999989</v>
      </c>
    </row>
    <row r="47" spans="1:3" x14ac:dyDescent="0.35">
      <c r="A47" t="s">
        <v>472</v>
      </c>
      <c r="B47" t="s">
        <v>471</v>
      </c>
      <c r="C47">
        <v>0.51309999999999989</v>
      </c>
    </row>
    <row r="48" spans="1:3" x14ac:dyDescent="0.35">
      <c r="A48" t="s">
        <v>480</v>
      </c>
      <c r="B48" t="s">
        <v>479</v>
      </c>
      <c r="C48">
        <v>0.51309999999999989</v>
      </c>
    </row>
    <row r="49" spans="1:3" x14ac:dyDescent="0.35">
      <c r="A49" t="s">
        <v>244</v>
      </c>
      <c r="B49" t="s">
        <v>243</v>
      </c>
      <c r="C49">
        <v>0.52389999999999992</v>
      </c>
    </row>
    <row r="50" spans="1:3" x14ac:dyDescent="0.35">
      <c r="A50" t="s">
        <v>576</v>
      </c>
      <c r="B50" t="s">
        <v>574</v>
      </c>
      <c r="C50">
        <v>0.52389999999999992</v>
      </c>
    </row>
    <row r="51" spans="1:3" x14ac:dyDescent="0.35">
      <c r="A51" t="s">
        <v>75</v>
      </c>
      <c r="B51" t="s">
        <v>74</v>
      </c>
      <c r="C51">
        <v>0.53469999999999984</v>
      </c>
    </row>
    <row r="52" spans="1:3" x14ac:dyDescent="0.35">
      <c r="A52" t="s">
        <v>296</v>
      </c>
      <c r="B52" t="s">
        <v>295</v>
      </c>
      <c r="C52">
        <v>0.53469999999999984</v>
      </c>
    </row>
    <row r="53" spans="1:3" x14ac:dyDescent="0.35">
      <c r="A53" t="s">
        <v>302</v>
      </c>
      <c r="B53" t="s">
        <v>301</v>
      </c>
      <c r="C53">
        <v>0.53469999999999984</v>
      </c>
    </row>
    <row r="54" spans="1:3" x14ac:dyDescent="0.35">
      <c r="A54" t="s">
        <v>629</v>
      </c>
      <c r="B54" t="s">
        <v>627</v>
      </c>
      <c r="C54">
        <v>0.53469999999999984</v>
      </c>
    </row>
    <row r="55" spans="1:3" x14ac:dyDescent="0.35">
      <c r="A55" t="s">
        <v>478</v>
      </c>
      <c r="B55" t="s">
        <v>477</v>
      </c>
      <c r="C55">
        <v>0.54549999999999987</v>
      </c>
    </row>
    <row r="56" spans="1:3" x14ac:dyDescent="0.35">
      <c r="A56" t="s">
        <v>374</v>
      </c>
      <c r="B56" t="s">
        <v>373</v>
      </c>
      <c r="C56">
        <v>0.55629999999999991</v>
      </c>
    </row>
    <row r="57" spans="1:3" x14ac:dyDescent="0.35">
      <c r="A57" t="s">
        <v>162</v>
      </c>
      <c r="B57" t="s">
        <v>161</v>
      </c>
      <c r="C57">
        <v>0.57789999999999986</v>
      </c>
    </row>
    <row r="58" spans="1:3" x14ac:dyDescent="0.35">
      <c r="A58" t="s">
        <v>249</v>
      </c>
      <c r="B58" t="s">
        <v>248</v>
      </c>
      <c r="C58">
        <v>0.57789999999999986</v>
      </c>
    </row>
    <row r="59" spans="1:3" x14ac:dyDescent="0.35">
      <c r="A59" t="s">
        <v>267</v>
      </c>
      <c r="B59" t="s">
        <v>266</v>
      </c>
      <c r="C59">
        <v>0.58869999999999989</v>
      </c>
    </row>
    <row r="60" spans="1:3" x14ac:dyDescent="0.35">
      <c r="A60" t="s">
        <v>563</v>
      </c>
      <c r="B60" t="s">
        <v>562</v>
      </c>
      <c r="C60">
        <v>0.58869999999999989</v>
      </c>
    </row>
    <row r="61" spans="1:3" x14ac:dyDescent="0.35">
      <c r="A61" t="s">
        <v>510</v>
      </c>
      <c r="B61" t="s">
        <v>509</v>
      </c>
      <c r="C61">
        <v>0.59949999999999992</v>
      </c>
    </row>
    <row r="62" spans="1:3" x14ac:dyDescent="0.35">
      <c r="A62" t="s">
        <v>332</v>
      </c>
      <c r="B62" t="s">
        <v>330</v>
      </c>
      <c r="C62">
        <v>0.61029999999999984</v>
      </c>
    </row>
    <row r="63" spans="1:3" x14ac:dyDescent="0.35">
      <c r="A63" t="s">
        <v>399</v>
      </c>
      <c r="B63" t="s">
        <v>397</v>
      </c>
      <c r="C63">
        <v>0.61029999999999984</v>
      </c>
    </row>
    <row r="64" spans="1:3" x14ac:dyDescent="0.35">
      <c r="A64" t="s">
        <v>456</v>
      </c>
      <c r="B64" t="s">
        <v>455</v>
      </c>
      <c r="C64">
        <v>0.61029999999999984</v>
      </c>
    </row>
    <row r="65" spans="1:3" x14ac:dyDescent="0.35">
      <c r="A65" t="s">
        <v>586</v>
      </c>
      <c r="B65" t="s">
        <v>584</v>
      </c>
      <c r="C65">
        <v>0.61029999999999984</v>
      </c>
    </row>
    <row r="66" spans="1:3" x14ac:dyDescent="0.35">
      <c r="A66" t="s">
        <v>745</v>
      </c>
      <c r="B66" t="s">
        <v>743</v>
      </c>
      <c r="C66">
        <v>0.61029999999999984</v>
      </c>
    </row>
    <row r="67" spans="1:3" x14ac:dyDescent="0.35">
      <c r="A67" t="s">
        <v>623</v>
      </c>
      <c r="B67" t="s">
        <v>621</v>
      </c>
      <c r="C67">
        <v>0.63189999999999991</v>
      </c>
    </row>
    <row r="68" spans="1:3" x14ac:dyDescent="0.35">
      <c r="A68" t="s">
        <v>806</v>
      </c>
      <c r="B68" t="s">
        <v>440</v>
      </c>
      <c r="C68">
        <v>0.63189999999999991</v>
      </c>
    </row>
    <row r="69" spans="1:3" x14ac:dyDescent="0.35">
      <c r="A69" t="s">
        <v>682</v>
      </c>
      <c r="B69" t="s">
        <v>680</v>
      </c>
      <c r="C69">
        <v>0.63189999999999991</v>
      </c>
    </row>
    <row r="70" spans="1:3" x14ac:dyDescent="0.35">
      <c r="A70" t="s">
        <v>72</v>
      </c>
      <c r="B70" t="s">
        <v>71</v>
      </c>
      <c r="C70">
        <v>0.64269999999999983</v>
      </c>
    </row>
    <row r="71" spans="1:3" x14ac:dyDescent="0.35">
      <c r="A71" t="s">
        <v>334</v>
      </c>
      <c r="B71" t="s">
        <v>333</v>
      </c>
      <c r="C71">
        <v>0.64269999999999983</v>
      </c>
    </row>
    <row r="72" spans="1:3" x14ac:dyDescent="0.35">
      <c r="A72" t="s">
        <v>620</v>
      </c>
      <c r="B72" t="s">
        <v>618</v>
      </c>
      <c r="C72">
        <v>0.65349999999999986</v>
      </c>
    </row>
    <row r="73" spans="1:3" x14ac:dyDescent="0.35">
      <c r="A73" t="s">
        <v>605</v>
      </c>
      <c r="B73" t="s">
        <v>604</v>
      </c>
      <c r="C73">
        <v>0.66429999999999989</v>
      </c>
    </row>
    <row r="74" spans="1:3" x14ac:dyDescent="0.35">
      <c r="A74" t="s">
        <v>458</v>
      </c>
      <c r="B74" t="s">
        <v>457</v>
      </c>
      <c r="C74">
        <v>0.66429999999999989</v>
      </c>
    </row>
    <row r="75" spans="1:3" x14ac:dyDescent="0.35">
      <c r="A75" t="s">
        <v>516</v>
      </c>
      <c r="B75" t="s">
        <v>515</v>
      </c>
      <c r="C75">
        <v>0.66429999999999989</v>
      </c>
    </row>
    <row r="76" spans="1:3" x14ac:dyDescent="0.35">
      <c r="A76" t="s">
        <v>676</v>
      </c>
      <c r="B76" t="s">
        <v>674</v>
      </c>
      <c r="C76">
        <v>0.66429999999999989</v>
      </c>
    </row>
    <row r="77" spans="1:3" x14ac:dyDescent="0.35">
      <c r="A77" t="s">
        <v>84</v>
      </c>
      <c r="B77" t="s">
        <v>82</v>
      </c>
      <c r="C77">
        <v>0.67509999999999981</v>
      </c>
    </row>
    <row r="78" spans="1:3" x14ac:dyDescent="0.35">
      <c r="A78" t="s">
        <v>99</v>
      </c>
      <c r="B78" t="s">
        <v>98</v>
      </c>
      <c r="C78">
        <v>0.67509999999999981</v>
      </c>
    </row>
    <row r="79" spans="1:3" x14ac:dyDescent="0.35">
      <c r="A79" t="s">
        <v>67</v>
      </c>
      <c r="B79" t="s">
        <v>66</v>
      </c>
      <c r="C79">
        <v>0.67509999999999981</v>
      </c>
    </row>
    <row r="80" spans="1:3" x14ac:dyDescent="0.35">
      <c r="A80" t="s">
        <v>310</v>
      </c>
      <c r="B80" t="s">
        <v>309</v>
      </c>
      <c r="C80">
        <v>0.67509999999999981</v>
      </c>
    </row>
    <row r="81" spans="1:3" x14ac:dyDescent="0.35">
      <c r="A81" t="s">
        <v>660</v>
      </c>
      <c r="B81" t="s">
        <v>658</v>
      </c>
      <c r="C81">
        <v>0.67509999999999981</v>
      </c>
    </row>
    <row r="82" spans="1:3" x14ac:dyDescent="0.35">
      <c r="A82" t="s">
        <v>679</v>
      </c>
      <c r="B82" t="s">
        <v>677</v>
      </c>
      <c r="C82">
        <v>0.67509999999999981</v>
      </c>
    </row>
    <row r="83" spans="1:3" x14ac:dyDescent="0.35">
      <c r="A83" t="s">
        <v>748</v>
      </c>
      <c r="B83" t="s">
        <v>746</v>
      </c>
      <c r="C83">
        <v>0.67509999999999981</v>
      </c>
    </row>
    <row r="84" spans="1:3" x14ac:dyDescent="0.35">
      <c r="A84" t="s">
        <v>64</v>
      </c>
      <c r="B84" t="s">
        <v>63</v>
      </c>
      <c r="C84">
        <v>0.68589999999999995</v>
      </c>
    </row>
    <row r="85" spans="1:3" x14ac:dyDescent="0.35">
      <c r="A85" t="s">
        <v>125</v>
      </c>
      <c r="B85" t="s">
        <v>124</v>
      </c>
      <c r="C85">
        <v>0.68589999999999995</v>
      </c>
    </row>
    <row r="86" spans="1:3" x14ac:dyDescent="0.35">
      <c r="A86" t="s">
        <v>149</v>
      </c>
      <c r="B86" t="s">
        <v>148</v>
      </c>
      <c r="C86">
        <v>0.68589999999999995</v>
      </c>
    </row>
    <row r="87" spans="1:3" x14ac:dyDescent="0.35">
      <c r="A87" t="s">
        <v>384</v>
      </c>
      <c r="B87" t="s">
        <v>383</v>
      </c>
      <c r="C87">
        <v>0.68589999999999995</v>
      </c>
    </row>
    <row r="88" spans="1:3" x14ac:dyDescent="0.35">
      <c r="A88" t="s">
        <v>396</v>
      </c>
      <c r="B88" t="s">
        <v>394</v>
      </c>
      <c r="C88">
        <v>0.68589999999999995</v>
      </c>
    </row>
    <row r="89" spans="1:3" x14ac:dyDescent="0.35">
      <c r="A89" t="s">
        <v>14</v>
      </c>
      <c r="B89" t="s">
        <v>13</v>
      </c>
      <c r="C89">
        <v>0.69669999999999987</v>
      </c>
    </row>
    <row r="90" spans="1:3" x14ac:dyDescent="0.35">
      <c r="A90" t="s">
        <v>195</v>
      </c>
      <c r="B90" t="s">
        <v>194</v>
      </c>
      <c r="C90">
        <v>0.69669999999999987</v>
      </c>
    </row>
    <row r="91" spans="1:3" x14ac:dyDescent="0.35">
      <c r="A91" t="s">
        <v>202</v>
      </c>
      <c r="B91" t="s">
        <v>200</v>
      </c>
      <c r="C91">
        <v>0.69669999999999987</v>
      </c>
    </row>
    <row r="92" spans="1:3" x14ac:dyDescent="0.35">
      <c r="A92" t="s">
        <v>305</v>
      </c>
      <c r="B92" t="s">
        <v>304</v>
      </c>
      <c r="C92">
        <v>0.69669999999999987</v>
      </c>
    </row>
    <row r="93" spans="1:3" x14ac:dyDescent="0.35">
      <c r="A93" t="s">
        <v>423</v>
      </c>
      <c r="B93" t="s">
        <v>421</v>
      </c>
      <c r="C93">
        <v>0.69669999999999987</v>
      </c>
    </row>
    <row r="94" spans="1:3" x14ac:dyDescent="0.35">
      <c r="A94" t="s">
        <v>523</v>
      </c>
      <c r="B94" t="s">
        <v>522</v>
      </c>
      <c r="C94">
        <v>0.69669999999999987</v>
      </c>
    </row>
    <row r="95" spans="1:3" x14ac:dyDescent="0.35">
      <c r="A95" t="s">
        <v>626</v>
      </c>
      <c r="B95" t="s">
        <v>624</v>
      </c>
      <c r="C95">
        <v>0.69669999999999987</v>
      </c>
    </row>
    <row r="96" spans="1:3" x14ac:dyDescent="0.35">
      <c r="A96" t="s">
        <v>27</v>
      </c>
      <c r="B96" t="s">
        <v>26</v>
      </c>
      <c r="C96">
        <v>0.70749999999999991</v>
      </c>
    </row>
    <row r="97" spans="1:3" x14ac:dyDescent="0.35">
      <c r="A97" t="s">
        <v>446</v>
      </c>
      <c r="B97" t="s">
        <v>445</v>
      </c>
      <c r="C97">
        <v>0.70749999999999991</v>
      </c>
    </row>
    <row r="98" spans="1:3" x14ac:dyDescent="0.35">
      <c r="A98" t="s">
        <v>526</v>
      </c>
      <c r="B98" t="s">
        <v>525</v>
      </c>
      <c r="C98">
        <v>0.70749999999999991</v>
      </c>
    </row>
    <row r="99" spans="1:3" x14ac:dyDescent="0.35">
      <c r="A99" t="s">
        <v>96</v>
      </c>
      <c r="B99" t="s">
        <v>95</v>
      </c>
      <c r="C99">
        <v>0.71829999999999994</v>
      </c>
    </row>
    <row r="100" spans="1:3" x14ac:dyDescent="0.35">
      <c r="A100" t="s">
        <v>183</v>
      </c>
      <c r="B100" t="s">
        <v>182</v>
      </c>
      <c r="C100">
        <v>0.71829999999999994</v>
      </c>
    </row>
    <row r="101" spans="1:3" x14ac:dyDescent="0.35">
      <c r="A101" t="s">
        <v>239</v>
      </c>
      <c r="B101" t="s">
        <v>238</v>
      </c>
      <c r="C101">
        <v>0.71829999999999994</v>
      </c>
    </row>
    <row r="102" spans="1:3" x14ac:dyDescent="0.35">
      <c r="A102" t="s">
        <v>485</v>
      </c>
      <c r="B102" t="s">
        <v>484</v>
      </c>
      <c r="C102">
        <v>0.71829999999999994</v>
      </c>
    </row>
    <row r="103" spans="1:3" x14ac:dyDescent="0.35">
      <c r="A103" t="s">
        <v>193</v>
      </c>
      <c r="B103" t="s">
        <v>191</v>
      </c>
      <c r="C103">
        <v>0.72909999999999986</v>
      </c>
    </row>
    <row r="104" spans="1:3" x14ac:dyDescent="0.35">
      <c r="A104" t="s">
        <v>214</v>
      </c>
      <c r="B104" t="s">
        <v>213</v>
      </c>
      <c r="C104">
        <v>0.72909999999999986</v>
      </c>
    </row>
    <row r="105" spans="1:3" x14ac:dyDescent="0.35">
      <c r="A105" t="s">
        <v>371</v>
      </c>
      <c r="B105" t="s">
        <v>370</v>
      </c>
      <c r="C105">
        <v>0.72909999999999986</v>
      </c>
    </row>
    <row r="106" spans="1:3" x14ac:dyDescent="0.35">
      <c r="A106" t="s">
        <v>428</v>
      </c>
      <c r="B106" t="s">
        <v>427</v>
      </c>
      <c r="C106">
        <v>0.72909999999999986</v>
      </c>
    </row>
    <row r="107" spans="1:3" x14ac:dyDescent="0.35">
      <c r="A107" t="s">
        <v>24</v>
      </c>
      <c r="B107" t="s">
        <v>23</v>
      </c>
      <c r="C107">
        <v>0.73989999999999989</v>
      </c>
    </row>
    <row r="108" spans="1:3" x14ac:dyDescent="0.35">
      <c r="A108" t="s">
        <v>88</v>
      </c>
      <c r="B108" t="s">
        <v>87</v>
      </c>
      <c r="C108">
        <v>0.73989999999999989</v>
      </c>
    </row>
    <row r="109" spans="1:3" x14ac:dyDescent="0.35">
      <c r="A109" t="s">
        <v>807</v>
      </c>
      <c r="B109" t="s">
        <v>127</v>
      </c>
      <c r="C109">
        <v>0.73989999999999989</v>
      </c>
    </row>
    <row r="110" spans="1:3" x14ac:dyDescent="0.35">
      <c r="A110" t="s">
        <v>198</v>
      </c>
      <c r="B110" t="s">
        <v>197</v>
      </c>
      <c r="C110">
        <v>0.73989999999999989</v>
      </c>
    </row>
    <row r="111" spans="1:3" x14ac:dyDescent="0.35">
      <c r="A111" t="s">
        <v>656</v>
      </c>
      <c r="B111" t="s">
        <v>655</v>
      </c>
      <c r="C111">
        <v>0.73989999999999989</v>
      </c>
    </row>
    <row r="112" spans="1:3" x14ac:dyDescent="0.35">
      <c r="A112" t="s">
        <v>293</v>
      </c>
      <c r="B112" t="s">
        <v>292</v>
      </c>
      <c r="C112">
        <v>0.75069999999999992</v>
      </c>
    </row>
    <row r="113" spans="1:3" x14ac:dyDescent="0.35">
      <c r="A113" t="s">
        <v>475</v>
      </c>
      <c r="B113" t="s">
        <v>474</v>
      </c>
      <c r="C113">
        <v>0.75069999999999992</v>
      </c>
    </row>
    <row r="114" spans="1:3" x14ac:dyDescent="0.35">
      <c r="A114" t="s">
        <v>468</v>
      </c>
      <c r="B114" t="s">
        <v>466</v>
      </c>
      <c r="C114">
        <v>0.75069999999999992</v>
      </c>
    </row>
    <row r="115" spans="1:3" x14ac:dyDescent="0.35">
      <c r="A115" t="s">
        <v>434</v>
      </c>
      <c r="B115" t="s">
        <v>433</v>
      </c>
      <c r="C115">
        <v>0.75069999999999992</v>
      </c>
    </row>
    <row r="116" spans="1:3" x14ac:dyDescent="0.35">
      <c r="A116" t="s">
        <v>464</v>
      </c>
      <c r="B116" t="s">
        <v>463</v>
      </c>
      <c r="C116">
        <v>0.75069999999999992</v>
      </c>
    </row>
    <row r="117" spans="1:3" x14ac:dyDescent="0.35">
      <c r="A117" t="s">
        <v>728</v>
      </c>
      <c r="B117" t="s">
        <v>726</v>
      </c>
      <c r="C117">
        <v>0.75069999999999992</v>
      </c>
    </row>
    <row r="118" spans="1:3" x14ac:dyDescent="0.35">
      <c r="A118" t="s">
        <v>514</v>
      </c>
      <c r="B118" t="s">
        <v>512</v>
      </c>
      <c r="C118">
        <v>0.76149999999999984</v>
      </c>
    </row>
    <row r="119" spans="1:3" x14ac:dyDescent="0.35">
      <c r="A119" t="s">
        <v>686</v>
      </c>
      <c r="B119" t="s">
        <v>685</v>
      </c>
      <c r="C119">
        <v>0.76149999999999984</v>
      </c>
    </row>
    <row r="120" spans="1:3" x14ac:dyDescent="0.35">
      <c r="A120" t="s">
        <v>52</v>
      </c>
      <c r="B120" t="s">
        <v>51</v>
      </c>
      <c r="C120">
        <v>0.77229999999999988</v>
      </c>
    </row>
    <row r="121" spans="1:3" x14ac:dyDescent="0.35">
      <c r="A121" t="s">
        <v>281</v>
      </c>
      <c r="B121" t="s">
        <v>279</v>
      </c>
      <c r="C121">
        <v>0.77229999999999988</v>
      </c>
    </row>
    <row r="122" spans="1:3" x14ac:dyDescent="0.35">
      <c r="A122" t="s">
        <v>565</v>
      </c>
      <c r="B122" t="s">
        <v>564</v>
      </c>
      <c r="C122">
        <v>0.77229999999999988</v>
      </c>
    </row>
    <row r="123" spans="1:3" x14ac:dyDescent="0.35">
      <c r="A123" t="s">
        <v>603</v>
      </c>
      <c r="B123" t="s">
        <v>601</v>
      </c>
      <c r="C123">
        <v>0.77229999999999988</v>
      </c>
    </row>
    <row r="124" spans="1:3" x14ac:dyDescent="0.35">
      <c r="A124" t="s">
        <v>255</v>
      </c>
      <c r="B124" t="s">
        <v>254</v>
      </c>
      <c r="C124">
        <v>0.78309999999999991</v>
      </c>
    </row>
    <row r="125" spans="1:3" x14ac:dyDescent="0.35">
      <c r="A125" t="s">
        <v>274</v>
      </c>
      <c r="B125" t="s">
        <v>273</v>
      </c>
      <c r="C125">
        <v>0.78309999999999991</v>
      </c>
    </row>
    <row r="126" spans="1:3" x14ac:dyDescent="0.35">
      <c r="A126" t="s">
        <v>347</v>
      </c>
      <c r="B126" t="s">
        <v>346</v>
      </c>
      <c r="C126">
        <v>0.78309999999999991</v>
      </c>
    </row>
    <row r="127" spans="1:3" x14ac:dyDescent="0.35">
      <c r="A127" t="s">
        <v>354</v>
      </c>
      <c r="B127" t="s">
        <v>352</v>
      </c>
      <c r="C127">
        <v>0.78309999999999991</v>
      </c>
    </row>
    <row r="128" spans="1:3" x14ac:dyDescent="0.35">
      <c r="A128" t="s">
        <v>382</v>
      </c>
      <c r="B128" t="s">
        <v>380</v>
      </c>
      <c r="C128">
        <v>0.78309999999999991</v>
      </c>
    </row>
    <row r="129" spans="1:3" x14ac:dyDescent="0.35">
      <c r="A129" t="s">
        <v>431</v>
      </c>
      <c r="B129" t="s">
        <v>430</v>
      </c>
      <c r="C129">
        <v>0.78309999999999991</v>
      </c>
    </row>
    <row r="130" spans="1:3" x14ac:dyDescent="0.35">
      <c r="A130" t="s">
        <v>669</v>
      </c>
      <c r="B130" t="s">
        <v>666</v>
      </c>
      <c r="C130">
        <v>0.78309999999999991</v>
      </c>
    </row>
    <row r="131" spans="1:3" x14ac:dyDescent="0.35">
      <c r="A131" t="s">
        <v>132</v>
      </c>
      <c r="B131" t="s">
        <v>131</v>
      </c>
      <c r="C131">
        <v>0.79389999999999983</v>
      </c>
    </row>
    <row r="132" spans="1:3" x14ac:dyDescent="0.35">
      <c r="A132" t="s">
        <v>318</v>
      </c>
      <c r="B132" t="s">
        <v>317</v>
      </c>
      <c r="C132">
        <v>0.79389999999999983</v>
      </c>
    </row>
    <row r="133" spans="1:3" x14ac:dyDescent="0.35">
      <c r="A133" t="s">
        <v>505</v>
      </c>
      <c r="B133" t="s">
        <v>504</v>
      </c>
      <c r="C133">
        <v>0.79389999999999983</v>
      </c>
    </row>
    <row r="134" spans="1:3" x14ac:dyDescent="0.35">
      <c r="A134" t="s">
        <v>494</v>
      </c>
      <c r="B134" t="s">
        <v>493</v>
      </c>
      <c r="C134">
        <v>0.79389999999999983</v>
      </c>
    </row>
    <row r="135" spans="1:3" x14ac:dyDescent="0.35">
      <c r="A135" t="s">
        <v>550</v>
      </c>
      <c r="B135" t="s">
        <v>549</v>
      </c>
      <c r="C135">
        <v>0.79389999999999983</v>
      </c>
    </row>
    <row r="136" spans="1:3" x14ac:dyDescent="0.35">
      <c r="A136" t="s">
        <v>692</v>
      </c>
      <c r="B136" t="s">
        <v>691</v>
      </c>
      <c r="C136">
        <v>0.79389999999999983</v>
      </c>
    </row>
    <row r="137" spans="1:3" x14ac:dyDescent="0.35">
      <c r="A137" t="s">
        <v>152</v>
      </c>
      <c r="B137" t="s">
        <v>151</v>
      </c>
      <c r="C137">
        <v>0.80469999999999997</v>
      </c>
    </row>
    <row r="138" spans="1:3" x14ac:dyDescent="0.35">
      <c r="A138" t="s">
        <v>492</v>
      </c>
      <c r="B138" t="s">
        <v>490</v>
      </c>
      <c r="C138">
        <v>0.80469999999999997</v>
      </c>
    </row>
    <row r="139" spans="1:3" x14ac:dyDescent="0.35">
      <c r="A139" t="s">
        <v>663</v>
      </c>
      <c r="B139" t="s">
        <v>661</v>
      </c>
      <c r="C139">
        <v>0.80469999999999997</v>
      </c>
    </row>
    <row r="140" spans="1:3" x14ac:dyDescent="0.35">
      <c r="A140" t="s">
        <v>69</v>
      </c>
      <c r="B140" t="s">
        <v>68</v>
      </c>
      <c r="C140">
        <v>0.81549999999999989</v>
      </c>
    </row>
    <row r="141" spans="1:3" x14ac:dyDescent="0.35">
      <c r="A141" t="s">
        <v>252</v>
      </c>
      <c r="B141" t="s">
        <v>251</v>
      </c>
      <c r="C141">
        <v>0.81549999999999989</v>
      </c>
    </row>
    <row r="142" spans="1:3" x14ac:dyDescent="0.35">
      <c r="A142" t="s">
        <v>350</v>
      </c>
      <c r="B142" t="s">
        <v>349</v>
      </c>
      <c r="C142">
        <v>0.81549999999999989</v>
      </c>
    </row>
    <row r="143" spans="1:3" x14ac:dyDescent="0.35">
      <c r="A143" t="s">
        <v>379</v>
      </c>
      <c r="B143" t="s">
        <v>376</v>
      </c>
      <c r="C143">
        <v>0.81549999999999989</v>
      </c>
    </row>
    <row r="144" spans="1:3" x14ac:dyDescent="0.35">
      <c r="A144" t="s">
        <v>533</v>
      </c>
      <c r="B144" t="s">
        <v>531</v>
      </c>
      <c r="C144">
        <v>0.81549999999999989</v>
      </c>
    </row>
    <row r="145" spans="1:3" x14ac:dyDescent="0.35">
      <c r="A145" t="s">
        <v>690</v>
      </c>
      <c r="B145" t="s">
        <v>688</v>
      </c>
      <c r="C145">
        <v>0.81549999999999989</v>
      </c>
    </row>
    <row r="146" spans="1:3" x14ac:dyDescent="0.35">
      <c r="A146" t="s">
        <v>115</v>
      </c>
      <c r="B146" t="s">
        <v>113</v>
      </c>
      <c r="C146">
        <v>0.82629999999999992</v>
      </c>
    </row>
    <row r="147" spans="1:3" x14ac:dyDescent="0.35">
      <c r="A147" t="s">
        <v>808</v>
      </c>
      <c r="B147" t="s">
        <v>809</v>
      </c>
      <c r="C147">
        <v>0.83709999999999996</v>
      </c>
    </row>
    <row r="148" spans="1:3" x14ac:dyDescent="0.35">
      <c r="A148" t="s">
        <v>653</v>
      </c>
      <c r="B148" t="s">
        <v>652</v>
      </c>
      <c r="C148">
        <v>0.84789999999999988</v>
      </c>
    </row>
    <row r="149" spans="1:3" x14ac:dyDescent="0.35">
      <c r="A149" t="s">
        <v>138</v>
      </c>
      <c r="B149" t="s">
        <v>134</v>
      </c>
      <c r="C149">
        <v>0.84789999999999988</v>
      </c>
    </row>
    <row r="150" spans="1:3" x14ac:dyDescent="0.35">
      <c r="A150" t="s">
        <v>453</v>
      </c>
      <c r="B150" t="s">
        <v>451</v>
      </c>
      <c r="C150">
        <v>0.84789999999999988</v>
      </c>
    </row>
    <row r="151" spans="1:3" x14ac:dyDescent="0.35">
      <c r="A151" t="s">
        <v>58</v>
      </c>
      <c r="B151" t="s">
        <v>57</v>
      </c>
      <c r="C151">
        <v>0.85869999999999991</v>
      </c>
    </row>
    <row r="152" spans="1:3" x14ac:dyDescent="0.35">
      <c r="A152" t="s">
        <v>356</v>
      </c>
      <c r="B152" t="s">
        <v>355</v>
      </c>
      <c r="C152">
        <v>0.85869999999999991</v>
      </c>
    </row>
    <row r="153" spans="1:3" x14ac:dyDescent="0.35">
      <c r="A153" t="s">
        <v>751</v>
      </c>
      <c r="B153" t="s">
        <v>749</v>
      </c>
      <c r="C153">
        <v>0.85869999999999991</v>
      </c>
    </row>
    <row r="154" spans="1:3" x14ac:dyDescent="0.35">
      <c r="A154" t="s">
        <v>701</v>
      </c>
      <c r="B154" t="s">
        <v>699</v>
      </c>
      <c r="C154">
        <v>0.88029999999999986</v>
      </c>
    </row>
    <row r="155" spans="1:3" x14ac:dyDescent="0.35">
      <c r="A155" t="s">
        <v>205</v>
      </c>
      <c r="B155" t="s">
        <v>204</v>
      </c>
      <c r="C155">
        <v>0.89109999999999989</v>
      </c>
    </row>
    <row r="156" spans="1:3" x14ac:dyDescent="0.35">
      <c r="A156" t="s">
        <v>647</v>
      </c>
      <c r="B156" t="s">
        <v>646</v>
      </c>
      <c r="C156">
        <v>0.89109999999999989</v>
      </c>
    </row>
    <row r="157" spans="1:3" x14ac:dyDescent="0.35">
      <c r="A157" t="s">
        <v>665</v>
      </c>
      <c r="B157" t="s">
        <v>664</v>
      </c>
      <c r="C157">
        <v>0.89109999999999989</v>
      </c>
    </row>
    <row r="158" spans="1:3" x14ac:dyDescent="0.35">
      <c r="A158" t="s">
        <v>741</v>
      </c>
      <c r="B158" t="s">
        <v>739</v>
      </c>
      <c r="C158">
        <v>0.89109999999999989</v>
      </c>
    </row>
    <row r="159" spans="1:3" x14ac:dyDescent="0.35">
      <c r="A159" t="s">
        <v>260</v>
      </c>
      <c r="B159" t="s">
        <v>259</v>
      </c>
      <c r="C159">
        <v>0.90189999999999992</v>
      </c>
    </row>
    <row r="160" spans="1:3" x14ac:dyDescent="0.35">
      <c r="A160" t="s">
        <v>299</v>
      </c>
      <c r="B160" t="s">
        <v>298</v>
      </c>
      <c r="C160">
        <v>0.90189999999999992</v>
      </c>
    </row>
    <row r="161" spans="1:3" x14ac:dyDescent="0.35">
      <c r="A161" t="s">
        <v>715</v>
      </c>
      <c r="B161" t="s">
        <v>713</v>
      </c>
      <c r="C161">
        <v>0.90189999999999992</v>
      </c>
    </row>
    <row r="162" spans="1:3" x14ac:dyDescent="0.35">
      <c r="A162" t="s">
        <v>322</v>
      </c>
      <c r="B162" t="s">
        <v>321</v>
      </c>
      <c r="C162">
        <v>0.91269999999999984</v>
      </c>
    </row>
    <row r="163" spans="1:3" x14ac:dyDescent="0.35">
      <c r="A163" t="s">
        <v>387</v>
      </c>
      <c r="B163" t="s">
        <v>386</v>
      </c>
      <c r="C163">
        <v>0.91269999999999984</v>
      </c>
    </row>
    <row r="164" spans="1:3" x14ac:dyDescent="0.35">
      <c r="A164" t="s">
        <v>9</v>
      </c>
      <c r="B164" t="s">
        <v>8</v>
      </c>
      <c r="C164">
        <v>0.92349999999999988</v>
      </c>
    </row>
    <row r="165" spans="1:3" x14ac:dyDescent="0.35">
      <c r="A165" t="s">
        <v>583</v>
      </c>
      <c r="B165" t="s">
        <v>580</v>
      </c>
      <c r="C165">
        <v>0.92349999999999988</v>
      </c>
    </row>
    <row r="166" spans="1:3" x14ac:dyDescent="0.35">
      <c r="A166" t="s">
        <v>579</v>
      </c>
      <c r="B166" t="s">
        <v>577</v>
      </c>
      <c r="C166">
        <v>0.95589999999999997</v>
      </c>
    </row>
    <row r="167" spans="1:3" x14ac:dyDescent="0.35">
      <c r="A167" t="s">
        <v>6</v>
      </c>
      <c r="B167" t="s">
        <v>5</v>
      </c>
      <c r="C167">
        <v>0.96669999999999989</v>
      </c>
    </row>
    <row r="168" spans="1:3" x14ac:dyDescent="0.35">
      <c r="A168" t="s">
        <v>810</v>
      </c>
      <c r="B168" t="s">
        <v>540</v>
      </c>
      <c r="C168">
        <v>0.99909999999999988</v>
      </c>
    </row>
    <row r="169" spans="1:3" x14ac:dyDescent="0.35">
      <c r="A169" t="s">
        <v>613</v>
      </c>
      <c r="B169" t="s">
        <v>610</v>
      </c>
      <c r="C169">
        <v>0.99909999999999988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7034-AEAB-4555-8645-12EC4224A32C}">
  <dimension ref="A1:E217"/>
  <sheetViews>
    <sheetView workbookViewId="0">
      <selection activeCell="E2" sqref="E2"/>
    </sheetView>
  </sheetViews>
  <sheetFormatPr defaultRowHeight="14.5" x14ac:dyDescent="0.35"/>
  <cols>
    <col min="1" max="1" width="26.7265625" bestFit="1" customWidth="1"/>
    <col min="2" max="2" width="12.1796875" bestFit="1" customWidth="1"/>
    <col min="3" max="3" width="30.90625" bestFit="1" customWidth="1"/>
    <col min="4" max="4" width="17.81640625" bestFit="1" customWidth="1"/>
    <col min="5" max="5" width="11.81640625" bestFit="1" customWidth="1"/>
  </cols>
  <sheetData>
    <row r="1" spans="1:5" x14ac:dyDescent="0.35">
      <c r="A1" t="s">
        <v>769</v>
      </c>
      <c r="B1" t="s">
        <v>770</v>
      </c>
      <c r="C1" t="s">
        <v>771</v>
      </c>
      <c r="D1" t="s">
        <v>772</v>
      </c>
      <c r="E1" t="s">
        <v>776</v>
      </c>
    </row>
    <row r="2" spans="1:5" x14ac:dyDescent="0.35">
      <c r="A2" t="s">
        <v>4</v>
      </c>
      <c r="B2" t="s">
        <v>3</v>
      </c>
      <c r="C2" t="s">
        <v>823</v>
      </c>
      <c r="D2" t="s">
        <v>824</v>
      </c>
      <c r="E2">
        <v>0.19488989957766992</v>
      </c>
    </row>
    <row r="3" spans="1:5" x14ac:dyDescent="0.35">
      <c r="A3" t="s">
        <v>6</v>
      </c>
      <c r="B3" t="s">
        <v>5</v>
      </c>
      <c r="C3" t="s">
        <v>823</v>
      </c>
      <c r="D3" t="s">
        <v>824</v>
      </c>
      <c r="E3">
        <v>0.33101875527671842</v>
      </c>
    </row>
    <row r="4" spans="1:5" x14ac:dyDescent="0.35">
      <c r="A4" t="s">
        <v>9</v>
      </c>
      <c r="B4" t="s">
        <v>8</v>
      </c>
      <c r="C4" t="s">
        <v>823</v>
      </c>
      <c r="D4" t="s">
        <v>824</v>
      </c>
      <c r="E4">
        <v>0.18623181676624018</v>
      </c>
    </row>
    <row r="5" spans="1:5" x14ac:dyDescent="0.35">
      <c r="A5" t="s">
        <v>14</v>
      </c>
      <c r="B5" t="s">
        <v>13</v>
      </c>
      <c r="C5" t="s">
        <v>823</v>
      </c>
      <c r="D5" t="s">
        <v>824</v>
      </c>
      <c r="E5">
        <v>0.25721884728737854</v>
      </c>
    </row>
    <row r="6" spans="1:5" x14ac:dyDescent="0.35">
      <c r="A6" t="s">
        <v>19</v>
      </c>
      <c r="B6" t="s">
        <v>18</v>
      </c>
      <c r="C6" t="s">
        <v>823</v>
      </c>
      <c r="D6" t="s">
        <v>824</v>
      </c>
      <c r="E6">
        <v>0.99996299999999994</v>
      </c>
    </row>
    <row r="7" spans="1:5" x14ac:dyDescent="0.35">
      <c r="A7" t="s">
        <v>22</v>
      </c>
      <c r="B7" t="s">
        <v>21</v>
      </c>
      <c r="C7" t="s">
        <v>823</v>
      </c>
      <c r="D7" t="s">
        <v>824</v>
      </c>
      <c r="E7">
        <v>0.99996299999999994</v>
      </c>
    </row>
    <row r="8" spans="1:5" x14ac:dyDescent="0.35">
      <c r="A8" t="s">
        <v>24</v>
      </c>
      <c r="B8" t="s">
        <v>23</v>
      </c>
      <c r="C8" t="s">
        <v>823</v>
      </c>
      <c r="D8" t="s">
        <v>824</v>
      </c>
      <c r="E8">
        <v>0.24998249147934709</v>
      </c>
    </row>
    <row r="9" spans="1:5" x14ac:dyDescent="0.35">
      <c r="A9" t="s">
        <v>27</v>
      </c>
      <c r="B9" t="s">
        <v>26</v>
      </c>
      <c r="C9" t="s">
        <v>823</v>
      </c>
      <c r="D9" t="s">
        <v>824</v>
      </c>
      <c r="E9">
        <v>0.27109117705947544</v>
      </c>
    </row>
    <row r="10" spans="1:5" x14ac:dyDescent="0.35">
      <c r="A10" t="s">
        <v>30</v>
      </c>
      <c r="B10" t="s">
        <v>29</v>
      </c>
      <c r="C10" t="s">
        <v>823</v>
      </c>
      <c r="D10" t="s">
        <v>824</v>
      </c>
      <c r="E10">
        <v>0.99996299999999994</v>
      </c>
    </row>
    <row r="11" spans="1:5" x14ac:dyDescent="0.35">
      <c r="A11" t="s">
        <v>44</v>
      </c>
      <c r="B11" t="s">
        <v>42</v>
      </c>
      <c r="C11" t="s">
        <v>823</v>
      </c>
      <c r="D11" t="s">
        <v>824</v>
      </c>
      <c r="E11">
        <v>0.21068850638839404</v>
      </c>
    </row>
    <row r="12" spans="1:5" x14ac:dyDescent="0.35">
      <c r="A12" t="s">
        <v>766</v>
      </c>
      <c r="B12" t="s">
        <v>45</v>
      </c>
      <c r="C12" t="s">
        <v>823</v>
      </c>
      <c r="D12" t="s">
        <v>824</v>
      </c>
      <c r="E12">
        <v>0.23303043389253059</v>
      </c>
    </row>
    <row r="13" spans="1:5" x14ac:dyDescent="0.35">
      <c r="A13" t="s">
        <v>49</v>
      </c>
      <c r="B13" t="s">
        <v>48</v>
      </c>
      <c r="C13" t="s">
        <v>823</v>
      </c>
      <c r="D13" t="s">
        <v>824</v>
      </c>
      <c r="E13">
        <v>0.21022961722671579</v>
      </c>
    </row>
    <row r="14" spans="1:5" x14ac:dyDescent="0.35">
      <c r="A14" t="s">
        <v>52</v>
      </c>
      <c r="B14" t="s">
        <v>51</v>
      </c>
      <c r="C14" t="s">
        <v>823</v>
      </c>
      <c r="D14" t="s">
        <v>824</v>
      </c>
      <c r="E14">
        <v>0.15569781781979808</v>
      </c>
    </row>
    <row r="15" spans="1:5" x14ac:dyDescent="0.35">
      <c r="A15" t="s">
        <v>58</v>
      </c>
      <c r="B15" t="s">
        <v>57</v>
      </c>
      <c r="C15" t="s">
        <v>823</v>
      </c>
      <c r="D15" t="s">
        <v>824</v>
      </c>
      <c r="E15">
        <v>0.28132973642777559</v>
      </c>
    </row>
    <row r="16" spans="1:5" x14ac:dyDescent="0.35">
      <c r="A16" t="s">
        <v>61</v>
      </c>
      <c r="B16" t="s">
        <v>60</v>
      </c>
      <c r="C16" t="s">
        <v>823</v>
      </c>
      <c r="D16" t="s">
        <v>824</v>
      </c>
      <c r="E16">
        <v>0.22915972167908052</v>
      </c>
    </row>
    <row r="17" spans="1:5" x14ac:dyDescent="0.35">
      <c r="A17" t="s">
        <v>64</v>
      </c>
      <c r="B17" t="s">
        <v>63</v>
      </c>
      <c r="C17" t="s">
        <v>823</v>
      </c>
      <c r="D17" t="s">
        <v>824</v>
      </c>
      <c r="E17">
        <v>0.2744907215277953</v>
      </c>
    </row>
    <row r="18" spans="1:5" x14ac:dyDescent="0.35">
      <c r="A18" t="s">
        <v>67</v>
      </c>
      <c r="B18" t="s">
        <v>66</v>
      </c>
      <c r="C18" t="s">
        <v>823</v>
      </c>
      <c r="D18" t="s">
        <v>824</v>
      </c>
      <c r="E18">
        <v>0.2601176439389562</v>
      </c>
    </row>
    <row r="19" spans="1:5" x14ac:dyDescent="0.35">
      <c r="A19" t="s">
        <v>69</v>
      </c>
      <c r="B19" t="s">
        <v>68</v>
      </c>
      <c r="C19" t="s">
        <v>823</v>
      </c>
      <c r="D19" t="s">
        <v>824</v>
      </c>
      <c r="E19">
        <v>0.23687441563975159</v>
      </c>
    </row>
    <row r="20" spans="1:5" x14ac:dyDescent="0.35">
      <c r="A20" t="s">
        <v>72</v>
      </c>
      <c r="B20" t="s">
        <v>71</v>
      </c>
      <c r="C20" t="s">
        <v>823</v>
      </c>
      <c r="D20" t="s">
        <v>824</v>
      </c>
      <c r="E20">
        <v>0.19896774481483953</v>
      </c>
    </row>
    <row r="21" spans="1:5" x14ac:dyDescent="0.35">
      <c r="A21" t="s">
        <v>75</v>
      </c>
      <c r="B21" t="s">
        <v>74</v>
      </c>
      <c r="C21" t="s">
        <v>823</v>
      </c>
      <c r="D21" t="s">
        <v>824</v>
      </c>
      <c r="E21">
        <v>0.24591387722524513</v>
      </c>
    </row>
    <row r="22" spans="1:5" x14ac:dyDescent="0.35">
      <c r="A22" t="s">
        <v>78</v>
      </c>
      <c r="B22" t="s">
        <v>77</v>
      </c>
      <c r="C22" t="s">
        <v>823</v>
      </c>
      <c r="D22" t="s">
        <v>824</v>
      </c>
      <c r="E22">
        <v>0.30692007970482543</v>
      </c>
    </row>
    <row r="23" spans="1:5" x14ac:dyDescent="0.35">
      <c r="A23" t="s">
        <v>84</v>
      </c>
      <c r="B23" t="s">
        <v>82</v>
      </c>
      <c r="C23" t="s">
        <v>823</v>
      </c>
      <c r="D23" t="s">
        <v>824</v>
      </c>
      <c r="E23">
        <v>0.24422729195762957</v>
      </c>
    </row>
    <row r="24" spans="1:5" x14ac:dyDescent="0.35">
      <c r="A24" t="s">
        <v>88</v>
      </c>
      <c r="B24" t="s">
        <v>87</v>
      </c>
      <c r="C24" t="s">
        <v>823</v>
      </c>
      <c r="D24" t="s">
        <v>824</v>
      </c>
      <c r="E24">
        <v>0.22482032019817669</v>
      </c>
    </row>
    <row r="25" spans="1:5" x14ac:dyDescent="0.35">
      <c r="A25" t="s">
        <v>91</v>
      </c>
      <c r="B25" t="s">
        <v>90</v>
      </c>
      <c r="C25" t="s">
        <v>823</v>
      </c>
      <c r="D25" t="s">
        <v>824</v>
      </c>
      <c r="E25">
        <v>0.26423004854680621</v>
      </c>
    </row>
    <row r="26" spans="1:5" x14ac:dyDescent="0.35">
      <c r="A26" t="s">
        <v>93</v>
      </c>
      <c r="B26" t="s">
        <v>92</v>
      </c>
      <c r="C26" t="s">
        <v>823</v>
      </c>
      <c r="D26" t="s">
        <v>824</v>
      </c>
      <c r="E26">
        <v>0.14434088070005519</v>
      </c>
    </row>
    <row r="27" spans="1:5" x14ac:dyDescent="0.35">
      <c r="A27" t="s">
        <v>96</v>
      </c>
      <c r="B27" t="s">
        <v>95</v>
      </c>
      <c r="C27" t="s">
        <v>823</v>
      </c>
      <c r="D27" t="s">
        <v>824</v>
      </c>
      <c r="E27">
        <v>0.24810915157226499</v>
      </c>
    </row>
    <row r="28" spans="1:5" x14ac:dyDescent="0.35">
      <c r="A28" t="s">
        <v>99</v>
      </c>
      <c r="B28" t="s">
        <v>98</v>
      </c>
      <c r="C28" t="s">
        <v>823</v>
      </c>
      <c r="D28" t="s">
        <v>824</v>
      </c>
      <c r="E28">
        <v>0.2266652246443735</v>
      </c>
    </row>
    <row r="29" spans="1:5" x14ac:dyDescent="0.35">
      <c r="A29" t="s">
        <v>102</v>
      </c>
      <c r="B29" t="s">
        <v>101</v>
      </c>
      <c r="C29" t="s">
        <v>823</v>
      </c>
      <c r="D29" t="s">
        <v>824</v>
      </c>
      <c r="E29">
        <v>0.25039852600496598</v>
      </c>
    </row>
    <row r="30" spans="1:5" x14ac:dyDescent="0.35">
      <c r="A30" t="s">
        <v>105</v>
      </c>
      <c r="B30" t="s">
        <v>103</v>
      </c>
      <c r="C30" t="s">
        <v>823</v>
      </c>
      <c r="D30" t="s">
        <v>824</v>
      </c>
      <c r="E30">
        <v>0.18171436870146887</v>
      </c>
    </row>
    <row r="31" spans="1:5" x14ac:dyDescent="0.35">
      <c r="A31" t="s">
        <v>108</v>
      </c>
      <c r="B31" t="s">
        <v>107</v>
      </c>
      <c r="C31" t="s">
        <v>823</v>
      </c>
      <c r="D31" t="s">
        <v>824</v>
      </c>
      <c r="E31">
        <v>0.32425855559214972</v>
      </c>
    </row>
    <row r="32" spans="1:5" x14ac:dyDescent="0.35">
      <c r="A32" t="s">
        <v>111</v>
      </c>
      <c r="B32" t="s">
        <v>110</v>
      </c>
      <c r="C32" t="s">
        <v>823</v>
      </c>
      <c r="D32" t="s">
        <v>824</v>
      </c>
      <c r="E32">
        <v>0.21290011646212656</v>
      </c>
    </row>
    <row r="33" spans="1:5" x14ac:dyDescent="0.35">
      <c r="A33" t="s">
        <v>115</v>
      </c>
      <c r="B33" t="s">
        <v>113</v>
      </c>
      <c r="C33" t="s">
        <v>823</v>
      </c>
      <c r="D33" t="s">
        <v>824</v>
      </c>
      <c r="E33">
        <v>0.23753854098295474</v>
      </c>
    </row>
    <row r="34" spans="1:5" x14ac:dyDescent="0.35">
      <c r="A34" t="s">
        <v>117</v>
      </c>
      <c r="B34" t="s">
        <v>116</v>
      </c>
      <c r="C34" t="s">
        <v>823</v>
      </c>
      <c r="D34" t="s">
        <v>824</v>
      </c>
      <c r="E34">
        <v>0.23623015382243118</v>
      </c>
    </row>
    <row r="35" spans="1:5" x14ac:dyDescent="0.35">
      <c r="A35" t="s">
        <v>120</v>
      </c>
      <c r="B35" t="s">
        <v>118</v>
      </c>
      <c r="C35" t="s">
        <v>823</v>
      </c>
      <c r="D35" t="s">
        <v>824</v>
      </c>
      <c r="E35">
        <v>0.16948100330077229</v>
      </c>
    </row>
    <row r="36" spans="1:5" x14ac:dyDescent="0.35">
      <c r="A36" t="s">
        <v>122</v>
      </c>
      <c r="B36" t="s">
        <v>121</v>
      </c>
      <c r="C36" t="s">
        <v>823</v>
      </c>
      <c r="D36" t="s">
        <v>824</v>
      </c>
      <c r="E36">
        <v>0.23842752924233432</v>
      </c>
    </row>
    <row r="37" spans="1:5" x14ac:dyDescent="0.35">
      <c r="A37" t="s">
        <v>125</v>
      </c>
      <c r="B37" t="s">
        <v>124</v>
      </c>
      <c r="C37" t="s">
        <v>823</v>
      </c>
      <c r="D37" t="s">
        <v>824</v>
      </c>
      <c r="E37">
        <v>0.22064322587454988</v>
      </c>
    </row>
    <row r="38" spans="1:5" x14ac:dyDescent="0.35">
      <c r="A38" t="s">
        <v>780</v>
      </c>
      <c r="B38" t="s">
        <v>127</v>
      </c>
      <c r="C38" t="s">
        <v>823</v>
      </c>
      <c r="D38" t="s">
        <v>824</v>
      </c>
      <c r="E38">
        <v>0.23676660560181048</v>
      </c>
    </row>
    <row r="39" spans="1:5" x14ac:dyDescent="0.35">
      <c r="A39" t="s">
        <v>132</v>
      </c>
      <c r="B39" t="s">
        <v>131</v>
      </c>
      <c r="C39" t="s">
        <v>823</v>
      </c>
      <c r="D39" t="s">
        <v>824</v>
      </c>
      <c r="E39">
        <v>0.23660199308844679</v>
      </c>
    </row>
    <row r="40" spans="1:5" x14ac:dyDescent="0.35">
      <c r="A40" t="s">
        <v>767</v>
      </c>
      <c r="B40" t="s">
        <v>139</v>
      </c>
      <c r="C40" t="s">
        <v>823</v>
      </c>
      <c r="D40" t="s">
        <v>824</v>
      </c>
      <c r="E40">
        <v>0.24631746722942507</v>
      </c>
    </row>
    <row r="41" spans="1:5" x14ac:dyDescent="0.35">
      <c r="A41" t="s">
        <v>141</v>
      </c>
      <c r="B41" t="s">
        <v>139</v>
      </c>
      <c r="C41" t="s">
        <v>823</v>
      </c>
      <c r="D41" t="s">
        <v>824</v>
      </c>
      <c r="E41">
        <v>0.42864172927339594</v>
      </c>
    </row>
    <row r="42" spans="1:5" x14ac:dyDescent="0.35">
      <c r="A42" t="s">
        <v>149</v>
      </c>
      <c r="B42" t="s">
        <v>148</v>
      </c>
      <c r="C42" t="s">
        <v>823</v>
      </c>
      <c r="D42" t="s">
        <v>824</v>
      </c>
      <c r="E42">
        <v>0.24277317530815445</v>
      </c>
    </row>
    <row r="43" spans="1:5" x14ac:dyDescent="0.35">
      <c r="A43" t="s">
        <v>152</v>
      </c>
      <c r="B43" t="s">
        <v>151</v>
      </c>
      <c r="C43" t="s">
        <v>823</v>
      </c>
      <c r="D43" t="s">
        <v>824</v>
      </c>
      <c r="E43">
        <v>0.24350261475353188</v>
      </c>
    </row>
    <row r="44" spans="1:5" x14ac:dyDescent="0.35">
      <c r="A44" t="s">
        <v>155</v>
      </c>
      <c r="B44" t="s">
        <v>154</v>
      </c>
      <c r="C44" t="s">
        <v>823</v>
      </c>
      <c r="D44" t="s">
        <v>824</v>
      </c>
      <c r="E44">
        <v>0.24976743799091178</v>
      </c>
    </row>
    <row r="45" spans="1:5" x14ac:dyDescent="0.35">
      <c r="A45" t="s">
        <v>159</v>
      </c>
      <c r="B45" t="s">
        <v>158</v>
      </c>
      <c r="C45" t="s">
        <v>823</v>
      </c>
      <c r="D45" t="s">
        <v>824</v>
      </c>
      <c r="E45">
        <v>0.23869002882860843</v>
      </c>
    </row>
    <row r="46" spans="1:5" x14ac:dyDescent="0.35">
      <c r="A46" t="s">
        <v>162</v>
      </c>
      <c r="B46" t="s">
        <v>161</v>
      </c>
      <c r="C46" t="s">
        <v>823</v>
      </c>
      <c r="D46" t="s">
        <v>824</v>
      </c>
      <c r="E46">
        <v>0.99996299999999994</v>
      </c>
    </row>
    <row r="47" spans="1:5" x14ac:dyDescent="0.35">
      <c r="A47" t="s">
        <v>165</v>
      </c>
      <c r="B47" t="s">
        <v>164</v>
      </c>
      <c r="C47" t="s">
        <v>823</v>
      </c>
      <c r="D47" t="s">
        <v>824</v>
      </c>
      <c r="E47">
        <v>0.3358095859751537</v>
      </c>
    </row>
    <row r="48" spans="1:5" x14ac:dyDescent="0.35">
      <c r="A48" t="s">
        <v>168</v>
      </c>
      <c r="B48" t="s">
        <v>166</v>
      </c>
      <c r="C48" t="s">
        <v>823</v>
      </c>
      <c r="D48" t="s">
        <v>824</v>
      </c>
      <c r="E48">
        <v>0.99996299999999994</v>
      </c>
    </row>
    <row r="49" spans="1:5" x14ac:dyDescent="0.35">
      <c r="A49" t="s">
        <v>170</v>
      </c>
      <c r="B49" t="s">
        <v>169</v>
      </c>
      <c r="C49" t="s">
        <v>823</v>
      </c>
      <c r="D49" t="s">
        <v>824</v>
      </c>
      <c r="E49">
        <v>0.2581934592479237</v>
      </c>
    </row>
    <row r="50" spans="1:5" x14ac:dyDescent="0.35">
      <c r="A50" t="s">
        <v>177</v>
      </c>
      <c r="B50" t="s">
        <v>176</v>
      </c>
      <c r="C50" t="s">
        <v>823</v>
      </c>
      <c r="D50" t="s">
        <v>824</v>
      </c>
      <c r="E50">
        <v>0.2206952343057072</v>
      </c>
    </row>
    <row r="51" spans="1:5" x14ac:dyDescent="0.35">
      <c r="A51" t="s">
        <v>181</v>
      </c>
      <c r="B51" t="s">
        <v>179</v>
      </c>
      <c r="C51" t="s">
        <v>823</v>
      </c>
      <c r="D51" t="s">
        <v>824</v>
      </c>
      <c r="E51">
        <v>0.18475034224212247</v>
      </c>
    </row>
    <row r="52" spans="1:5" x14ac:dyDescent="0.35">
      <c r="A52" t="s">
        <v>183</v>
      </c>
      <c r="B52" t="s">
        <v>182</v>
      </c>
      <c r="C52" t="s">
        <v>823</v>
      </c>
      <c r="D52" t="s">
        <v>824</v>
      </c>
      <c r="E52">
        <v>0.30500672736937873</v>
      </c>
    </row>
    <row r="53" spans="1:5" x14ac:dyDescent="0.35">
      <c r="A53" t="s">
        <v>187</v>
      </c>
      <c r="B53" t="s">
        <v>185</v>
      </c>
      <c r="C53" t="s">
        <v>823</v>
      </c>
      <c r="D53" t="s">
        <v>824</v>
      </c>
      <c r="E53">
        <v>1.2260790864749849E-2</v>
      </c>
    </row>
    <row r="54" spans="1:5" x14ac:dyDescent="0.35">
      <c r="A54" t="s">
        <v>189</v>
      </c>
      <c r="B54" t="s">
        <v>188</v>
      </c>
      <c r="C54" t="s">
        <v>823</v>
      </c>
      <c r="D54" t="s">
        <v>824</v>
      </c>
      <c r="E54">
        <v>0.19310273529537456</v>
      </c>
    </row>
    <row r="55" spans="1:5" x14ac:dyDescent="0.35">
      <c r="A55" t="s">
        <v>193</v>
      </c>
      <c r="B55" t="s">
        <v>191</v>
      </c>
      <c r="C55" t="s">
        <v>823</v>
      </c>
      <c r="D55" t="s">
        <v>824</v>
      </c>
      <c r="E55">
        <v>0.22990575692213461</v>
      </c>
    </row>
    <row r="56" spans="1:5" x14ac:dyDescent="0.35">
      <c r="A56" t="s">
        <v>195</v>
      </c>
      <c r="B56" t="s">
        <v>194</v>
      </c>
      <c r="C56" t="s">
        <v>823</v>
      </c>
      <c r="D56" t="s">
        <v>824</v>
      </c>
      <c r="E56">
        <v>0.29074737642085113</v>
      </c>
    </row>
    <row r="57" spans="1:5" x14ac:dyDescent="0.35">
      <c r="A57" t="s">
        <v>198</v>
      </c>
      <c r="B57" t="s">
        <v>197</v>
      </c>
      <c r="C57" t="s">
        <v>823</v>
      </c>
      <c r="D57" t="s">
        <v>824</v>
      </c>
      <c r="E57">
        <v>0.22962175336535384</v>
      </c>
    </row>
    <row r="58" spans="1:5" x14ac:dyDescent="0.35">
      <c r="A58" t="s">
        <v>768</v>
      </c>
      <c r="B58" t="s">
        <v>200</v>
      </c>
      <c r="C58" t="s">
        <v>823</v>
      </c>
      <c r="D58" t="s">
        <v>824</v>
      </c>
      <c r="E58">
        <v>0.2355134259869851</v>
      </c>
    </row>
    <row r="59" spans="1:5" x14ac:dyDescent="0.35">
      <c r="A59" t="s">
        <v>205</v>
      </c>
      <c r="B59" t="s">
        <v>204</v>
      </c>
      <c r="C59" t="s">
        <v>823</v>
      </c>
      <c r="D59" t="s">
        <v>824</v>
      </c>
      <c r="E59">
        <v>0.29930514423886967</v>
      </c>
    </row>
    <row r="60" spans="1:5" x14ac:dyDescent="0.35">
      <c r="A60" t="s">
        <v>209</v>
      </c>
      <c r="B60" t="s">
        <v>207</v>
      </c>
      <c r="C60" t="s">
        <v>823</v>
      </c>
      <c r="D60" t="s">
        <v>824</v>
      </c>
      <c r="E60">
        <v>0.21786220591933364</v>
      </c>
    </row>
    <row r="61" spans="1:5" x14ac:dyDescent="0.35">
      <c r="A61" t="s">
        <v>211</v>
      </c>
      <c r="B61" t="s">
        <v>210</v>
      </c>
      <c r="C61" t="s">
        <v>823</v>
      </c>
      <c r="D61" t="s">
        <v>824</v>
      </c>
      <c r="E61">
        <v>0.21274285599227644</v>
      </c>
    </row>
    <row r="62" spans="1:5" x14ac:dyDescent="0.35">
      <c r="A62" t="s">
        <v>214</v>
      </c>
      <c r="B62" t="s">
        <v>213</v>
      </c>
      <c r="C62" t="s">
        <v>823</v>
      </c>
      <c r="D62" t="s">
        <v>824</v>
      </c>
      <c r="E62">
        <v>0.25781576873821399</v>
      </c>
    </row>
    <row r="63" spans="1:5" x14ac:dyDescent="0.35">
      <c r="A63" t="s">
        <v>217</v>
      </c>
      <c r="B63" t="s">
        <v>216</v>
      </c>
      <c r="C63" t="s">
        <v>823</v>
      </c>
      <c r="D63" t="s">
        <v>824</v>
      </c>
      <c r="E63">
        <v>0.23096740727983658</v>
      </c>
    </row>
    <row r="64" spans="1:5" x14ac:dyDescent="0.35">
      <c r="A64" t="s">
        <v>220</v>
      </c>
      <c r="B64" t="s">
        <v>219</v>
      </c>
      <c r="C64" t="s">
        <v>823</v>
      </c>
      <c r="D64" t="s">
        <v>824</v>
      </c>
      <c r="E64">
        <v>0.2684390538311513</v>
      </c>
    </row>
    <row r="65" spans="1:5" x14ac:dyDescent="0.35">
      <c r="A65" t="s">
        <v>229</v>
      </c>
      <c r="B65" t="s">
        <v>227</v>
      </c>
      <c r="C65" t="s">
        <v>823</v>
      </c>
      <c r="D65" t="s">
        <v>824</v>
      </c>
      <c r="E65">
        <v>0.22606111418714628</v>
      </c>
    </row>
    <row r="66" spans="1:5" x14ac:dyDescent="0.35">
      <c r="A66" t="s">
        <v>233</v>
      </c>
      <c r="B66" t="s">
        <v>230</v>
      </c>
      <c r="C66" t="s">
        <v>823</v>
      </c>
      <c r="D66" t="s">
        <v>824</v>
      </c>
      <c r="E66">
        <v>0.18208114903854322</v>
      </c>
    </row>
    <row r="67" spans="1:5" x14ac:dyDescent="0.35">
      <c r="A67" t="s">
        <v>822</v>
      </c>
      <c r="B67" t="s">
        <v>234</v>
      </c>
      <c r="C67" t="s">
        <v>823</v>
      </c>
      <c r="D67" t="s">
        <v>824</v>
      </c>
      <c r="E67">
        <v>0.18599136165728614</v>
      </c>
    </row>
    <row r="68" spans="1:5" x14ac:dyDescent="0.35">
      <c r="A68" t="s">
        <v>239</v>
      </c>
      <c r="B68" t="s">
        <v>238</v>
      </c>
      <c r="C68" t="s">
        <v>823</v>
      </c>
      <c r="D68" t="s">
        <v>824</v>
      </c>
      <c r="E68">
        <v>0.2174301201948638</v>
      </c>
    </row>
    <row r="69" spans="1:5" x14ac:dyDescent="0.35">
      <c r="A69" t="s">
        <v>765</v>
      </c>
      <c r="B69" t="s">
        <v>241</v>
      </c>
      <c r="C69" t="s">
        <v>823</v>
      </c>
      <c r="D69" t="s">
        <v>824</v>
      </c>
      <c r="E69">
        <v>0.24246412783501714</v>
      </c>
    </row>
    <row r="70" spans="1:5" x14ac:dyDescent="0.35">
      <c r="A70" t="s">
        <v>244</v>
      </c>
      <c r="B70" t="s">
        <v>243</v>
      </c>
      <c r="C70" t="s">
        <v>823</v>
      </c>
      <c r="D70" t="s">
        <v>824</v>
      </c>
      <c r="E70">
        <v>0.26235932615054164</v>
      </c>
    </row>
    <row r="71" spans="1:5" x14ac:dyDescent="0.35">
      <c r="A71" t="s">
        <v>249</v>
      </c>
      <c r="B71" t="s">
        <v>248</v>
      </c>
      <c r="C71" t="s">
        <v>823</v>
      </c>
      <c r="D71" t="s">
        <v>824</v>
      </c>
      <c r="E71">
        <v>0.24010664456965733</v>
      </c>
    </row>
    <row r="72" spans="1:5" x14ac:dyDescent="0.35">
      <c r="A72" t="s">
        <v>763</v>
      </c>
      <c r="B72" t="s">
        <v>764</v>
      </c>
      <c r="C72" t="s">
        <v>823</v>
      </c>
      <c r="D72" t="s">
        <v>824</v>
      </c>
      <c r="E72">
        <v>0.99996299999999994</v>
      </c>
    </row>
    <row r="73" spans="1:5" x14ac:dyDescent="0.35">
      <c r="A73" t="s">
        <v>252</v>
      </c>
      <c r="B73" t="s">
        <v>251</v>
      </c>
      <c r="C73" t="s">
        <v>823</v>
      </c>
      <c r="D73" t="s">
        <v>824</v>
      </c>
      <c r="E73">
        <v>0.23149735253966008</v>
      </c>
    </row>
    <row r="74" spans="1:5" x14ac:dyDescent="0.35">
      <c r="A74" t="s">
        <v>762</v>
      </c>
      <c r="B74" t="s">
        <v>254</v>
      </c>
      <c r="C74" t="s">
        <v>823</v>
      </c>
      <c r="D74" t="s">
        <v>824</v>
      </c>
      <c r="E74">
        <v>0.26107833433280581</v>
      </c>
    </row>
    <row r="75" spans="1:5" x14ac:dyDescent="0.35">
      <c r="A75" t="s">
        <v>260</v>
      </c>
      <c r="B75" t="s">
        <v>259</v>
      </c>
      <c r="C75" t="s">
        <v>823</v>
      </c>
      <c r="D75" t="s">
        <v>824</v>
      </c>
      <c r="E75">
        <v>0.2210239249857511</v>
      </c>
    </row>
    <row r="76" spans="1:5" x14ac:dyDescent="0.35">
      <c r="A76" t="s">
        <v>264</v>
      </c>
      <c r="B76" t="s">
        <v>262</v>
      </c>
      <c r="C76" t="s">
        <v>823</v>
      </c>
      <c r="D76" t="s">
        <v>824</v>
      </c>
      <c r="E76">
        <v>0.98958302563846035</v>
      </c>
    </row>
    <row r="77" spans="1:5" x14ac:dyDescent="0.35">
      <c r="A77" t="s">
        <v>267</v>
      </c>
      <c r="B77" t="s">
        <v>266</v>
      </c>
      <c r="C77" t="s">
        <v>823</v>
      </c>
      <c r="D77" t="s">
        <v>824</v>
      </c>
      <c r="E77">
        <v>0.23766131040569363</v>
      </c>
    </row>
    <row r="78" spans="1:5" x14ac:dyDescent="0.35">
      <c r="A78" t="s">
        <v>270</v>
      </c>
      <c r="B78" t="s">
        <v>269</v>
      </c>
      <c r="C78" t="s">
        <v>823</v>
      </c>
      <c r="D78" t="s">
        <v>824</v>
      </c>
      <c r="E78">
        <v>0.28867112167950615</v>
      </c>
    </row>
    <row r="79" spans="1:5" x14ac:dyDescent="0.35">
      <c r="A79" t="s">
        <v>272</v>
      </c>
      <c r="B79" t="s">
        <v>271</v>
      </c>
      <c r="C79" t="s">
        <v>823</v>
      </c>
      <c r="D79" t="s">
        <v>824</v>
      </c>
      <c r="E79">
        <v>0.99996299999999994</v>
      </c>
    </row>
    <row r="80" spans="1:5" x14ac:dyDescent="0.35">
      <c r="A80" t="s">
        <v>274</v>
      </c>
      <c r="B80" t="s">
        <v>273</v>
      </c>
      <c r="C80" t="s">
        <v>823</v>
      </c>
      <c r="D80" t="s">
        <v>824</v>
      </c>
      <c r="E80">
        <v>0.21829646926673985</v>
      </c>
    </row>
    <row r="81" spans="1:5" x14ac:dyDescent="0.35">
      <c r="A81" t="s">
        <v>277</v>
      </c>
      <c r="B81" t="s">
        <v>276</v>
      </c>
      <c r="C81" t="s">
        <v>823</v>
      </c>
      <c r="D81" t="s">
        <v>824</v>
      </c>
      <c r="E81">
        <v>0.99996299999999994</v>
      </c>
    </row>
    <row r="82" spans="1:5" x14ac:dyDescent="0.35">
      <c r="A82" t="s">
        <v>281</v>
      </c>
      <c r="B82" t="s">
        <v>279</v>
      </c>
      <c r="C82" t="s">
        <v>823</v>
      </c>
      <c r="D82" t="s">
        <v>824</v>
      </c>
      <c r="E82">
        <v>0.20360160035893221</v>
      </c>
    </row>
    <row r="83" spans="1:5" x14ac:dyDescent="0.35">
      <c r="A83" t="s">
        <v>761</v>
      </c>
      <c r="B83" t="s">
        <v>282</v>
      </c>
      <c r="C83" t="s">
        <v>823</v>
      </c>
      <c r="D83" t="s">
        <v>824</v>
      </c>
      <c r="E83">
        <v>0.20030147857173239</v>
      </c>
    </row>
    <row r="84" spans="1:5" x14ac:dyDescent="0.35">
      <c r="A84" t="s">
        <v>293</v>
      </c>
      <c r="B84" t="s">
        <v>292</v>
      </c>
      <c r="C84" t="s">
        <v>823</v>
      </c>
      <c r="D84" t="s">
        <v>824</v>
      </c>
      <c r="E84">
        <v>0.24440270926695037</v>
      </c>
    </row>
    <row r="85" spans="1:5" x14ac:dyDescent="0.35">
      <c r="A85" t="s">
        <v>296</v>
      </c>
      <c r="B85" t="s">
        <v>295</v>
      </c>
      <c r="C85" t="s">
        <v>823</v>
      </c>
      <c r="D85" t="s">
        <v>824</v>
      </c>
      <c r="E85">
        <v>0.21007635377867301</v>
      </c>
    </row>
    <row r="86" spans="1:5" x14ac:dyDescent="0.35">
      <c r="A86" t="s">
        <v>299</v>
      </c>
      <c r="B86" t="s">
        <v>298</v>
      </c>
      <c r="C86" t="s">
        <v>823</v>
      </c>
      <c r="D86" t="s">
        <v>824</v>
      </c>
      <c r="E86">
        <v>0.24091958145642056</v>
      </c>
    </row>
    <row r="87" spans="1:5" x14ac:dyDescent="0.35">
      <c r="A87" t="s">
        <v>302</v>
      </c>
      <c r="B87" t="s">
        <v>301</v>
      </c>
      <c r="C87" t="s">
        <v>823</v>
      </c>
      <c r="D87" t="s">
        <v>824</v>
      </c>
      <c r="E87">
        <v>0.22042668349532935</v>
      </c>
    </row>
    <row r="88" spans="1:5" x14ac:dyDescent="0.35">
      <c r="A88" t="s">
        <v>305</v>
      </c>
      <c r="B88" t="s">
        <v>304</v>
      </c>
      <c r="C88" t="s">
        <v>823</v>
      </c>
      <c r="D88" t="s">
        <v>824</v>
      </c>
      <c r="E88">
        <v>0.23795523056473361</v>
      </c>
    </row>
    <row r="89" spans="1:5" x14ac:dyDescent="0.35">
      <c r="A89" t="s">
        <v>308</v>
      </c>
      <c r="B89" t="s">
        <v>307</v>
      </c>
      <c r="C89" t="s">
        <v>823</v>
      </c>
      <c r="D89" t="s">
        <v>824</v>
      </c>
      <c r="E89">
        <v>0.99996299999999994</v>
      </c>
    </row>
    <row r="90" spans="1:5" x14ac:dyDescent="0.35">
      <c r="A90" t="s">
        <v>310</v>
      </c>
      <c r="B90" t="s">
        <v>309</v>
      </c>
      <c r="C90" t="s">
        <v>823</v>
      </c>
      <c r="D90" t="s">
        <v>824</v>
      </c>
      <c r="E90">
        <v>0.23498408066052701</v>
      </c>
    </row>
    <row r="91" spans="1:5" x14ac:dyDescent="0.35">
      <c r="A91" t="s">
        <v>316</v>
      </c>
      <c r="B91" t="s">
        <v>315</v>
      </c>
      <c r="C91" t="s">
        <v>823</v>
      </c>
      <c r="D91" t="s">
        <v>824</v>
      </c>
      <c r="E91">
        <v>0.16708959950946747</v>
      </c>
    </row>
    <row r="92" spans="1:5" x14ac:dyDescent="0.35">
      <c r="A92" t="s">
        <v>760</v>
      </c>
      <c r="B92" t="s">
        <v>317</v>
      </c>
      <c r="C92" t="s">
        <v>823</v>
      </c>
      <c r="D92" t="s">
        <v>824</v>
      </c>
      <c r="E92">
        <v>0.16348570286476788</v>
      </c>
    </row>
    <row r="93" spans="1:5" x14ac:dyDescent="0.35">
      <c r="A93" t="s">
        <v>322</v>
      </c>
      <c r="B93" t="s">
        <v>321</v>
      </c>
      <c r="C93" t="s">
        <v>823</v>
      </c>
      <c r="D93" t="s">
        <v>824</v>
      </c>
      <c r="E93">
        <v>0.14159628448720074</v>
      </c>
    </row>
    <row r="94" spans="1:5" x14ac:dyDescent="0.35">
      <c r="A94" t="s">
        <v>325</v>
      </c>
      <c r="B94" t="s">
        <v>324</v>
      </c>
      <c r="C94" t="s">
        <v>823</v>
      </c>
      <c r="D94" t="s">
        <v>824</v>
      </c>
      <c r="E94">
        <v>0.20721818883113996</v>
      </c>
    </row>
    <row r="95" spans="1:5" x14ac:dyDescent="0.35">
      <c r="A95" t="s">
        <v>328</v>
      </c>
      <c r="B95" t="s">
        <v>327</v>
      </c>
      <c r="C95" t="s">
        <v>823</v>
      </c>
      <c r="D95" t="s">
        <v>824</v>
      </c>
      <c r="E95">
        <v>0.20895483533112091</v>
      </c>
    </row>
    <row r="96" spans="1:5" x14ac:dyDescent="0.35">
      <c r="A96" t="s">
        <v>332</v>
      </c>
      <c r="B96" t="s">
        <v>330</v>
      </c>
      <c r="C96" t="s">
        <v>823</v>
      </c>
      <c r="D96" t="s">
        <v>824</v>
      </c>
      <c r="E96">
        <v>0.20987825049267267</v>
      </c>
    </row>
    <row r="97" spans="1:5" x14ac:dyDescent="0.35">
      <c r="A97" t="s">
        <v>334</v>
      </c>
      <c r="B97" t="s">
        <v>333</v>
      </c>
      <c r="C97" t="s">
        <v>823</v>
      </c>
      <c r="D97" t="s">
        <v>824</v>
      </c>
      <c r="E97">
        <v>0.23779761499675986</v>
      </c>
    </row>
    <row r="98" spans="1:5" x14ac:dyDescent="0.35">
      <c r="A98" t="s">
        <v>340</v>
      </c>
      <c r="B98" t="s">
        <v>338</v>
      </c>
      <c r="C98" t="s">
        <v>823</v>
      </c>
      <c r="D98" t="s">
        <v>824</v>
      </c>
      <c r="E98">
        <v>0.25743976603010921</v>
      </c>
    </row>
    <row r="99" spans="1:5" x14ac:dyDescent="0.35">
      <c r="A99" t="s">
        <v>342</v>
      </c>
      <c r="B99" t="s">
        <v>341</v>
      </c>
      <c r="C99" t="s">
        <v>823</v>
      </c>
      <c r="D99" t="s">
        <v>824</v>
      </c>
      <c r="E99">
        <v>0.20429569349179019</v>
      </c>
    </row>
    <row r="100" spans="1:5" x14ac:dyDescent="0.35">
      <c r="A100" t="s">
        <v>347</v>
      </c>
      <c r="B100" t="s">
        <v>346</v>
      </c>
      <c r="C100" t="s">
        <v>823</v>
      </c>
      <c r="D100" t="s">
        <v>824</v>
      </c>
      <c r="E100">
        <v>0.2226701501586951</v>
      </c>
    </row>
    <row r="101" spans="1:5" x14ac:dyDescent="0.35">
      <c r="A101" t="s">
        <v>350</v>
      </c>
      <c r="B101" t="s">
        <v>349</v>
      </c>
      <c r="C101" t="s">
        <v>823</v>
      </c>
      <c r="D101" t="s">
        <v>824</v>
      </c>
      <c r="E101">
        <v>0.25553806404239165</v>
      </c>
    </row>
    <row r="102" spans="1:5" x14ac:dyDescent="0.35">
      <c r="A102" t="s">
        <v>353</v>
      </c>
      <c r="B102" t="s">
        <v>352</v>
      </c>
      <c r="C102" t="s">
        <v>823</v>
      </c>
      <c r="D102" t="s">
        <v>824</v>
      </c>
      <c r="E102">
        <v>0.26733276704890929</v>
      </c>
    </row>
    <row r="103" spans="1:5" x14ac:dyDescent="0.35">
      <c r="A103" t="s">
        <v>356</v>
      </c>
      <c r="B103" t="s">
        <v>355</v>
      </c>
      <c r="C103" t="s">
        <v>823</v>
      </c>
      <c r="D103" t="s">
        <v>824</v>
      </c>
      <c r="E103">
        <v>0.28100355140928468</v>
      </c>
    </row>
    <row r="104" spans="1:5" x14ac:dyDescent="0.35">
      <c r="A104" t="s">
        <v>359</v>
      </c>
      <c r="B104" t="s">
        <v>358</v>
      </c>
      <c r="C104" t="s">
        <v>823</v>
      </c>
      <c r="D104" t="s">
        <v>824</v>
      </c>
      <c r="E104">
        <v>2.5604914927059241E-2</v>
      </c>
    </row>
    <row r="105" spans="1:5" x14ac:dyDescent="0.35">
      <c r="A105" t="s">
        <v>364</v>
      </c>
      <c r="B105" t="s">
        <v>361</v>
      </c>
      <c r="C105" t="s">
        <v>823</v>
      </c>
      <c r="D105" t="s">
        <v>824</v>
      </c>
      <c r="E105">
        <v>0.26765693813146335</v>
      </c>
    </row>
    <row r="106" spans="1:5" x14ac:dyDescent="0.35">
      <c r="A106" t="s">
        <v>759</v>
      </c>
      <c r="B106" t="s">
        <v>365</v>
      </c>
      <c r="C106" t="s">
        <v>823</v>
      </c>
      <c r="D106" t="s">
        <v>824</v>
      </c>
      <c r="E106">
        <v>0.19805829705759093</v>
      </c>
    </row>
    <row r="107" spans="1:5" x14ac:dyDescent="0.35">
      <c r="A107" t="s">
        <v>374</v>
      </c>
      <c r="B107" t="s">
        <v>373</v>
      </c>
      <c r="C107" t="s">
        <v>823</v>
      </c>
      <c r="D107" t="s">
        <v>824</v>
      </c>
      <c r="E107">
        <v>0.13453411311029584</v>
      </c>
    </row>
    <row r="108" spans="1:5" x14ac:dyDescent="0.35">
      <c r="A108" t="s">
        <v>377</v>
      </c>
      <c r="B108" t="s">
        <v>376</v>
      </c>
      <c r="C108" t="s">
        <v>823</v>
      </c>
      <c r="D108" t="s">
        <v>824</v>
      </c>
      <c r="E108">
        <v>0.26340283127872194</v>
      </c>
    </row>
    <row r="109" spans="1:5" x14ac:dyDescent="0.35">
      <c r="A109" t="s">
        <v>382</v>
      </c>
      <c r="B109" t="s">
        <v>380</v>
      </c>
      <c r="C109" t="s">
        <v>823</v>
      </c>
      <c r="D109" t="s">
        <v>824</v>
      </c>
      <c r="E109">
        <v>0.34284532343029861</v>
      </c>
    </row>
    <row r="110" spans="1:5" x14ac:dyDescent="0.35">
      <c r="A110" t="s">
        <v>384</v>
      </c>
      <c r="B110" t="s">
        <v>383</v>
      </c>
      <c r="C110" t="s">
        <v>823</v>
      </c>
      <c r="D110" t="s">
        <v>824</v>
      </c>
      <c r="E110">
        <v>0.31173401701588588</v>
      </c>
    </row>
    <row r="111" spans="1:5" x14ac:dyDescent="0.35">
      <c r="A111" t="s">
        <v>387</v>
      </c>
      <c r="B111" t="s">
        <v>386</v>
      </c>
      <c r="C111" t="s">
        <v>823</v>
      </c>
      <c r="D111" t="s">
        <v>824</v>
      </c>
      <c r="E111">
        <v>0.31551646178336856</v>
      </c>
    </row>
    <row r="112" spans="1:5" x14ac:dyDescent="0.35">
      <c r="A112" t="s">
        <v>390</v>
      </c>
      <c r="B112" t="s">
        <v>388</v>
      </c>
      <c r="C112" t="s">
        <v>823</v>
      </c>
      <c r="D112" t="s">
        <v>824</v>
      </c>
      <c r="E112">
        <v>0.2358531230590282</v>
      </c>
    </row>
    <row r="113" spans="1:5" x14ac:dyDescent="0.35">
      <c r="A113" t="s">
        <v>392</v>
      </c>
      <c r="B113" t="s">
        <v>391</v>
      </c>
      <c r="C113" t="s">
        <v>823</v>
      </c>
      <c r="D113" t="s">
        <v>824</v>
      </c>
      <c r="E113">
        <v>0.99996299999999994</v>
      </c>
    </row>
    <row r="114" spans="1:5" x14ac:dyDescent="0.35">
      <c r="A114" t="s">
        <v>396</v>
      </c>
      <c r="B114" t="s">
        <v>394</v>
      </c>
      <c r="C114" t="s">
        <v>823</v>
      </c>
      <c r="D114" t="s">
        <v>824</v>
      </c>
      <c r="E114">
        <v>0.23891703222753846</v>
      </c>
    </row>
    <row r="115" spans="1:5" x14ac:dyDescent="0.35">
      <c r="A115" t="s">
        <v>399</v>
      </c>
      <c r="B115" t="s">
        <v>397</v>
      </c>
      <c r="C115" t="s">
        <v>823</v>
      </c>
      <c r="D115" t="s">
        <v>824</v>
      </c>
      <c r="E115">
        <v>0.24376025263995665</v>
      </c>
    </row>
    <row r="116" spans="1:5" x14ac:dyDescent="0.35">
      <c r="A116" t="s">
        <v>401</v>
      </c>
      <c r="B116" t="s">
        <v>400</v>
      </c>
      <c r="C116" t="s">
        <v>823</v>
      </c>
      <c r="D116" t="s">
        <v>824</v>
      </c>
      <c r="E116">
        <v>0.21455788642658347</v>
      </c>
    </row>
    <row r="117" spans="1:5" x14ac:dyDescent="0.35">
      <c r="A117" t="s">
        <v>405</v>
      </c>
      <c r="B117" t="s">
        <v>403</v>
      </c>
      <c r="C117" t="s">
        <v>823</v>
      </c>
      <c r="D117" t="s">
        <v>824</v>
      </c>
      <c r="E117">
        <v>0.19723270744484608</v>
      </c>
    </row>
    <row r="118" spans="1:5" x14ac:dyDescent="0.35">
      <c r="A118" t="s">
        <v>407</v>
      </c>
      <c r="B118" t="s">
        <v>406</v>
      </c>
      <c r="C118" t="s">
        <v>823</v>
      </c>
      <c r="D118" t="s">
        <v>824</v>
      </c>
      <c r="E118">
        <v>0.2269149383001875</v>
      </c>
    </row>
    <row r="119" spans="1:5" x14ac:dyDescent="0.35">
      <c r="A119" t="s">
        <v>758</v>
      </c>
      <c r="B119" t="s">
        <v>409</v>
      </c>
      <c r="C119" t="s">
        <v>823</v>
      </c>
      <c r="D119" t="s">
        <v>824</v>
      </c>
      <c r="E119">
        <v>5.1708535143248635E-2</v>
      </c>
    </row>
    <row r="120" spans="1:5" x14ac:dyDescent="0.35">
      <c r="A120" t="s">
        <v>419</v>
      </c>
      <c r="B120" t="s">
        <v>415</v>
      </c>
      <c r="C120" t="s">
        <v>823</v>
      </c>
      <c r="D120" t="s">
        <v>824</v>
      </c>
      <c r="E120">
        <v>0.99996299999999994</v>
      </c>
    </row>
    <row r="121" spans="1:5" x14ac:dyDescent="0.35">
      <c r="A121" t="s">
        <v>423</v>
      </c>
      <c r="B121" t="s">
        <v>421</v>
      </c>
      <c r="C121" t="s">
        <v>823</v>
      </c>
      <c r="D121" t="s">
        <v>824</v>
      </c>
      <c r="E121">
        <v>0.25070240336462374</v>
      </c>
    </row>
    <row r="122" spans="1:5" x14ac:dyDescent="0.35">
      <c r="A122" t="s">
        <v>425</v>
      </c>
      <c r="B122" t="s">
        <v>424</v>
      </c>
      <c r="C122" t="s">
        <v>823</v>
      </c>
      <c r="D122" t="s">
        <v>824</v>
      </c>
      <c r="E122">
        <v>0.99996299999999994</v>
      </c>
    </row>
    <row r="123" spans="1:5" x14ac:dyDescent="0.35">
      <c r="A123" t="s">
        <v>428</v>
      </c>
      <c r="B123" t="s">
        <v>427</v>
      </c>
      <c r="C123" t="s">
        <v>823</v>
      </c>
      <c r="D123" t="s">
        <v>824</v>
      </c>
      <c r="E123">
        <v>0.27690041737007975</v>
      </c>
    </row>
    <row r="124" spans="1:5" x14ac:dyDescent="0.35">
      <c r="A124" t="s">
        <v>431</v>
      </c>
      <c r="B124" t="s">
        <v>430</v>
      </c>
      <c r="C124" t="s">
        <v>823</v>
      </c>
      <c r="D124" t="s">
        <v>824</v>
      </c>
      <c r="E124">
        <v>0.21908111387402832</v>
      </c>
    </row>
    <row r="125" spans="1:5" x14ac:dyDescent="0.35">
      <c r="A125" t="s">
        <v>55</v>
      </c>
      <c r="B125" t="s">
        <v>54</v>
      </c>
      <c r="C125" t="s">
        <v>823</v>
      </c>
      <c r="D125" t="s">
        <v>824</v>
      </c>
      <c r="E125">
        <v>0.35405964885068136</v>
      </c>
    </row>
    <row r="126" spans="1:5" x14ac:dyDescent="0.35">
      <c r="A126" t="s">
        <v>434</v>
      </c>
      <c r="B126" t="s">
        <v>433</v>
      </c>
      <c r="C126" t="s">
        <v>823</v>
      </c>
      <c r="D126" t="s">
        <v>824</v>
      </c>
      <c r="E126">
        <v>0.23167899750581591</v>
      </c>
    </row>
    <row r="127" spans="1:5" x14ac:dyDescent="0.35">
      <c r="A127" t="s">
        <v>438</v>
      </c>
      <c r="B127" t="s">
        <v>436</v>
      </c>
      <c r="C127" t="s">
        <v>823</v>
      </c>
      <c r="D127" t="s">
        <v>824</v>
      </c>
      <c r="E127">
        <v>0.26571760114610754</v>
      </c>
    </row>
    <row r="128" spans="1:5" x14ac:dyDescent="0.35">
      <c r="A128" t="s">
        <v>781</v>
      </c>
      <c r="B128" t="s">
        <v>440</v>
      </c>
      <c r="C128" t="s">
        <v>823</v>
      </c>
      <c r="D128" t="s">
        <v>824</v>
      </c>
      <c r="E128">
        <v>0.22441023450392433</v>
      </c>
    </row>
    <row r="129" spans="1:5" x14ac:dyDescent="0.35">
      <c r="A129" t="s">
        <v>446</v>
      </c>
      <c r="B129" t="s">
        <v>445</v>
      </c>
      <c r="C129" t="s">
        <v>823</v>
      </c>
      <c r="D129" t="s">
        <v>824</v>
      </c>
      <c r="E129">
        <v>0.26339427229250795</v>
      </c>
    </row>
    <row r="130" spans="1:5" x14ac:dyDescent="0.35">
      <c r="A130" t="s">
        <v>449</v>
      </c>
      <c r="B130" t="s">
        <v>448</v>
      </c>
      <c r="C130" t="s">
        <v>823</v>
      </c>
      <c r="D130" t="s">
        <v>824</v>
      </c>
      <c r="E130">
        <v>0.17143067593393738</v>
      </c>
    </row>
    <row r="131" spans="1:5" x14ac:dyDescent="0.35">
      <c r="A131" t="s">
        <v>453</v>
      </c>
      <c r="B131" t="s">
        <v>451</v>
      </c>
      <c r="C131" t="s">
        <v>823</v>
      </c>
      <c r="D131" t="s">
        <v>824</v>
      </c>
      <c r="E131">
        <v>0.23806721834835806</v>
      </c>
    </row>
    <row r="132" spans="1:5" x14ac:dyDescent="0.35">
      <c r="A132" t="s">
        <v>456</v>
      </c>
      <c r="B132" t="s">
        <v>455</v>
      </c>
      <c r="C132" t="s">
        <v>823</v>
      </c>
      <c r="D132" t="s">
        <v>824</v>
      </c>
      <c r="E132">
        <v>0.31214350558112552</v>
      </c>
    </row>
    <row r="133" spans="1:5" x14ac:dyDescent="0.35">
      <c r="A133" t="s">
        <v>458</v>
      </c>
      <c r="B133" t="s">
        <v>457</v>
      </c>
      <c r="C133" t="s">
        <v>823</v>
      </c>
      <c r="D133" t="s">
        <v>824</v>
      </c>
      <c r="E133">
        <v>0.29830868679515271</v>
      </c>
    </row>
    <row r="134" spans="1:5" x14ac:dyDescent="0.35">
      <c r="A134" t="s">
        <v>462</v>
      </c>
      <c r="B134" t="s">
        <v>459</v>
      </c>
      <c r="C134" t="s">
        <v>823</v>
      </c>
      <c r="D134" t="s">
        <v>824</v>
      </c>
      <c r="E134">
        <v>0.99996299999999994</v>
      </c>
    </row>
    <row r="135" spans="1:5" x14ac:dyDescent="0.35">
      <c r="A135" t="s">
        <v>464</v>
      </c>
      <c r="B135" t="s">
        <v>463</v>
      </c>
      <c r="C135" t="s">
        <v>823</v>
      </c>
      <c r="D135" t="s">
        <v>824</v>
      </c>
      <c r="E135">
        <v>0.37888913790594747</v>
      </c>
    </row>
    <row r="136" spans="1:5" x14ac:dyDescent="0.35">
      <c r="A136" t="s">
        <v>468</v>
      </c>
      <c r="B136" t="s">
        <v>466</v>
      </c>
      <c r="C136" t="s">
        <v>823</v>
      </c>
      <c r="D136" t="s">
        <v>824</v>
      </c>
      <c r="E136">
        <v>0.29637091695070816</v>
      </c>
    </row>
    <row r="137" spans="1:5" x14ac:dyDescent="0.35">
      <c r="A137" t="s">
        <v>472</v>
      </c>
      <c r="B137" t="s">
        <v>471</v>
      </c>
      <c r="C137" t="s">
        <v>823</v>
      </c>
      <c r="D137" t="s">
        <v>824</v>
      </c>
      <c r="E137">
        <v>0.25222971479232215</v>
      </c>
    </row>
    <row r="138" spans="1:5" x14ac:dyDescent="0.35">
      <c r="A138" t="s">
        <v>475</v>
      </c>
      <c r="B138" t="s">
        <v>474</v>
      </c>
      <c r="C138" t="s">
        <v>823</v>
      </c>
      <c r="D138" t="s">
        <v>824</v>
      </c>
      <c r="E138">
        <v>0.30649692524107197</v>
      </c>
    </row>
    <row r="139" spans="1:5" x14ac:dyDescent="0.35">
      <c r="A139" t="s">
        <v>478</v>
      </c>
      <c r="B139" t="s">
        <v>477</v>
      </c>
      <c r="C139" t="s">
        <v>823</v>
      </c>
      <c r="D139" t="s">
        <v>824</v>
      </c>
      <c r="E139">
        <v>0.21141089971026505</v>
      </c>
    </row>
    <row r="140" spans="1:5" x14ac:dyDescent="0.35">
      <c r="A140" t="s">
        <v>480</v>
      </c>
      <c r="B140" t="s">
        <v>479</v>
      </c>
      <c r="C140" t="s">
        <v>823</v>
      </c>
      <c r="D140" t="s">
        <v>824</v>
      </c>
      <c r="E140">
        <v>0.23195589709074699</v>
      </c>
    </row>
    <row r="141" spans="1:5" x14ac:dyDescent="0.35">
      <c r="A141" t="s">
        <v>483</v>
      </c>
      <c r="B141" t="s">
        <v>482</v>
      </c>
      <c r="C141" t="s">
        <v>823</v>
      </c>
      <c r="D141" t="s">
        <v>824</v>
      </c>
      <c r="E141">
        <v>0.99996299999999994</v>
      </c>
    </row>
    <row r="142" spans="1:5" x14ac:dyDescent="0.35">
      <c r="A142" t="s">
        <v>485</v>
      </c>
      <c r="B142" t="s">
        <v>484</v>
      </c>
      <c r="C142" t="s">
        <v>823</v>
      </c>
      <c r="D142" t="s">
        <v>824</v>
      </c>
      <c r="E142">
        <v>0.30365800063501819</v>
      </c>
    </row>
    <row r="143" spans="1:5" x14ac:dyDescent="0.35">
      <c r="A143" t="s">
        <v>492</v>
      </c>
      <c r="B143" t="s">
        <v>490</v>
      </c>
      <c r="C143" t="s">
        <v>823</v>
      </c>
      <c r="D143" t="s">
        <v>824</v>
      </c>
      <c r="E143">
        <v>0.20819326190157214</v>
      </c>
    </row>
    <row r="144" spans="1:5" x14ac:dyDescent="0.35">
      <c r="A144" t="s">
        <v>494</v>
      </c>
      <c r="B144" t="s">
        <v>493</v>
      </c>
      <c r="C144" t="s">
        <v>823</v>
      </c>
      <c r="D144" t="s">
        <v>824</v>
      </c>
      <c r="E144">
        <v>0.21923358532775233</v>
      </c>
    </row>
    <row r="145" spans="1:5" x14ac:dyDescent="0.35">
      <c r="A145" t="s">
        <v>500</v>
      </c>
      <c r="B145" t="s">
        <v>498</v>
      </c>
      <c r="C145" t="s">
        <v>823</v>
      </c>
      <c r="D145" t="s">
        <v>824</v>
      </c>
      <c r="E145">
        <v>0.16631635391928018</v>
      </c>
    </row>
    <row r="146" spans="1:5" x14ac:dyDescent="0.35">
      <c r="A146" t="s">
        <v>503</v>
      </c>
      <c r="B146" t="s">
        <v>501</v>
      </c>
      <c r="C146" t="s">
        <v>823</v>
      </c>
      <c r="D146" t="s">
        <v>824</v>
      </c>
      <c r="E146">
        <v>0.18056382496019646</v>
      </c>
    </row>
    <row r="147" spans="1:5" x14ac:dyDescent="0.35">
      <c r="A147" t="s">
        <v>505</v>
      </c>
      <c r="B147" t="s">
        <v>504</v>
      </c>
      <c r="C147" t="s">
        <v>823</v>
      </c>
      <c r="D147" t="s">
        <v>824</v>
      </c>
      <c r="E147">
        <v>0.2394977367117293</v>
      </c>
    </row>
    <row r="148" spans="1:5" x14ac:dyDescent="0.35">
      <c r="A148" t="s">
        <v>507</v>
      </c>
      <c r="B148" t="s">
        <v>506</v>
      </c>
      <c r="C148" t="s">
        <v>823</v>
      </c>
      <c r="D148" t="s">
        <v>824</v>
      </c>
      <c r="E148">
        <v>0.99996299999999994</v>
      </c>
    </row>
    <row r="149" spans="1:5" x14ac:dyDescent="0.35">
      <c r="A149" t="s">
        <v>147</v>
      </c>
      <c r="B149" t="s">
        <v>144</v>
      </c>
      <c r="C149" t="s">
        <v>823</v>
      </c>
      <c r="D149" t="s">
        <v>824</v>
      </c>
      <c r="E149">
        <v>0.24161006129767332</v>
      </c>
    </row>
    <row r="150" spans="1:5" x14ac:dyDescent="0.35">
      <c r="A150" t="s">
        <v>510</v>
      </c>
      <c r="B150" t="s">
        <v>509</v>
      </c>
      <c r="C150" t="s">
        <v>823</v>
      </c>
      <c r="D150" t="s">
        <v>824</v>
      </c>
      <c r="E150">
        <v>0.25092476939378927</v>
      </c>
    </row>
    <row r="151" spans="1:5" x14ac:dyDescent="0.35">
      <c r="A151" t="s">
        <v>514</v>
      </c>
      <c r="B151" t="s">
        <v>512</v>
      </c>
      <c r="C151" t="s">
        <v>823</v>
      </c>
      <c r="D151" t="s">
        <v>824</v>
      </c>
      <c r="E151">
        <v>0.25433585438517897</v>
      </c>
    </row>
    <row r="152" spans="1:5" x14ac:dyDescent="0.35">
      <c r="A152" t="s">
        <v>516</v>
      </c>
      <c r="B152" t="s">
        <v>515</v>
      </c>
      <c r="C152" t="s">
        <v>823</v>
      </c>
      <c r="D152" t="s">
        <v>824</v>
      </c>
      <c r="E152">
        <v>0.26288066433377244</v>
      </c>
    </row>
    <row r="153" spans="1:5" x14ac:dyDescent="0.35">
      <c r="A153" t="s">
        <v>523</v>
      </c>
      <c r="B153" t="s">
        <v>522</v>
      </c>
      <c r="C153" t="s">
        <v>823</v>
      </c>
      <c r="D153" t="s">
        <v>824</v>
      </c>
      <c r="E153">
        <v>0.23089391652121571</v>
      </c>
    </row>
    <row r="154" spans="1:5" x14ac:dyDescent="0.35">
      <c r="A154" t="s">
        <v>526</v>
      </c>
      <c r="B154" t="s">
        <v>525</v>
      </c>
      <c r="C154" t="s">
        <v>823</v>
      </c>
      <c r="D154" t="s">
        <v>824</v>
      </c>
      <c r="E154">
        <v>0.23485346306287877</v>
      </c>
    </row>
    <row r="155" spans="1:5" x14ac:dyDescent="0.35">
      <c r="A155" t="s">
        <v>529</v>
      </c>
      <c r="B155" t="s">
        <v>528</v>
      </c>
      <c r="C155" t="s">
        <v>823</v>
      </c>
      <c r="D155" t="s">
        <v>824</v>
      </c>
      <c r="E155">
        <v>0.31514347639940332</v>
      </c>
    </row>
    <row r="156" spans="1:5" x14ac:dyDescent="0.35">
      <c r="A156" t="s">
        <v>533</v>
      </c>
      <c r="B156" t="s">
        <v>531</v>
      </c>
      <c r="C156" t="s">
        <v>823</v>
      </c>
      <c r="D156" t="s">
        <v>824</v>
      </c>
      <c r="E156">
        <v>9.3807921048643578E-2</v>
      </c>
    </row>
    <row r="157" spans="1:5" x14ac:dyDescent="0.35">
      <c r="A157" t="s">
        <v>535</v>
      </c>
      <c r="B157" t="s">
        <v>534</v>
      </c>
      <c r="C157" t="s">
        <v>823</v>
      </c>
      <c r="D157" t="s">
        <v>824</v>
      </c>
      <c r="E157">
        <v>0.22541514016199107</v>
      </c>
    </row>
    <row r="158" spans="1:5" x14ac:dyDescent="0.35">
      <c r="A158" t="s">
        <v>539</v>
      </c>
      <c r="B158" t="s">
        <v>537</v>
      </c>
      <c r="C158" t="s">
        <v>823</v>
      </c>
      <c r="D158" t="s">
        <v>824</v>
      </c>
      <c r="E158">
        <v>0.99996299999999994</v>
      </c>
    </row>
    <row r="159" spans="1:5" x14ac:dyDescent="0.35">
      <c r="A159" t="s">
        <v>757</v>
      </c>
      <c r="B159" t="s">
        <v>540</v>
      </c>
      <c r="C159" t="s">
        <v>823</v>
      </c>
      <c r="D159" t="s">
        <v>824</v>
      </c>
      <c r="E159">
        <v>0.99996299999999994</v>
      </c>
    </row>
    <row r="160" spans="1:5" x14ac:dyDescent="0.35">
      <c r="A160" t="s">
        <v>547</v>
      </c>
      <c r="B160" t="s">
        <v>546</v>
      </c>
      <c r="C160" t="s">
        <v>823</v>
      </c>
      <c r="D160" t="s">
        <v>824</v>
      </c>
      <c r="E160">
        <v>0.22579788347856813</v>
      </c>
    </row>
    <row r="161" spans="1:5" x14ac:dyDescent="0.35">
      <c r="A161" t="s">
        <v>550</v>
      </c>
      <c r="B161" t="s">
        <v>549</v>
      </c>
      <c r="C161" t="s">
        <v>823</v>
      </c>
      <c r="D161" t="s">
        <v>824</v>
      </c>
      <c r="E161">
        <v>0.219723231444856</v>
      </c>
    </row>
    <row r="162" spans="1:5" x14ac:dyDescent="0.35">
      <c r="A162" t="s">
        <v>555</v>
      </c>
      <c r="B162" t="s">
        <v>552</v>
      </c>
      <c r="C162" t="s">
        <v>823</v>
      </c>
      <c r="D162" t="s">
        <v>824</v>
      </c>
      <c r="E162">
        <v>0.28135211310345826</v>
      </c>
    </row>
    <row r="163" spans="1:5" x14ac:dyDescent="0.35">
      <c r="A163" t="s">
        <v>558</v>
      </c>
      <c r="B163" t="s">
        <v>556</v>
      </c>
      <c r="C163" t="s">
        <v>823</v>
      </c>
      <c r="D163" t="s">
        <v>824</v>
      </c>
      <c r="E163">
        <v>0.99996299999999994</v>
      </c>
    </row>
    <row r="164" spans="1:5" x14ac:dyDescent="0.35">
      <c r="A164" t="s">
        <v>560</v>
      </c>
      <c r="B164" t="s">
        <v>559</v>
      </c>
      <c r="C164" t="s">
        <v>823</v>
      </c>
      <c r="D164" t="s">
        <v>824</v>
      </c>
      <c r="E164">
        <v>0.17756292574193674</v>
      </c>
    </row>
    <row r="165" spans="1:5" x14ac:dyDescent="0.35">
      <c r="A165" t="s">
        <v>563</v>
      </c>
      <c r="B165" t="s">
        <v>562</v>
      </c>
      <c r="C165" t="s">
        <v>823</v>
      </c>
      <c r="D165" t="s">
        <v>824</v>
      </c>
      <c r="E165">
        <v>0.2457863031920702</v>
      </c>
    </row>
    <row r="166" spans="1:5" x14ac:dyDescent="0.35">
      <c r="A166" t="s">
        <v>566</v>
      </c>
      <c r="B166" t="s">
        <v>564</v>
      </c>
      <c r="C166" t="s">
        <v>823</v>
      </c>
      <c r="D166" t="s">
        <v>824</v>
      </c>
      <c r="E166">
        <v>0.18703681126931343</v>
      </c>
    </row>
    <row r="167" spans="1:5" x14ac:dyDescent="0.35">
      <c r="A167" t="s">
        <v>569</v>
      </c>
      <c r="B167" t="s">
        <v>567</v>
      </c>
      <c r="C167" t="s">
        <v>823</v>
      </c>
      <c r="D167" t="s">
        <v>824</v>
      </c>
      <c r="E167">
        <v>0.26322307209082474</v>
      </c>
    </row>
    <row r="168" spans="1:5" x14ac:dyDescent="0.35">
      <c r="A168" t="s">
        <v>576</v>
      </c>
      <c r="B168" t="s">
        <v>574</v>
      </c>
      <c r="C168" t="s">
        <v>823</v>
      </c>
      <c r="D168" t="s">
        <v>824</v>
      </c>
      <c r="E168">
        <v>0.17574484349739963</v>
      </c>
    </row>
    <row r="169" spans="1:5" x14ac:dyDescent="0.35">
      <c r="A169" t="s">
        <v>579</v>
      </c>
      <c r="B169" t="s">
        <v>577</v>
      </c>
      <c r="C169" t="s">
        <v>823</v>
      </c>
      <c r="D169" t="s">
        <v>824</v>
      </c>
      <c r="E169">
        <v>0.28187105013005004</v>
      </c>
    </row>
    <row r="170" spans="1:5" x14ac:dyDescent="0.35">
      <c r="A170" t="s">
        <v>586</v>
      </c>
      <c r="B170" t="s">
        <v>584</v>
      </c>
      <c r="C170" t="s">
        <v>823</v>
      </c>
      <c r="D170" t="s">
        <v>824</v>
      </c>
      <c r="E170">
        <v>0.25994417299499872</v>
      </c>
    </row>
    <row r="171" spans="1:5" x14ac:dyDescent="0.35">
      <c r="A171" t="s">
        <v>589</v>
      </c>
      <c r="B171" t="s">
        <v>587</v>
      </c>
      <c r="C171" t="s">
        <v>823</v>
      </c>
      <c r="D171" t="s">
        <v>824</v>
      </c>
      <c r="E171">
        <v>0.12989658299722323</v>
      </c>
    </row>
    <row r="172" spans="1:5" x14ac:dyDescent="0.35">
      <c r="A172" t="s">
        <v>600</v>
      </c>
      <c r="B172" t="s">
        <v>598</v>
      </c>
      <c r="C172" t="s">
        <v>823</v>
      </c>
      <c r="D172" t="s">
        <v>824</v>
      </c>
      <c r="E172">
        <v>0.24107717036930668</v>
      </c>
    </row>
    <row r="173" spans="1:5" x14ac:dyDescent="0.35">
      <c r="A173" t="s">
        <v>603</v>
      </c>
      <c r="B173" t="s">
        <v>601</v>
      </c>
      <c r="C173" t="s">
        <v>823</v>
      </c>
      <c r="D173" t="s">
        <v>824</v>
      </c>
      <c r="E173">
        <v>0.29668954516321405</v>
      </c>
    </row>
    <row r="174" spans="1:5" x14ac:dyDescent="0.35">
      <c r="A174" t="s">
        <v>605</v>
      </c>
      <c r="B174" t="s">
        <v>604</v>
      </c>
      <c r="C174" t="s">
        <v>823</v>
      </c>
      <c r="D174" t="s">
        <v>824</v>
      </c>
      <c r="E174">
        <v>0.24721280029307161</v>
      </c>
    </row>
    <row r="175" spans="1:5" x14ac:dyDescent="0.35">
      <c r="A175" t="s">
        <v>609</v>
      </c>
      <c r="B175" t="s">
        <v>607</v>
      </c>
      <c r="C175" t="s">
        <v>823</v>
      </c>
      <c r="D175" t="s">
        <v>824</v>
      </c>
      <c r="E175">
        <v>0.99996299999999994</v>
      </c>
    </row>
    <row r="176" spans="1:5" x14ac:dyDescent="0.35">
      <c r="A176" t="s">
        <v>613</v>
      </c>
      <c r="B176" t="s">
        <v>610</v>
      </c>
      <c r="C176" t="s">
        <v>823</v>
      </c>
      <c r="D176" t="s">
        <v>824</v>
      </c>
      <c r="E176">
        <v>0.99996299999999994</v>
      </c>
    </row>
    <row r="177" spans="1:5" x14ac:dyDescent="0.35">
      <c r="A177" t="s">
        <v>620</v>
      </c>
      <c r="B177" t="s">
        <v>618</v>
      </c>
      <c r="C177" t="s">
        <v>823</v>
      </c>
      <c r="D177" t="s">
        <v>824</v>
      </c>
      <c r="E177">
        <v>0.24950557029387962</v>
      </c>
    </row>
    <row r="178" spans="1:5" x14ac:dyDescent="0.35">
      <c r="A178" t="s">
        <v>583</v>
      </c>
      <c r="B178" t="s">
        <v>580</v>
      </c>
      <c r="C178" t="s">
        <v>823</v>
      </c>
      <c r="D178" t="s">
        <v>824</v>
      </c>
      <c r="E178">
        <v>0.25891271033674362</v>
      </c>
    </row>
    <row r="179" spans="1:5" x14ac:dyDescent="0.35">
      <c r="A179" t="s">
        <v>623</v>
      </c>
      <c r="B179" t="s">
        <v>621</v>
      </c>
      <c r="C179" t="s">
        <v>823</v>
      </c>
      <c r="D179" t="s">
        <v>824</v>
      </c>
      <c r="E179">
        <v>0.29887424219813508</v>
      </c>
    </row>
    <row r="180" spans="1:5" x14ac:dyDescent="0.35">
      <c r="A180" t="s">
        <v>626</v>
      </c>
      <c r="B180" t="s">
        <v>624</v>
      </c>
      <c r="C180" t="s">
        <v>823</v>
      </c>
      <c r="D180" t="s">
        <v>824</v>
      </c>
      <c r="E180">
        <v>0.25109899997619423</v>
      </c>
    </row>
    <row r="181" spans="1:5" x14ac:dyDescent="0.35">
      <c r="A181" t="s">
        <v>628</v>
      </c>
      <c r="B181" t="s">
        <v>627</v>
      </c>
      <c r="C181" t="s">
        <v>823</v>
      </c>
      <c r="D181" t="s">
        <v>824</v>
      </c>
      <c r="E181">
        <v>0.23523662895099637</v>
      </c>
    </row>
    <row r="182" spans="1:5" x14ac:dyDescent="0.35">
      <c r="A182" t="s">
        <v>632</v>
      </c>
      <c r="B182" t="s">
        <v>630</v>
      </c>
      <c r="C182" t="s">
        <v>823</v>
      </c>
      <c r="D182" t="s">
        <v>824</v>
      </c>
      <c r="E182">
        <v>0.19314363011131561</v>
      </c>
    </row>
    <row r="183" spans="1:5" x14ac:dyDescent="0.35">
      <c r="A183" t="s">
        <v>635</v>
      </c>
      <c r="B183" t="s">
        <v>633</v>
      </c>
      <c r="C183" t="s">
        <v>823</v>
      </c>
      <c r="D183" t="s">
        <v>824</v>
      </c>
      <c r="E183">
        <v>0.21361650697388518</v>
      </c>
    </row>
    <row r="184" spans="1:5" x14ac:dyDescent="0.35">
      <c r="A184" t="s">
        <v>782</v>
      </c>
      <c r="B184" t="s">
        <v>636</v>
      </c>
      <c r="C184" t="s">
        <v>823</v>
      </c>
      <c r="D184" t="s">
        <v>824</v>
      </c>
      <c r="E184">
        <v>0.15779129140800202</v>
      </c>
    </row>
    <row r="185" spans="1:5" x14ac:dyDescent="0.35">
      <c r="A185" t="s">
        <v>641</v>
      </c>
      <c r="B185" t="s">
        <v>639</v>
      </c>
      <c r="C185" t="s">
        <v>823</v>
      </c>
      <c r="D185" t="s">
        <v>824</v>
      </c>
      <c r="E185">
        <v>0.99996299999999994</v>
      </c>
    </row>
    <row r="186" spans="1:5" x14ac:dyDescent="0.35">
      <c r="A186" t="s">
        <v>645</v>
      </c>
      <c r="B186" t="s">
        <v>643</v>
      </c>
      <c r="C186" t="s">
        <v>823</v>
      </c>
      <c r="D186" t="s">
        <v>824</v>
      </c>
      <c r="E186">
        <v>0.31033219883716845</v>
      </c>
    </row>
    <row r="187" spans="1:5" x14ac:dyDescent="0.35">
      <c r="A187" t="s">
        <v>648</v>
      </c>
      <c r="B187" t="s">
        <v>646</v>
      </c>
      <c r="C187" t="s">
        <v>823</v>
      </c>
      <c r="D187" t="s">
        <v>824</v>
      </c>
      <c r="E187">
        <v>0.21661773500178833</v>
      </c>
    </row>
    <row r="188" spans="1:5" x14ac:dyDescent="0.35">
      <c r="A188" t="s">
        <v>651</v>
      </c>
      <c r="B188" t="s">
        <v>649</v>
      </c>
      <c r="C188" t="s">
        <v>823</v>
      </c>
      <c r="D188" t="s">
        <v>824</v>
      </c>
      <c r="E188">
        <v>0.99996299999999994</v>
      </c>
    </row>
    <row r="189" spans="1:5" x14ac:dyDescent="0.35">
      <c r="A189" t="s">
        <v>653</v>
      </c>
      <c r="B189" t="s">
        <v>652</v>
      </c>
      <c r="C189" t="s">
        <v>823</v>
      </c>
      <c r="D189" t="s">
        <v>824</v>
      </c>
      <c r="E189">
        <v>0.23909412926485021</v>
      </c>
    </row>
    <row r="190" spans="1:5" x14ac:dyDescent="0.35">
      <c r="A190" t="s">
        <v>656</v>
      </c>
      <c r="B190" t="s">
        <v>655</v>
      </c>
      <c r="C190" t="s">
        <v>823</v>
      </c>
      <c r="D190" t="s">
        <v>824</v>
      </c>
      <c r="E190">
        <v>0.23299724034519692</v>
      </c>
    </row>
    <row r="191" spans="1:5" x14ac:dyDescent="0.35">
      <c r="A191" t="s">
        <v>660</v>
      </c>
      <c r="B191" t="s">
        <v>658</v>
      </c>
      <c r="C191" t="s">
        <v>823</v>
      </c>
      <c r="D191" t="s">
        <v>824</v>
      </c>
      <c r="E191">
        <v>0.18642767885134173</v>
      </c>
    </row>
    <row r="192" spans="1:5" x14ac:dyDescent="0.35">
      <c r="A192" t="s">
        <v>663</v>
      </c>
      <c r="B192" t="s">
        <v>661</v>
      </c>
      <c r="C192" t="s">
        <v>823</v>
      </c>
      <c r="D192" t="s">
        <v>824</v>
      </c>
      <c r="E192">
        <v>0.24859144208740447</v>
      </c>
    </row>
    <row r="193" spans="1:5" x14ac:dyDescent="0.35">
      <c r="A193" t="s">
        <v>665</v>
      </c>
      <c r="B193" t="s">
        <v>664</v>
      </c>
      <c r="C193" t="s">
        <v>823</v>
      </c>
      <c r="D193" t="s">
        <v>824</v>
      </c>
      <c r="E193">
        <v>0.99996299999999994</v>
      </c>
    </row>
    <row r="194" spans="1:5" x14ac:dyDescent="0.35">
      <c r="A194" t="s">
        <v>669</v>
      </c>
      <c r="B194" t="s">
        <v>666</v>
      </c>
      <c r="C194" t="s">
        <v>823</v>
      </c>
      <c r="D194" t="s">
        <v>824</v>
      </c>
      <c r="E194">
        <v>0.29317092129702504</v>
      </c>
    </row>
    <row r="195" spans="1:5" x14ac:dyDescent="0.35">
      <c r="A195" t="s">
        <v>673</v>
      </c>
      <c r="B195" t="s">
        <v>671</v>
      </c>
      <c r="C195" t="s">
        <v>823</v>
      </c>
      <c r="D195" t="s">
        <v>824</v>
      </c>
      <c r="E195">
        <v>0.25546458731306798</v>
      </c>
    </row>
    <row r="196" spans="1:5" x14ac:dyDescent="0.35">
      <c r="A196" t="s">
        <v>676</v>
      </c>
      <c r="B196" t="s">
        <v>674</v>
      </c>
      <c r="C196" t="s">
        <v>823</v>
      </c>
      <c r="D196" t="s">
        <v>824</v>
      </c>
      <c r="E196">
        <v>0.18692259844358783</v>
      </c>
    </row>
    <row r="197" spans="1:5" x14ac:dyDescent="0.35">
      <c r="A197" t="s">
        <v>679</v>
      </c>
      <c r="B197" t="s">
        <v>677</v>
      </c>
      <c r="C197" t="s">
        <v>823</v>
      </c>
      <c r="D197" t="s">
        <v>824</v>
      </c>
      <c r="E197">
        <v>0.28009850471135767</v>
      </c>
    </row>
    <row r="198" spans="1:5" x14ac:dyDescent="0.35">
      <c r="A198" t="s">
        <v>682</v>
      </c>
      <c r="B198" t="s">
        <v>680</v>
      </c>
      <c r="C198" t="s">
        <v>823</v>
      </c>
      <c r="D198" t="s">
        <v>824</v>
      </c>
      <c r="E198">
        <v>0.24094032435360985</v>
      </c>
    </row>
    <row r="199" spans="1:5" x14ac:dyDescent="0.35">
      <c r="A199" t="s">
        <v>755</v>
      </c>
      <c r="B199" t="s">
        <v>756</v>
      </c>
      <c r="C199" t="s">
        <v>823</v>
      </c>
      <c r="D199" t="s">
        <v>824</v>
      </c>
      <c r="E199">
        <v>0.12843255753413993</v>
      </c>
    </row>
    <row r="200" spans="1:5" x14ac:dyDescent="0.35">
      <c r="A200" t="s">
        <v>686</v>
      </c>
      <c r="B200" t="s">
        <v>685</v>
      </c>
      <c r="C200" t="s">
        <v>823</v>
      </c>
      <c r="D200" t="s">
        <v>824</v>
      </c>
      <c r="E200">
        <v>0.23839357072757084</v>
      </c>
    </row>
    <row r="201" spans="1:5" x14ac:dyDescent="0.35">
      <c r="A201" t="s">
        <v>690</v>
      </c>
      <c r="B201" t="s">
        <v>688</v>
      </c>
      <c r="C201" t="s">
        <v>823</v>
      </c>
      <c r="D201" t="s">
        <v>824</v>
      </c>
      <c r="E201">
        <v>0.27089114059699437</v>
      </c>
    </row>
    <row r="202" spans="1:5" x14ac:dyDescent="0.35">
      <c r="A202" t="s">
        <v>692</v>
      </c>
      <c r="B202" t="s">
        <v>691</v>
      </c>
      <c r="C202" t="s">
        <v>823</v>
      </c>
      <c r="D202" t="s">
        <v>824</v>
      </c>
      <c r="E202">
        <v>0.23949619785226708</v>
      </c>
    </row>
    <row r="203" spans="1:5" x14ac:dyDescent="0.35">
      <c r="A203" t="s">
        <v>695</v>
      </c>
      <c r="B203" t="s">
        <v>693</v>
      </c>
      <c r="C203" t="s">
        <v>823</v>
      </c>
      <c r="D203" t="s">
        <v>824</v>
      </c>
      <c r="E203">
        <v>0.22553518318703364</v>
      </c>
    </row>
    <row r="204" spans="1:5" x14ac:dyDescent="0.35">
      <c r="A204" t="s">
        <v>697</v>
      </c>
      <c r="B204" t="s">
        <v>696</v>
      </c>
      <c r="C204" t="s">
        <v>823</v>
      </c>
      <c r="D204" t="s">
        <v>824</v>
      </c>
      <c r="E204">
        <v>0.23493026327577204</v>
      </c>
    </row>
    <row r="205" spans="1:5" x14ac:dyDescent="0.35">
      <c r="A205" t="s">
        <v>701</v>
      </c>
      <c r="B205" t="s">
        <v>699</v>
      </c>
      <c r="C205" t="s">
        <v>823</v>
      </c>
      <c r="D205" t="s">
        <v>824</v>
      </c>
      <c r="E205">
        <v>0.25922232963039865</v>
      </c>
    </row>
    <row r="206" spans="1:5" x14ac:dyDescent="0.35">
      <c r="A206" t="s">
        <v>712</v>
      </c>
      <c r="B206" t="s">
        <v>709</v>
      </c>
      <c r="C206" t="s">
        <v>823</v>
      </c>
      <c r="D206" t="s">
        <v>824</v>
      </c>
      <c r="E206">
        <v>0.31175141534496897</v>
      </c>
    </row>
    <row r="207" spans="1:5" x14ac:dyDescent="0.35">
      <c r="A207" t="s">
        <v>753</v>
      </c>
      <c r="B207" t="s">
        <v>713</v>
      </c>
      <c r="C207" t="s">
        <v>823</v>
      </c>
      <c r="D207" t="s">
        <v>824</v>
      </c>
      <c r="E207">
        <v>0.21722748440860784</v>
      </c>
    </row>
    <row r="208" spans="1:5" x14ac:dyDescent="0.35">
      <c r="A208" t="s">
        <v>719</v>
      </c>
      <c r="B208" t="s">
        <v>717</v>
      </c>
      <c r="C208" t="s">
        <v>823</v>
      </c>
      <c r="D208" t="s">
        <v>824</v>
      </c>
      <c r="E208">
        <v>0.99996299999999994</v>
      </c>
    </row>
    <row r="209" spans="1:5" x14ac:dyDescent="0.35">
      <c r="A209" t="s">
        <v>724</v>
      </c>
      <c r="B209" t="s">
        <v>720</v>
      </c>
      <c r="C209" t="s">
        <v>823</v>
      </c>
      <c r="D209" t="s">
        <v>824</v>
      </c>
      <c r="E209">
        <v>0.99996299999999994</v>
      </c>
    </row>
    <row r="210" spans="1:5" x14ac:dyDescent="0.35">
      <c r="A210" t="s">
        <v>728</v>
      </c>
      <c r="B210" t="s">
        <v>726</v>
      </c>
      <c r="C210" t="s">
        <v>823</v>
      </c>
      <c r="D210" t="s">
        <v>824</v>
      </c>
      <c r="E210">
        <v>0.21003192458004857</v>
      </c>
    </row>
    <row r="211" spans="1:5" x14ac:dyDescent="0.35">
      <c r="A211" t="s">
        <v>731</v>
      </c>
      <c r="B211" t="s">
        <v>729</v>
      </c>
      <c r="C211" t="s">
        <v>823</v>
      </c>
      <c r="D211" t="s">
        <v>824</v>
      </c>
      <c r="E211">
        <v>0.28014451793443385</v>
      </c>
    </row>
    <row r="212" spans="1:5" x14ac:dyDescent="0.35">
      <c r="A212" t="s">
        <v>738</v>
      </c>
      <c r="B212" t="s">
        <v>736</v>
      </c>
      <c r="C212" t="s">
        <v>823</v>
      </c>
      <c r="D212" t="s">
        <v>824</v>
      </c>
      <c r="E212">
        <v>0.22464882777289299</v>
      </c>
    </row>
    <row r="213" spans="1:5" x14ac:dyDescent="0.35">
      <c r="A213" t="s">
        <v>371</v>
      </c>
      <c r="B213" t="s">
        <v>370</v>
      </c>
      <c r="C213" t="s">
        <v>823</v>
      </c>
      <c r="D213" t="s">
        <v>824</v>
      </c>
      <c r="E213">
        <v>0.26413288508569749</v>
      </c>
    </row>
    <row r="214" spans="1:5" x14ac:dyDescent="0.35">
      <c r="A214" t="s">
        <v>752</v>
      </c>
      <c r="B214" t="s">
        <v>739</v>
      </c>
      <c r="C214" t="s">
        <v>823</v>
      </c>
      <c r="D214" t="s">
        <v>824</v>
      </c>
      <c r="E214">
        <v>0.26299793791150705</v>
      </c>
    </row>
    <row r="215" spans="1:5" x14ac:dyDescent="0.35">
      <c r="A215" t="s">
        <v>745</v>
      </c>
      <c r="B215" t="s">
        <v>743</v>
      </c>
      <c r="C215" t="s">
        <v>823</v>
      </c>
      <c r="D215" t="s">
        <v>824</v>
      </c>
      <c r="E215">
        <v>0.2413443774616317</v>
      </c>
    </row>
    <row r="216" spans="1:5" x14ac:dyDescent="0.35">
      <c r="A216" t="s">
        <v>748</v>
      </c>
      <c r="B216" t="s">
        <v>746</v>
      </c>
      <c r="C216" t="s">
        <v>823</v>
      </c>
      <c r="D216" t="s">
        <v>824</v>
      </c>
      <c r="E216">
        <v>0.2291526752456654</v>
      </c>
    </row>
    <row r="217" spans="1:5" x14ac:dyDescent="0.35">
      <c r="A217" t="s">
        <v>751</v>
      </c>
      <c r="B217" t="s">
        <v>749</v>
      </c>
      <c r="C217" t="s">
        <v>823</v>
      </c>
      <c r="D217" t="s">
        <v>824</v>
      </c>
      <c r="E217">
        <v>0.22950630790622378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SheetList</vt:lpstr>
      <vt:lpstr>WorldCountryList</vt:lpstr>
      <vt:lpstr>Export</vt:lpstr>
      <vt:lpstr>RiskScoring</vt:lpstr>
      <vt:lpstr>LinkingTableNameISO3</vt:lpstr>
      <vt:lpstr>SH.MED.CMHW.P3_clean</vt:lpstr>
      <vt:lpstr>Birth_registration_clean</vt:lpstr>
      <vt:lpstr>CPI 2015</vt:lpstr>
      <vt:lpstr>BN.CAB.XOKA.GD.ZS</vt:lpstr>
      <vt:lpstr>EN.CLC.MDAT.ZS</vt:lpstr>
      <vt:lpstr>SH.XPD.GHED.GD.ZS</vt:lpstr>
      <vt:lpstr>SE.ADT.LITR.ZS</vt:lpstr>
      <vt:lpstr>SE.ADT.1524.LT.ZS</vt:lpstr>
      <vt:lpstr>LP.LPI.LOGS.XQ</vt:lpstr>
      <vt:lpstr>WorldCountryList!Database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CoreLogic</dc:creator>
  <cp:lastModifiedBy>CoreLogic</cp:lastModifiedBy>
  <dcterms:created xsi:type="dcterms:W3CDTF">2019-11-22T09:09:53Z</dcterms:created>
  <dcterms:modified xsi:type="dcterms:W3CDTF">2019-12-01T10:02:18Z</dcterms:modified>
</cp:coreProperties>
</file>