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ИТОГ" sheetId="1" r:id="rId1"/>
  </sheets>
  <definedNames>
    <definedName name="_xlnm._FilterDatabase" localSheetId="0" hidden="1">ИТОГ!$A$1:$U$1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9" i="1"/>
  <c r="M62" i="1"/>
  <c r="M67" i="1"/>
  <c r="M66" i="1"/>
  <c r="M60" i="1"/>
  <c r="M58" i="1"/>
  <c r="M65" i="1"/>
  <c r="M64" i="1"/>
  <c r="M61" i="1"/>
  <c r="M63" i="1"/>
  <c r="D33" i="1" l="1"/>
  <c r="D5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4" i="1"/>
  <c r="D13" i="1"/>
  <c r="D12" i="1"/>
  <c r="D11" i="1"/>
  <c r="D3" i="1"/>
  <c r="M2" i="1"/>
  <c r="D2" i="1"/>
  <c r="D7" i="1"/>
  <c r="D10" i="1"/>
  <c r="D9" i="1"/>
  <c r="D8" i="1"/>
</calcChain>
</file>

<file path=xl/sharedStrings.xml><?xml version="1.0" encoding="utf-8"?>
<sst xmlns="http://schemas.openxmlformats.org/spreadsheetml/2006/main" count="664" uniqueCount="208">
  <si>
    <t>год</t>
  </si>
  <si>
    <t>Месяц</t>
  </si>
  <si>
    <t>Дата погрузки</t>
  </si>
  <si>
    <t>Судно</t>
  </si>
  <si>
    <t>Товар</t>
  </si>
  <si>
    <t>Вес (тонн)</t>
  </si>
  <si>
    <t>№Причал</t>
  </si>
  <si>
    <t>Причал</t>
  </si>
  <si>
    <t>Порт</t>
  </si>
  <si>
    <t>Экспортер (Контрактодержатель)</t>
  </si>
  <si>
    <t>Страна назначения</t>
  </si>
  <si>
    <t>Примечания</t>
  </si>
  <si>
    <t>IMO</t>
  </si>
  <si>
    <t>in English</t>
  </si>
  <si>
    <t>ETA_start</t>
  </si>
  <si>
    <t>ETA_end</t>
  </si>
  <si>
    <t>ETB</t>
  </si>
  <si>
    <t>ETD</t>
  </si>
  <si>
    <t>Порт назначения</t>
  </si>
  <si>
    <t>NEW</t>
  </si>
  <si>
    <t>2020/20</t>
  </si>
  <si>
    <t>03.09.2020</t>
  </si>
  <si>
    <t>FATMA SARI</t>
  </si>
  <si>
    <t>N/A GR WHEAT</t>
  </si>
  <si>
    <t>40 000,000</t>
  </si>
  <si>
    <t>NOVOROSSIYSK</t>
  </si>
  <si>
    <t>N/A</t>
  </si>
  <si>
    <t>KSK</t>
  </si>
  <si>
    <t>RIF TD</t>
  </si>
  <si>
    <t>04.09.2020</t>
  </si>
  <si>
    <t>M IZMIR</t>
  </si>
  <si>
    <t>CORN</t>
  </si>
  <si>
    <t>6 000,000</t>
  </si>
  <si>
    <t>FAIT KUBAN</t>
  </si>
  <si>
    <t>05.09.2020</t>
  </si>
  <si>
    <t>MANUELA E</t>
  </si>
  <si>
    <t>PEAS</t>
  </si>
  <si>
    <t>5 000,000</t>
  </si>
  <si>
    <t>ARTIS-AGRO EXPORT</t>
  </si>
  <si>
    <t>09.09.2020</t>
  </si>
  <si>
    <t>45 000,000</t>
  </si>
  <si>
    <t>10.09.2020</t>
  </si>
  <si>
    <t>GANOSAYA</t>
  </si>
  <si>
    <t>BARLEY</t>
  </si>
  <si>
    <t>14 700,000</t>
  </si>
  <si>
    <t>50 000,000</t>
  </si>
  <si>
    <t>AST COMPANY M APK</t>
  </si>
  <si>
    <t>20.09.2020</t>
  </si>
  <si>
    <t>ALI S</t>
  </si>
  <si>
    <t>6 500,000</t>
  </si>
  <si>
    <t>63 000,000</t>
  </si>
  <si>
    <t>EGYPT</t>
  </si>
  <si>
    <t>NGT</t>
  </si>
  <si>
    <t>MIROGROUP RESOURCES</t>
  </si>
  <si>
    <t>NIKOLAOS GS</t>
  </si>
  <si>
    <t>27 000,000</t>
  </si>
  <si>
    <t>11.09.2020</t>
  </si>
  <si>
    <t>TAIYUAN</t>
  </si>
  <si>
    <t>HARROW</t>
  </si>
  <si>
    <t>55 490,000</t>
  </si>
  <si>
    <t>NKHP</t>
  </si>
  <si>
    <t>GEMCORP COMMODITIES TRADING RUS</t>
  </si>
  <si>
    <t>9 360,000</t>
  </si>
  <si>
    <t>KZP EXPO</t>
  </si>
  <si>
    <t>UNITED GRAIN COMPANY</t>
  </si>
  <si>
    <t>60 000,000</t>
  </si>
  <si>
    <t>KAVKAZ ROADS</t>
  </si>
  <si>
    <t>GLENCORE AGRICULTURE IGC</t>
  </si>
  <si>
    <t>TAMAN</t>
  </si>
  <si>
    <t>ZTKT</t>
  </si>
  <si>
    <t>01.09.2020</t>
  </si>
  <si>
    <t>AMINEH M</t>
  </si>
  <si>
    <t>16 500,000</t>
  </si>
  <si>
    <t>02.09.2020</t>
  </si>
  <si>
    <t>HTK DISCOVERY</t>
  </si>
  <si>
    <t>30.08.2020</t>
  </si>
  <si>
    <t>SEABEE / MT</t>
  </si>
  <si>
    <t>WADI ALKARM</t>
  </si>
  <si>
    <t>ZERNO-TRADE</t>
  </si>
  <si>
    <t>26.08.2020</t>
  </si>
  <si>
    <t>OCEAN SCALLION</t>
  </si>
  <si>
    <t>57 000,000</t>
  </si>
  <si>
    <t>31.08.2020</t>
  </si>
  <si>
    <t>MONTREUX</t>
  </si>
  <si>
    <t>TAMARACK</t>
  </si>
  <si>
    <t>NIGERIA</t>
  </si>
  <si>
    <t>EQUINOX EAGLE</t>
  </si>
  <si>
    <t>TUAPSE</t>
  </si>
  <si>
    <t>TGT</t>
  </si>
  <si>
    <t>9A</t>
  </si>
  <si>
    <t>EMMAKRIS I</t>
  </si>
  <si>
    <t>WP BRAVE</t>
  </si>
  <si>
    <t>PARANA WARRIOR</t>
  </si>
  <si>
    <t>OCEAN ANG</t>
  </si>
  <si>
    <t>70 000,000</t>
  </si>
  <si>
    <t>DORIC</t>
  </si>
  <si>
    <t>BANGLADESH</t>
  </si>
  <si>
    <t>55 000,000</t>
  </si>
  <si>
    <t>30 000,000</t>
  </si>
  <si>
    <t>BERGE TATEYAMA</t>
  </si>
  <si>
    <t>DORO</t>
  </si>
  <si>
    <t>27.08.2020</t>
  </si>
  <si>
    <t>CORAL AMETHYST</t>
  </si>
  <si>
    <t>65 000,000</t>
  </si>
  <si>
    <t>NILOS</t>
  </si>
  <si>
    <t>28.08.2020</t>
  </si>
  <si>
    <t>YM EFFORT</t>
  </si>
  <si>
    <t>KESTREL S</t>
  </si>
  <si>
    <t>2020/21</t>
  </si>
  <si>
    <t>MARAKI K</t>
  </si>
  <si>
    <t>QUEEN JUDI</t>
  </si>
  <si>
    <t>TOMINI ABILITY</t>
  </si>
  <si>
    <t>55 113,000</t>
  </si>
  <si>
    <t>TRUE FRIEND</t>
  </si>
  <si>
    <t>25.08.2020</t>
  </si>
  <si>
    <t>28 000,000</t>
  </si>
  <si>
    <t>29.08.2020</t>
  </si>
  <si>
    <t>TBN</t>
  </si>
  <si>
    <t>CARGILL</t>
  </si>
  <si>
    <t>36 300,000</t>
  </si>
  <si>
    <t>WADI ALARAB</t>
  </si>
  <si>
    <t>TRITON HAWK</t>
  </si>
  <si>
    <t>RANGAKU</t>
  </si>
  <si>
    <t>07.09.2020</t>
  </si>
  <si>
    <t>NEW SIHAM</t>
  </si>
  <si>
    <t>25 000,000</t>
  </si>
  <si>
    <t>KP ALBATROSS</t>
  </si>
  <si>
    <t>15.09.2020</t>
  </si>
  <si>
    <t>WADI ALBOSTAN</t>
  </si>
  <si>
    <t>06.09.2020</t>
  </si>
  <si>
    <t>WADI SUDR</t>
  </si>
  <si>
    <t>POPI S</t>
  </si>
  <si>
    <t>GREAT ARSENAL</t>
  </si>
  <si>
    <t>26 000,000</t>
  </si>
  <si>
    <t>08.09.2020</t>
  </si>
  <si>
    <t>PANAMAX OSTRIA</t>
  </si>
  <si>
    <t>67 000,000</t>
  </si>
  <si>
    <t>WADI ALARISH</t>
  </si>
  <si>
    <t>12.09.2020</t>
  </si>
  <si>
    <t>ADRIANA ROSE</t>
  </si>
  <si>
    <t>SUDAN</t>
  </si>
  <si>
    <t>ANIMA</t>
  </si>
  <si>
    <t>MEXICO</t>
  </si>
  <si>
    <t>WADI ALYARMOUK</t>
  </si>
  <si>
    <t>44 000,000</t>
  </si>
  <si>
    <t>55 676,000</t>
  </si>
  <si>
    <t>27 136,000</t>
  </si>
  <si>
    <t>KAPETAN SIDERIS</t>
  </si>
  <si>
    <t>ASTON</t>
  </si>
  <si>
    <t>DRAFTDODGER</t>
  </si>
  <si>
    <t>BOYANG GARNET</t>
  </si>
  <si>
    <t>VISHVA UDAY</t>
  </si>
  <si>
    <t>LEO OCEAN</t>
  </si>
  <si>
    <t>24.08.2020</t>
  </si>
  <si>
    <t>AKRA</t>
  </si>
  <si>
    <t>MOZAMBIQUE</t>
  </si>
  <si>
    <t>25 455,400</t>
  </si>
  <si>
    <t>N</t>
  </si>
  <si>
    <t>TURKEY</t>
  </si>
  <si>
    <t>AGROHOLDING STEPPE TD</t>
  </si>
  <si>
    <t xml:space="preserve">CHITTAGONG </t>
  </si>
  <si>
    <t>EMMAKRIS III</t>
  </si>
  <si>
    <t>barley</t>
  </si>
  <si>
    <t>62 000,000</t>
  </si>
  <si>
    <t>JORDAN</t>
  </si>
  <si>
    <t xml:space="preserve">AQABA </t>
  </si>
  <si>
    <t xml:space="preserve">DAR ES SALAAM </t>
  </si>
  <si>
    <t>TANZANIA</t>
  </si>
  <si>
    <t>Сезон</t>
  </si>
  <si>
    <t>PRINCESS LAYLA</t>
  </si>
  <si>
    <t>39 000,000</t>
  </si>
  <si>
    <t>CONCERN POKROVSKIY TD</t>
  </si>
  <si>
    <t>30 850,000</t>
  </si>
  <si>
    <t>PHILIPPINES</t>
  </si>
  <si>
    <t xml:space="preserve">DAKAR </t>
  </si>
  <si>
    <t>SENEGAL</t>
  </si>
  <si>
    <t>ESNA</t>
  </si>
  <si>
    <t>57 750,000</t>
  </si>
  <si>
    <t>24 600,000</t>
  </si>
  <si>
    <t>LIVITA</t>
  </si>
  <si>
    <t>QI XIAN LING</t>
  </si>
  <si>
    <t>46 200,000</t>
  </si>
  <si>
    <t>31 300,100</t>
  </si>
  <si>
    <t xml:space="preserve">EL ISKANDARIYA (ALEXANDRIA) </t>
  </si>
  <si>
    <t>51 170,000</t>
  </si>
  <si>
    <t xml:space="preserve">CAPE TOWN </t>
  </si>
  <si>
    <t>SOUTH AFRICA</t>
  </si>
  <si>
    <t>DARLING RIVER</t>
  </si>
  <si>
    <t>13.09.2020</t>
  </si>
  <si>
    <t>AGIOS NIKOLAS</t>
  </si>
  <si>
    <t>63 493,000</t>
  </si>
  <si>
    <t>23.09.2020</t>
  </si>
  <si>
    <t>KARPATY</t>
  </si>
  <si>
    <t>PLATON / MH</t>
  </si>
  <si>
    <t>NORDIC SEOUL</t>
  </si>
  <si>
    <t>33 000,000</t>
  </si>
  <si>
    <t>LOUIS DREYFUS VOSTOK</t>
  </si>
  <si>
    <t>40 800,000</t>
  </si>
  <si>
    <t>NORDRUBICON</t>
  </si>
  <si>
    <t>35 000,000</t>
  </si>
  <si>
    <t>KALININGRAD</t>
  </si>
  <si>
    <t>SODRUZHESTVO GROUP</t>
  </si>
  <si>
    <t>SODRUZHESTVO SOYA</t>
  </si>
  <si>
    <t>68 000,000</t>
  </si>
  <si>
    <t xml:space="preserve">AD DAMMAM </t>
  </si>
  <si>
    <t>SAUDI ARABIA</t>
  </si>
  <si>
    <t>43 250,000</t>
  </si>
  <si>
    <t>45 440,000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</si>
</sst>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charset val="204"/>
      <scheme val="minor"/>
    </font>
    <font>
      <b/>
      <sz val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0" xfId="0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</xf>
    <xf numFmtId="3" fontId="1" fillId="0" borderId="0" xfId="0" applyNumberFormat="1" applyFont="1" applyFill="1" applyBorder="1" applyAlignment="1" applyProtection="1">
      <alignment horizontal="center" vertical="center" wrapText="1"/>
    </xf>
    <xf numFmtId="1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abSelected="1" zoomScale="85" zoomScaleNormal="85" workbookViewId="0">
      <selection activeCell="S24" sqref="S24"/>
    </sheetView>
  </sheetViews>
  <sheetFormatPr defaultRowHeight="15" x14ac:dyDescent="0.25"/>
  <cols>
    <col min="1" max="2" width="9.140625" style="9"/>
    <col min="3" max="3" width="9.140625" style="7"/>
    <col min="4" max="4" width="12.42578125" style="9" bestFit="1" customWidth="1"/>
    <col min="5" max="5" width="17.85546875" style="7" bestFit="1" customWidth="1"/>
    <col min="6" max="6" width="14.5703125" style="9" bestFit="1" customWidth="1"/>
    <col min="7" max="7" width="14.42578125" style="7" bestFit="1" customWidth="1"/>
    <col min="8" max="9" width="9.140625" style="7"/>
    <col min="10" max="10" width="15" style="9" bestFit="1" customWidth="1"/>
    <col min="11" max="11" width="9.140625" style="7"/>
    <col min="12" max="12" width="16.28515625" style="9" bestFit="1" customWidth="1"/>
    <col min="13" max="13" width="14.5703125" style="7" bestFit="1" customWidth="1"/>
    <col min="14" max="14" width="8.140625" style="7" bestFit="1" customWidth="1"/>
    <col min="15" max="15" width="36.28515625" style="7" bestFit="1" customWidth="1"/>
    <col min="16" max="16" width="10.140625" style="7" bestFit="1" customWidth="1"/>
    <col min="17" max="19" width="10.28515625" style="7" bestFit="1" customWidth="1"/>
    <col min="20" max="20" width="14.7109375" style="9" bestFit="1" customWidth="1"/>
    <col min="21" max="16384" width="9.140625" style="7"/>
  </cols>
  <sheetData>
    <row r="1" spans="1:21" ht="12.75" customHeight="1" x14ac:dyDescent="0.25">
      <c r="A1" s="1" t="s">
        <v>168</v>
      </c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6" t="s">
        <v>18</v>
      </c>
      <c r="U1" s="6" t="s">
        <v>19</v>
      </c>
    </row>
    <row r="2" spans="1:21" x14ac:dyDescent="0.25">
      <c r="A2" s="8" t="s">
        <v>108</v>
      </c>
      <c r="B2" s="8">
        <v>2020</v>
      </c>
      <c r="C2" s="8"/>
      <c r="D2" s="8" t="str">
        <f>IF(S2&lt;&gt;"",S2,"")</f>
        <v>01.09.2020</v>
      </c>
      <c r="E2" s="8" t="s">
        <v>111</v>
      </c>
      <c r="F2" s="8" t="s">
        <v>23</v>
      </c>
      <c r="G2" s="8" t="s">
        <v>112</v>
      </c>
      <c r="H2" s="8">
        <v>22</v>
      </c>
      <c r="I2" s="8" t="s">
        <v>60</v>
      </c>
      <c r="J2" s="8" t="s">
        <v>25</v>
      </c>
      <c r="K2" s="8"/>
      <c r="L2" s="8" t="s">
        <v>96</v>
      </c>
      <c r="M2" s="8" t="str">
        <f>IF(AND(Q2="",P2&lt;&gt;"",R2=""),"Проходит Босфор",IF(R2&lt;&gt;"","Под Погрузкой",IF(S2&lt;&gt;"","Исполнен",IF(Q2&lt;&gt;"","На рейде",""))))</f>
        <v>Под Погрузкой</v>
      </c>
      <c r="N2" s="8">
        <v>9446726</v>
      </c>
      <c r="O2" s="8" t="s">
        <v>64</v>
      </c>
      <c r="P2" s="8" t="s">
        <v>114</v>
      </c>
      <c r="Q2" s="8" t="s">
        <v>75</v>
      </c>
      <c r="R2" s="8" t="s">
        <v>75</v>
      </c>
      <c r="S2" s="8" t="s">
        <v>70</v>
      </c>
      <c r="T2" s="8" t="s">
        <v>160</v>
      </c>
    </row>
    <row r="3" spans="1:21" x14ac:dyDescent="0.25">
      <c r="A3" s="8" t="s">
        <v>108</v>
      </c>
      <c r="B3" s="8">
        <v>2020</v>
      </c>
      <c r="C3" s="8"/>
      <c r="D3" s="8" t="str">
        <f>IF(S3&lt;&gt;"",S3,"")</f>
        <v>01.09.2020</v>
      </c>
      <c r="E3" s="8" t="s">
        <v>109</v>
      </c>
      <c r="F3" s="8" t="s">
        <v>23</v>
      </c>
      <c r="G3" s="8" t="s">
        <v>156</v>
      </c>
      <c r="H3" s="8">
        <v>40</v>
      </c>
      <c r="I3" s="8" t="s">
        <v>27</v>
      </c>
      <c r="J3" s="8" t="s">
        <v>25</v>
      </c>
      <c r="K3" s="8"/>
      <c r="L3" s="8" t="s">
        <v>158</v>
      </c>
      <c r="M3" s="8" t="str">
        <f t="shared" ref="M3:M57" si="0">IF(AND(Q3="",P3&lt;&gt;"",R3=""),"Проходит Босфор",IF(R3&lt;&gt;"","Под Погрузкой",IF(S3&lt;&gt;"","Исполнен",IF(Q3&lt;&gt;"","На рейде",""))))</f>
        <v>Под Погрузкой</v>
      </c>
      <c r="N3" s="8">
        <v>9104158</v>
      </c>
      <c r="O3" s="8" t="s">
        <v>159</v>
      </c>
      <c r="P3" s="8" t="s">
        <v>114</v>
      </c>
      <c r="Q3" s="8" t="s">
        <v>75</v>
      </c>
      <c r="R3" s="8" t="s">
        <v>82</v>
      </c>
      <c r="S3" s="8" t="s">
        <v>70</v>
      </c>
      <c r="T3" s="8" t="s">
        <v>157</v>
      </c>
    </row>
    <row r="4" spans="1:21" x14ac:dyDescent="0.25">
      <c r="A4" s="8" t="s">
        <v>108</v>
      </c>
      <c r="B4" s="8">
        <v>2020</v>
      </c>
      <c r="C4" s="8"/>
      <c r="D4" s="8" t="str">
        <f>IF(S4&lt;&gt;"",S4,"")</f>
        <v>01.09.2020</v>
      </c>
      <c r="E4" s="8" t="s">
        <v>95</v>
      </c>
      <c r="F4" s="8" t="s">
        <v>23</v>
      </c>
      <c r="G4" s="10" t="s">
        <v>207</v>
      </c>
      <c r="H4" s="10">
        <v>4</v>
      </c>
      <c r="I4" s="10" t="s">
        <v>69</v>
      </c>
      <c r="J4" s="8" t="s">
        <v>68</v>
      </c>
      <c r="K4" s="8"/>
      <c r="L4" s="8" t="s">
        <v>96</v>
      </c>
      <c r="M4" s="8" t="str">
        <f t="shared" si="0"/>
        <v>Под Погрузкой</v>
      </c>
      <c r="N4" s="8">
        <v>9541837</v>
      </c>
      <c r="O4" s="8" t="s">
        <v>53</v>
      </c>
      <c r="P4" s="8" t="s">
        <v>114</v>
      </c>
      <c r="Q4" s="8" t="s">
        <v>82</v>
      </c>
      <c r="R4" s="8" t="s">
        <v>73</v>
      </c>
      <c r="S4" s="8" t="s">
        <v>70</v>
      </c>
      <c r="T4" s="8" t="s">
        <v>157</v>
      </c>
    </row>
    <row r="5" spans="1:21" x14ac:dyDescent="0.25">
      <c r="A5" s="8" t="s">
        <v>108</v>
      </c>
      <c r="B5" s="8">
        <v>2020</v>
      </c>
      <c r="C5" s="8"/>
      <c r="D5" s="8" t="str">
        <f>IF(S5&lt;&gt;"",S5,"")</f>
        <v>01.09.2020</v>
      </c>
      <c r="E5" s="8" t="s">
        <v>113</v>
      </c>
      <c r="F5" s="8" t="s">
        <v>23</v>
      </c>
      <c r="G5" s="8" t="s">
        <v>170</v>
      </c>
      <c r="H5" s="8"/>
      <c r="I5" s="8"/>
      <c r="J5" s="8" t="s">
        <v>66</v>
      </c>
      <c r="K5" s="8"/>
      <c r="L5" s="8" t="s">
        <v>167</v>
      </c>
      <c r="M5" s="8" t="str">
        <f t="shared" si="0"/>
        <v>Под Погрузкой</v>
      </c>
      <c r="N5" s="8">
        <v>9125566</v>
      </c>
      <c r="O5" s="8" t="s">
        <v>28</v>
      </c>
      <c r="P5" s="8"/>
      <c r="Q5" s="8"/>
      <c r="R5" s="8" t="s">
        <v>101</v>
      </c>
      <c r="S5" s="8" t="s">
        <v>70</v>
      </c>
      <c r="T5" s="8" t="s">
        <v>166</v>
      </c>
    </row>
    <row r="6" spans="1:21" x14ac:dyDescent="0.25">
      <c r="A6" s="9" t="s">
        <v>108</v>
      </c>
      <c r="B6" s="9">
        <v>2020</v>
      </c>
      <c r="D6" s="9" t="s">
        <v>70</v>
      </c>
      <c r="E6" s="7" t="s">
        <v>161</v>
      </c>
      <c r="F6" s="9" t="s">
        <v>162</v>
      </c>
      <c r="G6" s="7" t="s">
        <v>163</v>
      </c>
      <c r="J6" s="9" t="s">
        <v>66</v>
      </c>
      <c r="L6" s="9" t="s">
        <v>164</v>
      </c>
      <c r="M6" s="8" t="str">
        <f t="shared" si="0"/>
        <v>Исполнен</v>
      </c>
      <c r="N6" s="7">
        <v>9218387</v>
      </c>
      <c r="O6" s="7" t="s">
        <v>28</v>
      </c>
      <c r="S6" s="7" t="s">
        <v>70</v>
      </c>
      <c r="T6" s="9" t="s">
        <v>165</v>
      </c>
    </row>
    <row r="7" spans="1:21" x14ac:dyDescent="0.25">
      <c r="A7" s="8" t="s">
        <v>108</v>
      </c>
      <c r="B7" s="8">
        <v>2020</v>
      </c>
      <c r="C7" s="8"/>
      <c r="D7" s="8" t="str">
        <f t="shared" ref="D7:D33" si="1">IF(S7&lt;&gt;"",S7,"")</f>
        <v>02.09.2020</v>
      </c>
      <c r="E7" s="8" t="s">
        <v>110</v>
      </c>
      <c r="F7" s="8" t="s">
        <v>23</v>
      </c>
      <c r="G7" s="8" t="s">
        <v>172</v>
      </c>
      <c r="H7" s="8">
        <v>40</v>
      </c>
      <c r="I7" s="8" t="s">
        <v>27</v>
      </c>
      <c r="J7" s="8" t="s">
        <v>25</v>
      </c>
      <c r="K7" s="8"/>
      <c r="L7" s="8" t="s">
        <v>140</v>
      </c>
      <c r="M7" s="8" t="str">
        <f t="shared" si="0"/>
        <v>Исполнен</v>
      </c>
      <c r="N7" s="8">
        <v>9295567</v>
      </c>
      <c r="O7" s="8" t="s">
        <v>118</v>
      </c>
      <c r="P7" s="8" t="s">
        <v>114</v>
      </c>
      <c r="Q7" s="8" t="s">
        <v>82</v>
      </c>
      <c r="R7" s="8"/>
      <c r="S7" s="8" t="s">
        <v>73</v>
      </c>
      <c r="T7" s="8" t="s">
        <v>157</v>
      </c>
    </row>
    <row r="8" spans="1:21" x14ac:dyDescent="0.25">
      <c r="A8" s="8" t="s">
        <v>108</v>
      </c>
      <c r="B8" s="8">
        <v>2020</v>
      </c>
      <c r="C8" s="8"/>
      <c r="D8" s="8" t="str">
        <f t="shared" si="1"/>
        <v/>
      </c>
      <c r="E8" s="8" t="s">
        <v>22</v>
      </c>
      <c r="F8" s="8" t="s">
        <v>23</v>
      </c>
      <c r="G8" s="8" t="s">
        <v>24</v>
      </c>
      <c r="H8" s="8">
        <v>40</v>
      </c>
      <c r="I8" s="8" t="s">
        <v>27</v>
      </c>
      <c r="J8" s="8" t="s">
        <v>25</v>
      </c>
      <c r="K8" s="8"/>
      <c r="L8" s="8" t="s">
        <v>26</v>
      </c>
      <c r="M8" s="8" t="str">
        <f t="shared" si="0"/>
        <v>На рейде</v>
      </c>
      <c r="N8" s="8">
        <v>9087233</v>
      </c>
      <c r="O8" s="8" t="s">
        <v>28</v>
      </c>
      <c r="P8" s="8" t="s">
        <v>114</v>
      </c>
      <c r="Q8" s="8" t="s">
        <v>21</v>
      </c>
      <c r="R8" s="8"/>
      <c r="S8" s="8"/>
      <c r="T8" s="8"/>
    </row>
    <row r="9" spans="1:21" x14ac:dyDescent="0.25">
      <c r="A9" s="8" t="s">
        <v>108</v>
      </c>
      <c r="B9" s="8">
        <v>2020</v>
      </c>
      <c r="C9" s="8"/>
      <c r="D9" s="8" t="str">
        <f t="shared" si="1"/>
        <v>03.09.2020</v>
      </c>
      <c r="E9" s="8" t="s">
        <v>91</v>
      </c>
      <c r="F9" s="8" t="s">
        <v>23</v>
      </c>
      <c r="G9" s="8" t="s">
        <v>145</v>
      </c>
      <c r="H9" s="8">
        <v>23</v>
      </c>
      <c r="I9" s="8" t="s">
        <v>52</v>
      </c>
      <c r="J9" s="8" t="s">
        <v>25</v>
      </c>
      <c r="K9" s="8"/>
      <c r="L9" s="8" t="s">
        <v>173</v>
      </c>
      <c r="M9" s="8" t="str">
        <f t="shared" si="0"/>
        <v>Под Погрузкой</v>
      </c>
      <c r="N9" s="8">
        <v>9597111</v>
      </c>
      <c r="O9" s="8" t="s">
        <v>38</v>
      </c>
      <c r="P9" s="8" t="s">
        <v>114</v>
      </c>
      <c r="Q9" s="8" t="s">
        <v>116</v>
      </c>
      <c r="R9" s="8" t="s">
        <v>70</v>
      </c>
      <c r="S9" s="8" t="s">
        <v>21</v>
      </c>
      <c r="T9" s="8" t="s">
        <v>157</v>
      </c>
    </row>
    <row r="10" spans="1:21" x14ac:dyDescent="0.25">
      <c r="A10" s="8" t="s">
        <v>108</v>
      </c>
      <c r="B10" s="8">
        <v>2020</v>
      </c>
      <c r="C10" s="8"/>
      <c r="D10" s="8" t="str">
        <f t="shared" si="1"/>
        <v/>
      </c>
      <c r="E10" s="8" t="s">
        <v>117</v>
      </c>
      <c r="F10" s="8" t="s">
        <v>23</v>
      </c>
      <c r="G10" s="10"/>
      <c r="H10" s="10"/>
      <c r="I10" s="10"/>
      <c r="J10" s="8" t="s">
        <v>25</v>
      </c>
      <c r="K10" s="8"/>
      <c r="L10" s="10"/>
      <c r="M10" s="8" t="str">
        <f t="shared" si="0"/>
        <v>На рейде</v>
      </c>
      <c r="N10" s="8"/>
      <c r="O10" s="10"/>
      <c r="P10" s="8" t="s">
        <v>114</v>
      </c>
      <c r="Q10" s="8" t="s">
        <v>82</v>
      </c>
      <c r="R10" s="8"/>
      <c r="S10" s="8"/>
      <c r="T10" s="8"/>
    </row>
    <row r="11" spans="1:21" x14ac:dyDescent="0.25">
      <c r="A11" s="8" t="s">
        <v>108</v>
      </c>
      <c r="B11" s="8">
        <v>2020</v>
      </c>
      <c r="C11" s="8"/>
      <c r="D11" s="8" t="str">
        <f t="shared" si="1"/>
        <v>04.09.2020</v>
      </c>
      <c r="E11" s="8" t="s">
        <v>90</v>
      </c>
      <c r="F11" s="8" t="s">
        <v>43</v>
      </c>
      <c r="G11" s="10" t="s">
        <v>206</v>
      </c>
      <c r="H11" s="10">
        <v>40</v>
      </c>
      <c r="I11" s="10" t="s">
        <v>27</v>
      </c>
      <c r="J11" s="8" t="s">
        <v>25</v>
      </c>
      <c r="K11" s="8"/>
      <c r="L11" s="8" t="s">
        <v>164</v>
      </c>
      <c r="M11" s="8" t="str">
        <f t="shared" si="0"/>
        <v>Под Погрузкой</v>
      </c>
      <c r="N11" s="8">
        <v>9218399</v>
      </c>
      <c r="O11" s="8" t="s">
        <v>28</v>
      </c>
      <c r="P11" s="8" t="s">
        <v>114</v>
      </c>
      <c r="Q11" s="8" t="s">
        <v>70</v>
      </c>
      <c r="R11" s="8" t="s">
        <v>34</v>
      </c>
      <c r="S11" s="8" t="s">
        <v>29</v>
      </c>
      <c r="T11" s="8" t="s">
        <v>157</v>
      </c>
    </row>
    <row r="12" spans="1:21" x14ac:dyDescent="0.25">
      <c r="A12" s="8" t="s">
        <v>108</v>
      </c>
      <c r="B12" s="8">
        <v>2020</v>
      </c>
      <c r="C12" s="8"/>
      <c r="D12" s="8" t="str">
        <f t="shared" si="1"/>
        <v/>
      </c>
      <c r="E12" s="8" t="s">
        <v>102</v>
      </c>
      <c r="F12" s="8" t="s">
        <v>23</v>
      </c>
      <c r="G12" s="8" t="s">
        <v>103</v>
      </c>
      <c r="H12" s="8"/>
      <c r="I12" s="8"/>
      <c r="J12" s="8" t="s">
        <v>66</v>
      </c>
      <c r="K12" s="8"/>
      <c r="L12" s="8" t="s">
        <v>26</v>
      </c>
      <c r="M12" s="8" t="str">
        <f t="shared" si="0"/>
        <v>Под Погрузкой</v>
      </c>
      <c r="N12" s="8">
        <v>9620621</v>
      </c>
      <c r="O12" s="8"/>
      <c r="P12" s="8" t="s">
        <v>101</v>
      </c>
      <c r="Q12" s="8" t="s">
        <v>101</v>
      </c>
      <c r="R12" s="8" t="s">
        <v>101</v>
      </c>
      <c r="S12" s="8"/>
      <c r="T12" s="8"/>
    </row>
    <row r="13" spans="1:21" x14ac:dyDescent="0.25">
      <c r="A13" s="8" t="s">
        <v>108</v>
      </c>
      <c r="B13" s="8">
        <v>2020</v>
      </c>
      <c r="C13" s="8"/>
      <c r="D13" s="8" t="str">
        <f t="shared" si="1"/>
        <v/>
      </c>
      <c r="E13" s="8" t="s">
        <v>80</v>
      </c>
      <c r="F13" s="8" t="s">
        <v>23</v>
      </c>
      <c r="G13" s="8" t="s">
        <v>81</v>
      </c>
      <c r="H13" s="8">
        <v>23</v>
      </c>
      <c r="I13" s="8" t="s">
        <v>52</v>
      </c>
      <c r="J13" s="8" t="s">
        <v>25</v>
      </c>
      <c r="K13" s="8"/>
      <c r="L13" s="8" t="s">
        <v>26</v>
      </c>
      <c r="M13" s="8" t="str">
        <f t="shared" si="0"/>
        <v>На рейде</v>
      </c>
      <c r="N13" s="8">
        <v>9592094</v>
      </c>
      <c r="O13" s="8" t="s">
        <v>46</v>
      </c>
      <c r="P13" s="8" t="s">
        <v>114</v>
      </c>
      <c r="Q13" s="8" t="s">
        <v>79</v>
      </c>
      <c r="R13" s="8"/>
      <c r="S13" s="8"/>
      <c r="T13" s="8"/>
    </row>
    <row r="14" spans="1:21" x14ac:dyDescent="0.25">
      <c r="A14" s="8" t="s">
        <v>108</v>
      </c>
      <c r="B14" s="8">
        <v>2020</v>
      </c>
      <c r="C14" s="8"/>
      <c r="D14" s="8" t="str">
        <f t="shared" si="1"/>
        <v/>
      </c>
      <c r="E14" s="8" t="s">
        <v>57</v>
      </c>
      <c r="F14" s="8" t="s">
        <v>23</v>
      </c>
      <c r="G14" s="8" t="s">
        <v>119</v>
      </c>
      <c r="H14" s="8">
        <v>23</v>
      </c>
      <c r="I14" s="8" t="s">
        <v>52</v>
      </c>
      <c r="J14" s="8" t="s">
        <v>25</v>
      </c>
      <c r="K14" s="8"/>
      <c r="L14" s="8" t="s">
        <v>26</v>
      </c>
      <c r="M14" s="8" t="str">
        <f t="shared" si="0"/>
        <v>На рейде</v>
      </c>
      <c r="N14" s="8">
        <v>9768928</v>
      </c>
      <c r="O14" s="8" t="s">
        <v>53</v>
      </c>
      <c r="P14" s="8" t="s">
        <v>101</v>
      </c>
      <c r="Q14" s="8" t="s">
        <v>56</v>
      </c>
      <c r="R14" s="8"/>
      <c r="S14" s="8"/>
      <c r="T14" s="8"/>
    </row>
    <row r="15" spans="1:21" x14ac:dyDescent="0.25">
      <c r="A15" s="8" t="s">
        <v>108</v>
      </c>
      <c r="B15" s="8">
        <v>2020</v>
      </c>
      <c r="C15" s="8"/>
      <c r="D15" s="8" t="str">
        <f t="shared" si="1"/>
        <v/>
      </c>
      <c r="E15" s="8" t="s">
        <v>42</v>
      </c>
      <c r="F15" s="8" t="s">
        <v>43</v>
      </c>
      <c r="G15" s="8" t="s">
        <v>44</v>
      </c>
      <c r="H15" s="8">
        <v>40</v>
      </c>
      <c r="I15" s="8" t="s">
        <v>27</v>
      </c>
      <c r="J15" s="8" t="s">
        <v>25</v>
      </c>
      <c r="K15" s="8"/>
      <c r="L15" s="8" t="s">
        <v>26</v>
      </c>
      <c r="M15" s="8" t="str">
        <f t="shared" si="0"/>
        <v>На рейде</v>
      </c>
      <c r="N15" s="8">
        <v>9151400</v>
      </c>
      <c r="O15" s="8" t="s">
        <v>33</v>
      </c>
      <c r="P15" s="8" t="s">
        <v>114</v>
      </c>
      <c r="Q15" s="8" t="s">
        <v>41</v>
      </c>
      <c r="R15" s="8"/>
      <c r="S15" s="8"/>
      <c r="T15" s="8"/>
    </row>
    <row r="16" spans="1:21" x14ac:dyDescent="0.25">
      <c r="A16" s="8" t="s">
        <v>108</v>
      </c>
      <c r="B16" s="8">
        <v>2020</v>
      </c>
      <c r="C16" s="8"/>
      <c r="D16" s="8" t="str">
        <f t="shared" si="1"/>
        <v/>
      </c>
      <c r="E16" s="8" t="s">
        <v>30</v>
      </c>
      <c r="F16" s="8" t="s">
        <v>31</v>
      </c>
      <c r="G16" s="8" t="s">
        <v>32</v>
      </c>
      <c r="H16" s="8">
        <v>40</v>
      </c>
      <c r="I16" s="8" t="s">
        <v>27</v>
      </c>
      <c r="J16" s="8" t="s">
        <v>25</v>
      </c>
      <c r="K16" s="8"/>
      <c r="L16" s="8" t="s">
        <v>26</v>
      </c>
      <c r="M16" s="8" t="str">
        <f t="shared" si="0"/>
        <v>На рейде</v>
      </c>
      <c r="N16" s="8">
        <v>9008079</v>
      </c>
      <c r="O16" s="8" t="s">
        <v>33</v>
      </c>
      <c r="P16" s="8" t="s">
        <v>101</v>
      </c>
      <c r="Q16" s="8" t="s">
        <v>29</v>
      </c>
      <c r="R16" s="8"/>
      <c r="S16" s="8"/>
      <c r="T16" s="8"/>
    </row>
    <row r="17" spans="1:20" x14ac:dyDescent="0.25">
      <c r="A17" s="8" t="s">
        <v>108</v>
      </c>
      <c r="B17" s="8">
        <v>2020</v>
      </c>
      <c r="C17" s="8"/>
      <c r="D17" s="8" t="str">
        <f t="shared" si="1"/>
        <v/>
      </c>
      <c r="E17" s="8" t="s">
        <v>74</v>
      </c>
      <c r="F17" s="8" t="s">
        <v>23</v>
      </c>
      <c r="G17" s="8" t="s">
        <v>98</v>
      </c>
      <c r="H17" s="8">
        <v>40</v>
      </c>
      <c r="I17" s="8" t="s">
        <v>27</v>
      </c>
      <c r="J17" s="8" t="s">
        <v>25</v>
      </c>
      <c r="K17" s="8"/>
      <c r="L17" s="8" t="s">
        <v>26</v>
      </c>
      <c r="M17" s="8" t="str">
        <f t="shared" si="0"/>
        <v>На рейде</v>
      </c>
      <c r="N17" s="8">
        <v>9374349</v>
      </c>
      <c r="O17" s="8" t="s">
        <v>28</v>
      </c>
      <c r="P17" s="8" t="s">
        <v>101</v>
      </c>
      <c r="Q17" s="8" t="s">
        <v>21</v>
      </c>
      <c r="R17" s="8"/>
      <c r="S17" s="8"/>
      <c r="T17" s="8"/>
    </row>
    <row r="18" spans="1:20" x14ac:dyDescent="0.25">
      <c r="A18" s="8" t="s">
        <v>108</v>
      </c>
      <c r="B18" s="8">
        <v>2020</v>
      </c>
      <c r="C18" s="8"/>
      <c r="D18" s="8" t="str">
        <f t="shared" si="1"/>
        <v/>
      </c>
      <c r="E18" s="8" t="s">
        <v>35</v>
      </c>
      <c r="F18" s="8" t="s">
        <v>36</v>
      </c>
      <c r="G18" s="8" t="s">
        <v>37</v>
      </c>
      <c r="H18" s="8">
        <v>40</v>
      </c>
      <c r="I18" s="8" t="s">
        <v>27</v>
      </c>
      <c r="J18" s="8" t="s">
        <v>25</v>
      </c>
      <c r="K18" s="8"/>
      <c r="L18" s="8" t="s">
        <v>26</v>
      </c>
      <c r="M18" s="8" t="str">
        <f t="shared" si="0"/>
        <v>На рейде</v>
      </c>
      <c r="N18" s="8">
        <v>9400150</v>
      </c>
      <c r="O18" s="8" t="s">
        <v>38</v>
      </c>
      <c r="P18" s="8" t="s">
        <v>101</v>
      </c>
      <c r="Q18" s="8" t="s">
        <v>123</v>
      </c>
      <c r="R18" s="8"/>
      <c r="S18" s="8"/>
      <c r="T18" s="8"/>
    </row>
    <row r="19" spans="1:20" x14ac:dyDescent="0.25">
      <c r="A19" s="8" t="s">
        <v>108</v>
      </c>
      <c r="B19" s="8">
        <v>2020</v>
      </c>
      <c r="C19" s="8"/>
      <c r="D19" s="8" t="str">
        <f t="shared" si="1"/>
        <v/>
      </c>
      <c r="E19" s="8" t="s">
        <v>91</v>
      </c>
      <c r="F19" s="8" t="s">
        <v>23</v>
      </c>
      <c r="G19" s="8" t="s">
        <v>115</v>
      </c>
      <c r="H19" s="8">
        <v>40</v>
      </c>
      <c r="I19" s="8" t="s">
        <v>27</v>
      </c>
      <c r="J19" s="8" t="s">
        <v>25</v>
      </c>
      <c r="K19" s="8"/>
      <c r="L19" s="8" t="s">
        <v>26</v>
      </c>
      <c r="M19" s="8" t="str">
        <f t="shared" si="0"/>
        <v>На рейде</v>
      </c>
      <c r="N19" s="8">
        <v>9597111</v>
      </c>
      <c r="O19" s="8"/>
      <c r="P19" s="8" t="s">
        <v>114</v>
      </c>
      <c r="Q19" s="8" t="s">
        <v>21</v>
      </c>
      <c r="R19" s="8"/>
      <c r="S19" s="8"/>
      <c r="T19" s="8"/>
    </row>
    <row r="20" spans="1:20" x14ac:dyDescent="0.25">
      <c r="A20" s="8" t="s">
        <v>108</v>
      </c>
      <c r="B20" s="8">
        <v>2020</v>
      </c>
      <c r="C20" s="8"/>
      <c r="D20" s="8" t="str">
        <f t="shared" si="1"/>
        <v/>
      </c>
      <c r="E20" s="8" t="s">
        <v>71</v>
      </c>
      <c r="F20" s="8" t="s">
        <v>31</v>
      </c>
      <c r="G20" s="8" t="s">
        <v>72</v>
      </c>
      <c r="H20" s="8">
        <v>40</v>
      </c>
      <c r="I20" s="8" t="s">
        <v>27</v>
      </c>
      <c r="J20" s="8" t="s">
        <v>25</v>
      </c>
      <c r="K20" s="8"/>
      <c r="L20" s="8" t="s">
        <v>26</v>
      </c>
      <c r="M20" s="8" t="str">
        <f t="shared" si="0"/>
        <v>На рейде</v>
      </c>
      <c r="N20" s="8">
        <v>9150743</v>
      </c>
      <c r="O20" s="8" t="s">
        <v>38</v>
      </c>
      <c r="P20" s="8" t="s">
        <v>114</v>
      </c>
      <c r="Q20" s="8" t="s">
        <v>70</v>
      </c>
      <c r="R20" s="8"/>
      <c r="S20" s="8"/>
      <c r="T20" s="8"/>
    </row>
    <row r="21" spans="1:20" x14ac:dyDescent="0.25">
      <c r="A21" s="8" t="s">
        <v>108</v>
      </c>
      <c r="B21" s="8">
        <v>2020</v>
      </c>
      <c r="C21" s="8"/>
      <c r="D21" s="8" t="str">
        <f t="shared" si="1"/>
        <v/>
      </c>
      <c r="E21" s="8" t="s">
        <v>58</v>
      </c>
      <c r="F21" s="8" t="s">
        <v>23</v>
      </c>
      <c r="G21" s="8" t="s">
        <v>59</v>
      </c>
      <c r="H21" s="8">
        <v>22</v>
      </c>
      <c r="I21" s="8" t="s">
        <v>60</v>
      </c>
      <c r="J21" s="8" t="s">
        <v>25</v>
      </c>
      <c r="K21" s="8"/>
      <c r="L21" s="8" t="s">
        <v>26</v>
      </c>
      <c r="M21" s="8" t="str">
        <f t="shared" si="0"/>
        <v>На рейде</v>
      </c>
      <c r="N21" s="8">
        <v>9304215</v>
      </c>
      <c r="O21" s="8" t="s">
        <v>61</v>
      </c>
      <c r="P21" s="8" t="s">
        <v>114</v>
      </c>
      <c r="Q21" s="8" t="s">
        <v>134</v>
      </c>
      <c r="R21" s="8"/>
      <c r="S21" s="8"/>
      <c r="T21" s="8"/>
    </row>
    <row r="22" spans="1:20" x14ac:dyDescent="0.25">
      <c r="A22" s="8" t="s">
        <v>108</v>
      </c>
      <c r="B22" s="8">
        <v>2020</v>
      </c>
      <c r="C22" s="8"/>
      <c r="D22" s="8" t="str">
        <f t="shared" si="1"/>
        <v/>
      </c>
      <c r="E22" s="8" t="s">
        <v>58</v>
      </c>
      <c r="F22" s="8" t="s">
        <v>43</v>
      </c>
      <c r="G22" s="8" t="s">
        <v>62</v>
      </c>
      <c r="H22" s="8">
        <v>22</v>
      </c>
      <c r="I22" s="8" t="s">
        <v>60</v>
      </c>
      <c r="J22" s="8" t="s">
        <v>25</v>
      </c>
      <c r="K22" s="8"/>
      <c r="L22" s="8" t="s">
        <v>26</v>
      </c>
      <c r="M22" s="8" t="str">
        <f t="shared" si="0"/>
        <v>На рейде</v>
      </c>
      <c r="N22" s="8">
        <v>9304215</v>
      </c>
      <c r="O22" s="8"/>
      <c r="P22" s="8" t="s">
        <v>114</v>
      </c>
      <c r="Q22" s="8" t="s">
        <v>73</v>
      </c>
      <c r="R22" s="8"/>
      <c r="S22" s="8"/>
      <c r="T22" s="8"/>
    </row>
    <row r="23" spans="1:20" x14ac:dyDescent="0.25">
      <c r="A23" s="8" t="s">
        <v>108</v>
      </c>
      <c r="B23" s="8">
        <v>2020</v>
      </c>
      <c r="C23" s="8"/>
      <c r="D23" s="8" t="str">
        <f t="shared" si="1"/>
        <v/>
      </c>
      <c r="E23" s="8" t="s">
        <v>71</v>
      </c>
      <c r="F23" s="8" t="s">
        <v>31</v>
      </c>
      <c r="G23" s="8" t="s">
        <v>72</v>
      </c>
      <c r="H23" s="8">
        <v>40</v>
      </c>
      <c r="I23" s="8" t="s">
        <v>27</v>
      </c>
      <c r="J23" s="8" t="s">
        <v>25</v>
      </c>
      <c r="K23" s="8"/>
      <c r="L23" s="8" t="s">
        <v>26</v>
      </c>
      <c r="M23" s="8" t="str">
        <f t="shared" si="0"/>
        <v>На рейде</v>
      </c>
      <c r="N23" s="8">
        <v>1111111</v>
      </c>
      <c r="O23" s="8"/>
      <c r="P23" s="8" t="s">
        <v>114</v>
      </c>
      <c r="Q23" s="8" t="s">
        <v>73</v>
      </c>
      <c r="R23" s="8"/>
      <c r="S23" s="8"/>
      <c r="T23" s="8"/>
    </row>
    <row r="24" spans="1:20" x14ac:dyDescent="0.25">
      <c r="A24" s="8" t="s">
        <v>108</v>
      </c>
      <c r="B24" s="8">
        <v>2020</v>
      </c>
      <c r="C24" s="8"/>
      <c r="D24" s="8" t="str">
        <f t="shared" si="1"/>
        <v/>
      </c>
      <c r="E24" s="8" t="s">
        <v>84</v>
      </c>
      <c r="F24" s="8" t="s">
        <v>23</v>
      </c>
      <c r="G24" s="8" t="s">
        <v>181</v>
      </c>
      <c r="H24" s="8">
        <v>3</v>
      </c>
      <c r="I24" s="8" t="s">
        <v>69</v>
      </c>
      <c r="J24" s="8" t="s">
        <v>68</v>
      </c>
      <c r="K24" s="8"/>
      <c r="L24" s="8" t="s">
        <v>85</v>
      </c>
      <c r="M24" s="8" t="str">
        <f t="shared" si="0"/>
        <v>Под Погрузкой</v>
      </c>
      <c r="N24" s="8">
        <v>9261970</v>
      </c>
      <c r="O24" s="8" t="s">
        <v>61</v>
      </c>
      <c r="P24" s="8" t="s">
        <v>114</v>
      </c>
      <c r="Q24" s="8" t="s">
        <v>70</v>
      </c>
      <c r="R24" s="8" t="s">
        <v>29</v>
      </c>
      <c r="S24" s="8"/>
      <c r="T24" s="8"/>
    </row>
    <row r="25" spans="1:20" x14ac:dyDescent="0.25">
      <c r="A25" s="8" t="s">
        <v>108</v>
      </c>
      <c r="B25" s="8">
        <v>2020</v>
      </c>
      <c r="C25" s="8"/>
      <c r="D25" s="8" t="str">
        <f t="shared" si="1"/>
        <v/>
      </c>
      <c r="E25" s="8" t="s">
        <v>120</v>
      </c>
      <c r="F25" s="8" t="s">
        <v>23</v>
      </c>
      <c r="G25" s="8" t="s">
        <v>50</v>
      </c>
      <c r="H25" s="8">
        <v>23</v>
      </c>
      <c r="I25" s="8" t="s">
        <v>52</v>
      </c>
      <c r="J25" s="8" t="s">
        <v>25</v>
      </c>
      <c r="K25" s="8"/>
      <c r="L25" s="8" t="s">
        <v>51</v>
      </c>
      <c r="M25" s="8" t="str">
        <f t="shared" si="0"/>
        <v>На рейде</v>
      </c>
      <c r="N25" s="8">
        <v>9107681</v>
      </c>
      <c r="O25" s="8" t="s">
        <v>53</v>
      </c>
      <c r="P25" s="8" t="s">
        <v>101</v>
      </c>
      <c r="Q25" s="8" t="s">
        <v>70</v>
      </c>
      <c r="R25" s="8"/>
      <c r="S25" s="8"/>
      <c r="T25" s="8"/>
    </row>
    <row r="26" spans="1:20" x14ac:dyDescent="0.25">
      <c r="A26" s="8" t="s">
        <v>108</v>
      </c>
      <c r="B26" s="8">
        <v>2020</v>
      </c>
      <c r="C26" s="8"/>
      <c r="D26" s="8" t="str">
        <f t="shared" si="1"/>
        <v/>
      </c>
      <c r="E26" s="8" t="s">
        <v>77</v>
      </c>
      <c r="F26" s="8" t="s">
        <v>23</v>
      </c>
      <c r="G26" s="8" t="s">
        <v>50</v>
      </c>
      <c r="H26" s="8">
        <v>23</v>
      </c>
      <c r="I26" s="8" t="s">
        <v>52</v>
      </c>
      <c r="J26" s="8" t="s">
        <v>25</v>
      </c>
      <c r="K26" s="8"/>
      <c r="L26" s="8" t="s">
        <v>51</v>
      </c>
      <c r="M26" s="8" t="str">
        <f t="shared" si="0"/>
        <v>Под Погрузкой</v>
      </c>
      <c r="N26" s="8">
        <v>9460760</v>
      </c>
      <c r="O26" s="8" t="s">
        <v>78</v>
      </c>
      <c r="P26" s="8" t="s">
        <v>101</v>
      </c>
      <c r="Q26" s="8" t="s">
        <v>70</v>
      </c>
      <c r="R26" s="8" t="s">
        <v>29</v>
      </c>
      <c r="S26" s="8"/>
      <c r="T26" s="8"/>
    </row>
    <row r="27" spans="1:20" x14ac:dyDescent="0.25">
      <c r="A27" s="8" t="s">
        <v>108</v>
      </c>
      <c r="B27" s="8">
        <v>2020</v>
      </c>
      <c r="C27" s="8"/>
      <c r="D27" s="8" t="str">
        <f t="shared" si="1"/>
        <v/>
      </c>
      <c r="E27" s="8" t="s">
        <v>76</v>
      </c>
      <c r="F27" s="8" t="s">
        <v>23</v>
      </c>
      <c r="G27" s="8" t="s">
        <v>178</v>
      </c>
      <c r="H27" s="8">
        <v>22</v>
      </c>
      <c r="I27" s="8" t="s">
        <v>60</v>
      </c>
      <c r="J27" s="8" t="s">
        <v>25</v>
      </c>
      <c r="K27" s="8"/>
      <c r="L27" s="8" t="s">
        <v>26</v>
      </c>
      <c r="M27" s="8" t="str">
        <f t="shared" si="0"/>
        <v>Под Погрузкой</v>
      </c>
      <c r="N27" s="8">
        <v>9698941</v>
      </c>
      <c r="O27" s="8" t="s">
        <v>171</v>
      </c>
      <c r="P27" s="8" t="s">
        <v>101</v>
      </c>
      <c r="Q27" s="8" t="s">
        <v>75</v>
      </c>
      <c r="R27" s="8" t="s">
        <v>29</v>
      </c>
      <c r="S27" s="8"/>
      <c r="T27" s="8"/>
    </row>
    <row r="28" spans="1:20" x14ac:dyDescent="0.25">
      <c r="A28" s="8" t="s">
        <v>108</v>
      </c>
      <c r="B28" s="8">
        <v>2020</v>
      </c>
      <c r="C28" s="8"/>
      <c r="D28" s="8" t="str">
        <f t="shared" si="1"/>
        <v>03.09.2020</v>
      </c>
      <c r="E28" s="8" t="s">
        <v>92</v>
      </c>
      <c r="F28" s="8" t="s">
        <v>23</v>
      </c>
      <c r="G28" s="8" t="s">
        <v>146</v>
      </c>
      <c r="H28" s="8">
        <v>22</v>
      </c>
      <c r="I28" s="8" t="s">
        <v>60</v>
      </c>
      <c r="J28" s="8" t="s">
        <v>25</v>
      </c>
      <c r="K28" s="8"/>
      <c r="L28" s="8" t="s">
        <v>175</v>
      </c>
      <c r="M28" s="8" t="str">
        <f t="shared" si="0"/>
        <v>Под Погрузкой</v>
      </c>
      <c r="N28" s="8">
        <v>9412945</v>
      </c>
      <c r="O28" s="8" t="s">
        <v>53</v>
      </c>
      <c r="P28" s="8" t="s">
        <v>82</v>
      </c>
      <c r="Q28" s="8" t="s">
        <v>70</v>
      </c>
      <c r="R28" s="8" t="s">
        <v>73</v>
      </c>
      <c r="S28" s="8" t="s">
        <v>21</v>
      </c>
      <c r="T28" s="8" t="s">
        <v>174</v>
      </c>
    </row>
    <row r="29" spans="1:20" x14ac:dyDescent="0.25">
      <c r="A29" s="8" t="s">
        <v>108</v>
      </c>
      <c r="B29" s="8">
        <v>2020</v>
      </c>
      <c r="C29" s="8"/>
      <c r="D29" s="8" t="str">
        <f t="shared" si="1"/>
        <v/>
      </c>
      <c r="E29" s="8" t="s">
        <v>121</v>
      </c>
      <c r="F29" s="8" t="s">
        <v>23</v>
      </c>
      <c r="G29" s="8" t="s">
        <v>103</v>
      </c>
      <c r="H29" s="8"/>
      <c r="I29" s="8"/>
      <c r="J29" s="8" t="s">
        <v>66</v>
      </c>
      <c r="K29" s="8"/>
      <c r="L29" s="8" t="s">
        <v>26</v>
      </c>
      <c r="M29" s="8" t="str">
        <f t="shared" si="0"/>
        <v>Под Погрузкой</v>
      </c>
      <c r="N29" s="8">
        <v>9425679</v>
      </c>
      <c r="O29" s="8"/>
      <c r="P29" s="8"/>
      <c r="Q29" s="8"/>
      <c r="R29" s="8" t="s">
        <v>79</v>
      </c>
      <c r="S29" s="8"/>
      <c r="T29" s="8"/>
    </row>
    <row r="30" spans="1:20" x14ac:dyDescent="0.25">
      <c r="A30" s="8" t="s">
        <v>108</v>
      </c>
      <c r="B30" s="8">
        <v>2020</v>
      </c>
      <c r="C30" s="8"/>
      <c r="D30" s="8" t="str">
        <f t="shared" si="1"/>
        <v>05.09.2020</v>
      </c>
      <c r="E30" s="8" t="s">
        <v>99</v>
      </c>
      <c r="F30" s="8" t="s">
        <v>23</v>
      </c>
      <c r="G30" s="8" t="s">
        <v>97</v>
      </c>
      <c r="H30" s="8"/>
      <c r="I30" s="8"/>
      <c r="J30" s="8" t="s">
        <v>66</v>
      </c>
      <c r="K30" s="8"/>
      <c r="L30" s="8" t="s">
        <v>173</v>
      </c>
      <c r="M30" s="8" t="str">
        <f t="shared" si="0"/>
        <v>Под Погрузкой</v>
      </c>
      <c r="N30" s="8">
        <v>9866706</v>
      </c>
      <c r="O30" s="8" t="s">
        <v>28</v>
      </c>
      <c r="P30" s="8"/>
      <c r="Q30" s="8"/>
      <c r="R30" s="8" t="s">
        <v>79</v>
      </c>
      <c r="S30" s="8" t="s">
        <v>34</v>
      </c>
      <c r="T30" s="8" t="s">
        <v>157</v>
      </c>
    </row>
    <row r="31" spans="1:20" x14ac:dyDescent="0.25">
      <c r="A31" s="8" t="s">
        <v>108</v>
      </c>
      <c r="B31" s="8">
        <v>2020</v>
      </c>
      <c r="C31" s="8"/>
      <c r="D31" s="8" t="str">
        <f t="shared" si="1"/>
        <v>05.09.2020</v>
      </c>
      <c r="E31" s="8" t="s">
        <v>100</v>
      </c>
      <c r="F31" s="8" t="s">
        <v>23</v>
      </c>
      <c r="G31" s="8" t="s">
        <v>184</v>
      </c>
      <c r="H31" s="8"/>
      <c r="I31" s="8"/>
      <c r="J31" s="8" t="s">
        <v>66</v>
      </c>
      <c r="K31" s="8"/>
      <c r="L31" s="8" t="s">
        <v>186</v>
      </c>
      <c r="M31" s="8" t="str">
        <f t="shared" si="0"/>
        <v>Под Погрузкой</v>
      </c>
      <c r="N31" s="8">
        <v>9492397</v>
      </c>
      <c r="O31" s="8" t="s">
        <v>148</v>
      </c>
      <c r="P31" s="8"/>
      <c r="Q31" s="8"/>
      <c r="R31" s="8" t="s">
        <v>79</v>
      </c>
      <c r="S31" s="8" t="s">
        <v>34</v>
      </c>
      <c r="T31" s="8" t="s">
        <v>185</v>
      </c>
    </row>
    <row r="32" spans="1:20" x14ac:dyDescent="0.25">
      <c r="A32" s="8" t="s">
        <v>108</v>
      </c>
      <c r="B32" s="8">
        <v>2020</v>
      </c>
      <c r="C32" s="8"/>
      <c r="D32" s="8" t="str">
        <f t="shared" si="1"/>
        <v>03.09.2020</v>
      </c>
      <c r="E32" s="8" t="s">
        <v>104</v>
      </c>
      <c r="F32" s="8" t="s">
        <v>23</v>
      </c>
      <c r="G32" s="8" t="s">
        <v>203</v>
      </c>
      <c r="H32" s="8"/>
      <c r="I32" s="8"/>
      <c r="J32" s="8" t="s">
        <v>66</v>
      </c>
      <c r="K32" s="8"/>
      <c r="L32" s="8" t="s">
        <v>205</v>
      </c>
      <c r="M32" s="8" t="str">
        <f t="shared" si="0"/>
        <v>Под Погрузкой</v>
      </c>
      <c r="N32" s="8">
        <v>9311153</v>
      </c>
      <c r="O32" s="8" t="s">
        <v>28</v>
      </c>
      <c r="P32" s="8"/>
      <c r="Q32" s="8"/>
      <c r="R32" s="8" t="s">
        <v>101</v>
      </c>
      <c r="S32" s="8" t="s">
        <v>21</v>
      </c>
      <c r="T32" s="8" t="s">
        <v>204</v>
      </c>
    </row>
    <row r="33" spans="1:20" x14ac:dyDescent="0.25">
      <c r="A33" s="8" t="s">
        <v>108</v>
      </c>
      <c r="B33" s="8">
        <v>2020</v>
      </c>
      <c r="C33" s="8"/>
      <c r="D33" s="8" t="str">
        <f t="shared" si="1"/>
        <v/>
      </c>
      <c r="E33" s="8" t="s">
        <v>106</v>
      </c>
      <c r="F33" s="8" t="s">
        <v>23</v>
      </c>
      <c r="G33" s="8" t="s">
        <v>94</v>
      </c>
      <c r="H33" s="8"/>
      <c r="I33" s="8"/>
      <c r="J33" s="8" t="s">
        <v>66</v>
      </c>
      <c r="K33" s="8"/>
      <c r="L33" s="8" t="s">
        <v>26</v>
      </c>
      <c r="M33" s="8" t="str">
        <f t="shared" si="0"/>
        <v>Под Погрузкой</v>
      </c>
      <c r="N33" s="8">
        <v>9389239</v>
      </c>
      <c r="O33" s="8"/>
      <c r="P33" s="8"/>
      <c r="Q33" s="8"/>
      <c r="R33" s="8" t="s">
        <v>105</v>
      </c>
      <c r="S33" s="8"/>
      <c r="T33" s="8"/>
    </row>
    <row r="34" spans="1:20" x14ac:dyDescent="0.25">
      <c r="A34" s="8" t="s">
        <v>108</v>
      </c>
      <c r="B34" s="8">
        <v>2020</v>
      </c>
      <c r="C34" s="8"/>
      <c r="D34" s="8"/>
      <c r="E34" s="8" t="s">
        <v>48</v>
      </c>
      <c r="F34" s="8" t="s">
        <v>31</v>
      </c>
      <c r="G34" s="8" t="s">
        <v>49</v>
      </c>
      <c r="H34" s="8">
        <v>40</v>
      </c>
      <c r="I34" s="8" t="s">
        <v>27</v>
      </c>
      <c r="J34" s="8" t="s">
        <v>25</v>
      </c>
      <c r="K34" s="8"/>
      <c r="L34" s="8" t="s">
        <v>26</v>
      </c>
      <c r="M34" s="8" t="str">
        <f t="shared" si="0"/>
        <v>На рейде</v>
      </c>
      <c r="N34" s="8">
        <v>7915307</v>
      </c>
      <c r="O34" s="8" t="s">
        <v>33</v>
      </c>
      <c r="P34" s="8" t="s">
        <v>70</v>
      </c>
      <c r="Q34" s="8" t="s">
        <v>47</v>
      </c>
      <c r="R34" s="8"/>
      <c r="S34" s="8"/>
      <c r="T34" s="8"/>
    </row>
    <row r="35" spans="1:20" x14ac:dyDescent="0.25">
      <c r="A35" s="8" t="s">
        <v>108</v>
      </c>
      <c r="B35" s="8">
        <v>2020</v>
      </c>
      <c r="C35" s="8"/>
      <c r="D35" s="8"/>
      <c r="E35" s="8" t="s">
        <v>54</v>
      </c>
      <c r="F35" s="8" t="s">
        <v>23</v>
      </c>
      <c r="G35" s="8" t="s">
        <v>55</v>
      </c>
      <c r="H35" s="8">
        <v>23</v>
      </c>
      <c r="I35" s="8" t="s">
        <v>52</v>
      </c>
      <c r="J35" s="8" t="s">
        <v>25</v>
      </c>
      <c r="K35" s="8"/>
      <c r="L35" s="8" t="s">
        <v>26</v>
      </c>
      <c r="M35" s="8" t="str">
        <f t="shared" si="0"/>
        <v>На рейде</v>
      </c>
      <c r="N35" s="8">
        <v>9267170</v>
      </c>
      <c r="O35" s="8" t="s">
        <v>53</v>
      </c>
      <c r="P35" s="8" t="s">
        <v>70</v>
      </c>
      <c r="Q35" s="8" t="s">
        <v>134</v>
      </c>
      <c r="R35" s="8"/>
      <c r="S35" s="8"/>
      <c r="T35" s="8"/>
    </row>
    <row r="36" spans="1:20" x14ac:dyDescent="0.25">
      <c r="A36" s="8" t="s">
        <v>108</v>
      </c>
      <c r="B36" s="8">
        <v>2020</v>
      </c>
      <c r="C36" s="8"/>
      <c r="D36" s="8"/>
      <c r="E36" s="8" t="s">
        <v>122</v>
      </c>
      <c r="F36" s="8" t="s">
        <v>23</v>
      </c>
      <c r="G36" s="8" t="s">
        <v>24</v>
      </c>
      <c r="H36" s="8"/>
      <c r="I36" s="8" t="s">
        <v>69</v>
      </c>
      <c r="J36" s="8" t="s">
        <v>68</v>
      </c>
      <c r="K36" s="8"/>
      <c r="L36" s="8" t="s">
        <v>26</v>
      </c>
      <c r="M36" s="8" t="str">
        <f t="shared" si="0"/>
        <v>На рейде</v>
      </c>
      <c r="N36" s="8">
        <v>9866627</v>
      </c>
      <c r="O36" s="8" t="s">
        <v>67</v>
      </c>
      <c r="P36" s="8" t="s">
        <v>70</v>
      </c>
      <c r="Q36" s="8" t="s">
        <v>34</v>
      </c>
      <c r="R36" s="8"/>
      <c r="S36" s="8"/>
      <c r="T36" s="8"/>
    </row>
    <row r="37" spans="1:20" x14ac:dyDescent="0.25">
      <c r="A37" s="8" t="s">
        <v>108</v>
      </c>
      <c r="B37" s="8">
        <v>2020</v>
      </c>
      <c r="C37" s="8"/>
      <c r="D37" s="8"/>
      <c r="E37" s="8" t="s">
        <v>83</v>
      </c>
      <c r="F37" s="8" t="s">
        <v>23</v>
      </c>
      <c r="G37" s="8" t="s">
        <v>182</v>
      </c>
      <c r="H37" s="8">
        <v>22</v>
      </c>
      <c r="I37" s="8" t="s">
        <v>60</v>
      </c>
      <c r="J37" s="8" t="s">
        <v>25</v>
      </c>
      <c r="K37" s="8"/>
      <c r="L37" s="8" t="s">
        <v>51</v>
      </c>
      <c r="M37" s="8" t="str">
        <f t="shared" si="0"/>
        <v>Под Погрузкой</v>
      </c>
      <c r="N37" s="8">
        <v>9496276</v>
      </c>
      <c r="O37" s="8" t="s">
        <v>64</v>
      </c>
      <c r="P37" s="8"/>
      <c r="Q37" s="8" t="s">
        <v>82</v>
      </c>
      <c r="R37" s="8" t="s">
        <v>21</v>
      </c>
      <c r="S37" s="8" t="s">
        <v>29</v>
      </c>
      <c r="T37" s="8" t="s">
        <v>183</v>
      </c>
    </row>
    <row r="38" spans="1:20" x14ac:dyDescent="0.25">
      <c r="A38" s="8" t="s">
        <v>108</v>
      </c>
      <c r="B38" s="8">
        <v>2020</v>
      </c>
      <c r="C38" s="8"/>
      <c r="D38" s="8"/>
      <c r="E38" s="8" t="s">
        <v>86</v>
      </c>
      <c r="F38" s="8" t="s">
        <v>23</v>
      </c>
      <c r="G38" s="8" t="s">
        <v>144</v>
      </c>
      <c r="H38" s="8" t="s">
        <v>89</v>
      </c>
      <c r="I38" s="8" t="s">
        <v>88</v>
      </c>
      <c r="J38" s="8" t="s">
        <v>87</v>
      </c>
      <c r="K38" s="8"/>
      <c r="L38" s="8" t="s">
        <v>167</v>
      </c>
      <c r="M38" s="8" t="str">
        <f t="shared" si="0"/>
        <v>Под Погрузкой</v>
      </c>
      <c r="N38" s="8">
        <v>9711298</v>
      </c>
      <c r="O38" s="8" t="s">
        <v>26</v>
      </c>
      <c r="P38" s="8"/>
      <c r="Q38" s="8"/>
      <c r="R38" s="8" t="s">
        <v>82</v>
      </c>
      <c r="S38" s="8" t="s">
        <v>21</v>
      </c>
      <c r="T38" s="8" t="s">
        <v>166</v>
      </c>
    </row>
    <row r="39" spans="1:20" x14ac:dyDescent="0.25">
      <c r="A39" s="8" t="s">
        <v>108</v>
      </c>
      <c r="B39" s="8">
        <v>2020</v>
      </c>
      <c r="C39" s="8"/>
      <c r="D39" s="8"/>
      <c r="E39" s="8" t="s">
        <v>93</v>
      </c>
      <c r="F39" s="8" t="s">
        <v>23</v>
      </c>
      <c r="G39" s="8" t="s">
        <v>65</v>
      </c>
      <c r="H39" s="8"/>
      <c r="I39" s="8"/>
      <c r="J39" s="8" t="s">
        <v>66</v>
      </c>
      <c r="K39" s="8"/>
      <c r="L39" s="8" t="s">
        <v>26</v>
      </c>
      <c r="M39" s="8" t="str">
        <f t="shared" si="0"/>
        <v>Под Погрузкой</v>
      </c>
      <c r="N39" s="8">
        <v>9740081</v>
      </c>
      <c r="O39" s="8"/>
      <c r="P39" s="8"/>
      <c r="Q39" s="8"/>
      <c r="R39" s="8" t="s">
        <v>70</v>
      </c>
      <c r="S39" s="8"/>
      <c r="T39" s="8"/>
    </row>
    <row r="40" spans="1:20" x14ac:dyDescent="0.25">
      <c r="A40" s="8" t="s">
        <v>20</v>
      </c>
      <c r="B40" s="8">
        <v>2020</v>
      </c>
      <c r="C40" s="8"/>
      <c r="D40" s="8"/>
      <c r="E40" s="8" t="s">
        <v>107</v>
      </c>
      <c r="F40" s="8" t="s">
        <v>23</v>
      </c>
      <c r="G40" s="8" t="s">
        <v>98</v>
      </c>
      <c r="H40" s="8"/>
      <c r="I40" s="8"/>
      <c r="J40" s="8" t="s">
        <v>66</v>
      </c>
      <c r="K40" s="8"/>
      <c r="L40" s="8" t="s">
        <v>26</v>
      </c>
      <c r="M40" s="8" t="str">
        <f t="shared" si="0"/>
        <v>Под Погрузкой</v>
      </c>
      <c r="N40" s="8">
        <v>9489211</v>
      </c>
      <c r="O40" s="8"/>
      <c r="P40" s="8"/>
      <c r="Q40" s="8"/>
      <c r="R40" s="8" t="s">
        <v>75</v>
      </c>
      <c r="S40" s="8"/>
      <c r="T40" s="8"/>
    </row>
    <row r="41" spans="1:20" x14ac:dyDescent="0.25">
      <c r="A41" s="9" t="s">
        <v>20</v>
      </c>
      <c r="E41" s="7" t="s">
        <v>124</v>
      </c>
      <c r="F41" s="9" t="s">
        <v>23</v>
      </c>
      <c r="G41" s="7" t="s">
        <v>125</v>
      </c>
      <c r="H41" s="7">
        <v>40</v>
      </c>
      <c r="I41" s="7" t="s">
        <v>27</v>
      </c>
      <c r="J41" s="9" t="s">
        <v>25</v>
      </c>
      <c r="L41" s="9" t="s">
        <v>26</v>
      </c>
      <c r="M41" s="8" t="str">
        <f t="shared" si="0"/>
        <v>На рейде</v>
      </c>
      <c r="N41" s="7">
        <v>9197882</v>
      </c>
      <c r="O41" s="7" t="s">
        <v>28</v>
      </c>
      <c r="P41" s="7" t="s">
        <v>21</v>
      </c>
      <c r="Q41" s="7" t="s">
        <v>123</v>
      </c>
    </row>
    <row r="42" spans="1:20" x14ac:dyDescent="0.25">
      <c r="A42" s="9" t="s">
        <v>20</v>
      </c>
      <c r="E42" s="7" t="s">
        <v>126</v>
      </c>
      <c r="F42" s="9" t="s">
        <v>23</v>
      </c>
      <c r="G42" s="7" t="s">
        <v>40</v>
      </c>
      <c r="H42" s="7">
        <v>40</v>
      </c>
      <c r="I42" s="7" t="s">
        <v>27</v>
      </c>
      <c r="J42" s="9" t="s">
        <v>25</v>
      </c>
      <c r="L42" s="9" t="s">
        <v>26</v>
      </c>
      <c r="M42" s="8" t="str">
        <f t="shared" si="0"/>
        <v>На рейде</v>
      </c>
      <c r="N42" s="7">
        <v>9552367</v>
      </c>
      <c r="O42" s="7" t="s">
        <v>28</v>
      </c>
      <c r="P42" s="7" t="s">
        <v>21</v>
      </c>
      <c r="Q42" s="7" t="s">
        <v>39</v>
      </c>
    </row>
    <row r="43" spans="1:20" x14ac:dyDescent="0.25">
      <c r="A43" s="9" t="s">
        <v>20</v>
      </c>
      <c r="E43" s="7" t="s">
        <v>128</v>
      </c>
      <c r="F43" s="9" t="s">
        <v>23</v>
      </c>
      <c r="G43" s="7" t="s">
        <v>45</v>
      </c>
      <c r="H43" s="7">
        <v>40</v>
      </c>
      <c r="I43" s="7" t="s">
        <v>27</v>
      </c>
      <c r="J43" s="9" t="s">
        <v>25</v>
      </c>
      <c r="L43" s="9" t="s">
        <v>26</v>
      </c>
      <c r="M43" s="8" t="str">
        <f t="shared" si="0"/>
        <v>На рейде</v>
      </c>
      <c r="N43" s="7">
        <v>9460722</v>
      </c>
      <c r="O43" s="7" t="s">
        <v>46</v>
      </c>
      <c r="P43" s="7" t="s">
        <v>21</v>
      </c>
      <c r="Q43" s="7" t="s">
        <v>127</v>
      </c>
    </row>
    <row r="44" spans="1:20" x14ac:dyDescent="0.25">
      <c r="A44" s="9" t="s">
        <v>20</v>
      </c>
      <c r="E44" s="7" t="s">
        <v>130</v>
      </c>
      <c r="F44" s="9" t="s">
        <v>23</v>
      </c>
      <c r="G44" s="7" t="s">
        <v>50</v>
      </c>
      <c r="H44" s="7">
        <v>23</v>
      </c>
      <c r="I44" s="7" t="s">
        <v>52</v>
      </c>
      <c r="J44" s="9" t="s">
        <v>25</v>
      </c>
      <c r="L44" s="9" t="s">
        <v>51</v>
      </c>
      <c r="M44" s="8" t="str">
        <f t="shared" si="0"/>
        <v>На рейде</v>
      </c>
      <c r="N44" s="7">
        <v>9077903</v>
      </c>
      <c r="O44" s="7" t="s">
        <v>53</v>
      </c>
      <c r="P44" s="7" t="s">
        <v>21</v>
      </c>
      <c r="Q44" s="7" t="s">
        <v>129</v>
      </c>
    </row>
    <row r="45" spans="1:20" x14ac:dyDescent="0.25">
      <c r="A45" s="9" t="s">
        <v>20</v>
      </c>
      <c r="E45" s="7" t="s">
        <v>131</v>
      </c>
      <c r="F45" s="9" t="s">
        <v>23</v>
      </c>
      <c r="G45" s="7" t="s">
        <v>50</v>
      </c>
      <c r="H45" s="7">
        <v>23</v>
      </c>
      <c r="I45" s="7" t="s">
        <v>52</v>
      </c>
      <c r="J45" s="9" t="s">
        <v>25</v>
      </c>
      <c r="L45" s="9" t="s">
        <v>26</v>
      </c>
      <c r="M45" s="8" t="str">
        <f t="shared" si="0"/>
        <v>На рейде</v>
      </c>
      <c r="N45" s="7">
        <v>9527233</v>
      </c>
      <c r="O45" s="7" t="s">
        <v>53</v>
      </c>
      <c r="P45" s="7" t="s">
        <v>21</v>
      </c>
      <c r="Q45" s="7" t="s">
        <v>56</v>
      </c>
    </row>
    <row r="46" spans="1:20" x14ac:dyDescent="0.25">
      <c r="A46" s="9" t="s">
        <v>20</v>
      </c>
      <c r="E46" s="7" t="s">
        <v>132</v>
      </c>
      <c r="F46" s="9" t="s">
        <v>23</v>
      </c>
      <c r="G46" s="7" t="s">
        <v>133</v>
      </c>
      <c r="H46" s="7">
        <v>22</v>
      </c>
      <c r="I46" s="7" t="s">
        <v>60</v>
      </c>
      <c r="J46" s="9" t="s">
        <v>25</v>
      </c>
      <c r="L46" s="9" t="s">
        <v>26</v>
      </c>
      <c r="M46" s="8" t="str">
        <f t="shared" si="0"/>
        <v>На рейде</v>
      </c>
      <c r="N46" s="7">
        <v>9159062</v>
      </c>
      <c r="O46" s="7" t="s">
        <v>63</v>
      </c>
      <c r="P46" s="7" t="s">
        <v>21</v>
      </c>
      <c r="Q46" s="7" t="s">
        <v>129</v>
      </c>
    </row>
    <row r="47" spans="1:20" x14ac:dyDescent="0.25">
      <c r="A47" s="9" t="s">
        <v>20</v>
      </c>
      <c r="E47" s="7" t="s">
        <v>135</v>
      </c>
      <c r="F47" s="9" t="s">
        <v>23</v>
      </c>
      <c r="G47" s="7" t="s">
        <v>136</v>
      </c>
      <c r="H47" s="7">
        <v>22</v>
      </c>
      <c r="I47" s="7" t="s">
        <v>60</v>
      </c>
      <c r="J47" s="9" t="s">
        <v>25</v>
      </c>
      <c r="L47" s="9" t="s">
        <v>26</v>
      </c>
      <c r="M47" s="8" t="str">
        <f t="shared" si="0"/>
        <v>На рейде</v>
      </c>
      <c r="N47" s="7">
        <v>9399557</v>
      </c>
      <c r="O47" s="7" t="s">
        <v>64</v>
      </c>
      <c r="P47" s="7" t="s">
        <v>21</v>
      </c>
      <c r="Q47" s="7" t="s">
        <v>134</v>
      </c>
    </row>
    <row r="48" spans="1:20" x14ac:dyDescent="0.25">
      <c r="A48" s="9" t="s">
        <v>20</v>
      </c>
      <c r="E48" s="7" t="s">
        <v>137</v>
      </c>
      <c r="F48" s="9" t="s">
        <v>23</v>
      </c>
      <c r="G48" s="7" t="s">
        <v>50</v>
      </c>
      <c r="H48" s="7">
        <v>22</v>
      </c>
      <c r="I48" s="7" t="s">
        <v>60</v>
      </c>
      <c r="J48" s="9" t="s">
        <v>25</v>
      </c>
      <c r="L48" s="9" t="s">
        <v>51</v>
      </c>
      <c r="M48" s="8" t="str">
        <f t="shared" si="0"/>
        <v>На рейде</v>
      </c>
      <c r="N48" s="7">
        <v>9077898</v>
      </c>
      <c r="O48" s="7" t="s">
        <v>53</v>
      </c>
      <c r="P48" s="7" t="s">
        <v>21</v>
      </c>
      <c r="Q48" s="7" t="s">
        <v>134</v>
      </c>
    </row>
    <row r="49" spans="1:20" x14ac:dyDescent="0.25">
      <c r="A49" s="9" t="s">
        <v>20</v>
      </c>
      <c r="E49" s="7" t="s">
        <v>139</v>
      </c>
      <c r="F49" s="9" t="s">
        <v>23</v>
      </c>
      <c r="G49" s="7" t="s">
        <v>65</v>
      </c>
      <c r="J49" s="9" t="s">
        <v>66</v>
      </c>
      <c r="L49" s="9" t="s">
        <v>140</v>
      </c>
      <c r="M49" s="8" t="str">
        <f t="shared" si="0"/>
        <v>На рейде</v>
      </c>
      <c r="N49" s="7">
        <v>9727467</v>
      </c>
      <c r="O49" s="7" t="s">
        <v>67</v>
      </c>
      <c r="P49" s="7" t="s">
        <v>21</v>
      </c>
      <c r="Q49" s="7" t="s">
        <v>138</v>
      </c>
    </row>
    <row r="50" spans="1:20" x14ac:dyDescent="0.25">
      <c r="E50" s="7" t="s">
        <v>141</v>
      </c>
      <c r="F50" s="9" t="s">
        <v>23</v>
      </c>
      <c r="G50" s="7" t="s">
        <v>197</v>
      </c>
      <c r="H50" s="7">
        <v>4</v>
      </c>
      <c r="I50" s="7" t="s">
        <v>69</v>
      </c>
      <c r="J50" s="9" t="s">
        <v>68</v>
      </c>
      <c r="L50" s="9" t="s">
        <v>142</v>
      </c>
      <c r="M50" s="8" t="str">
        <f t="shared" si="0"/>
        <v>Под Погрузкой</v>
      </c>
      <c r="N50" s="7">
        <v>9500584</v>
      </c>
      <c r="O50" s="7" t="s">
        <v>67</v>
      </c>
      <c r="P50" s="7" t="s">
        <v>21</v>
      </c>
      <c r="Q50" s="7" t="s">
        <v>34</v>
      </c>
      <c r="R50" s="7" t="s">
        <v>123</v>
      </c>
    </row>
    <row r="51" spans="1:20" x14ac:dyDescent="0.25">
      <c r="A51" s="9" t="s">
        <v>20</v>
      </c>
      <c r="B51" s="9">
        <v>2020</v>
      </c>
      <c r="E51" s="7" t="s">
        <v>143</v>
      </c>
      <c r="F51" s="9" t="s">
        <v>23</v>
      </c>
      <c r="G51" s="7" t="s">
        <v>177</v>
      </c>
      <c r="H51" s="7">
        <v>40</v>
      </c>
      <c r="I51" s="7" t="s">
        <v>27</v>
      </c>
      <c r="J51" s="9" t="s">
        <v>25</v>
      </c>
      <c r="L51" s="9" t="s">
        <v>26</v>
      </c>
      <c r="M51" s="8" t="str">
        <f t="shared" si="0"/>
        <v>Под Погрузкой</v>
      </c>
      <c r="N51" s="7">
        <v>9460772</v>
      </c>
      <c r="O51" s="7" t="s">
        <v>28</v>
      </c>
      <c r="Q51" s="7" t="s">
        <v>73</v>
      </c>
      <c r="R51" s="7" t="s">
        <v>29</v>
      </c>
    </row>
    <row r="52" spans="1:20" x14ac:dyDescent="0.25">
      <c r="A52" s="9" t="s">
        <v>20</v>
      </c>
      <c r="B52" s="9">
        <v>2020</v>
      </c>
      <c r="E52" s="7" t="s">
        <v>147</v>
      </c>
      <c r="F52" s="9" t="s">
        <v>23</v>
      </c>
      <c r="G52" s="7" t="s">
        <v>45</v>
      </c>
      <c r="J52" s="9" t="s">
        <v>66</v>
      </c>
      <c r="L52" s="9" t="s">
        <v>26</v>
      </c>
      <c r="M52" s="8" t="str">
        <f t="shared" si="0"/>
        <v>Под Погрузкой</v>
      </c>
      <c r="N52" s="7">
        <v>9316816</v>
      </c>
      <c r="O52" s="7" t="s">
        <v>148</v>
      </c>
      <c r="R52" s="7" t="s">
        <v>70</v>
      </c>
    </row>
    <row r="53" spans="1:20" x14ac:dyDescent="0.25">
      <c r="A53" s="9" t="s">
        <v>20</v>
      </c>
      <c r="B53" s="9">
        <v>2020</v>
      </c>
      <c r="E53" s="7" t="s">
        <v>149</v>
      </c>
      <c r="F53" s="9" t="s">
        <v>23</v>
      </c>
      <c r="G53" s="7" t="s">
        <v>65</v>
      </c>
      <c r="J53" s="9" t="s">
        <v>66</v>
      </c>
      <c r="L53" s="9" t="s">
        <v>26</v>
      </c>
      <c r="M53" s="8" t="str">
        <f t="shared" si="0"/>
        <v>Под Погрузкой</v>
      </c>
      <c r="N53" s="7">
        <v>9746102</v>
      </c>
      <c r="O53" s="7" t="s">
        <v>28</v>
      </c>
      <c r="R53" s="7" t="s">
        <v>70</v>
      </c>
    </row>
    <row r="54" spans="1:20" x14ac:dyDescent="0.25">
      <c r="A54" s="9" t="s">
        <v>20</v>
      </c>
      <c r="B54" s="9">
        <v>2020</v>
      </c>
      <c r="E54" s="7" t="s">
        <v>150</v>
      </c>
      <c r="F54" s="9" t="s">
        <v>23</v>
      </c>
      <c r="G54" s="7" t="s">
        <v>94</v>
      </c>
      <c r="J54" s="9" t="s">
        <v>66</v>
      </c>
      <c r="L54" s="9" t="s">
        <v>26</v>
      </c>
      <c r="M54" s="8" t="str">
        <f t="shared" si="0"/>
        <v>Под Погрузкой</v>
      </c>
      <c r="N54" s="7">
        <v>9316907</v>
      </c>
      <c r="O54" s="7" t="s">
        <v>148</v>
      </c>
      <c r="R54" s="7" t="s">
        <v>70</v>
      </c>
    </row>
    <row r="55" spans="1:20" x14ac:dyDescent="0.25">
      <c r="A55" s="9" t="s">
        <v>20</v>
      </c>
      <c r="B55" s="9">
        <v>2020</v>
      </c>
      <c r="E55" s="7" t="s">
        <v>151</v>
      </c>
      <c r="F55" s="9" t="s">
        <v>23</v>
      </c>
      <c r="G55" s="7" t="s">
        <v>94</v>
      </c>
      <c r="J55" s="9" t="s">
        <v>66</v>
      </c>
      <c r="L55" s="9" t="s">
        <v>26</v>
      </c>
      <c r="M55" s="8" t="str">
        <f t="shared" si="0"/>
        <v>Под Погрузкой</v>
      </c>
      <c r="N55" s="7">
        <v>9604005</v>
      </c>
      <c r="O55" s="7" t="s">
        <v>28</v>
      </c>
      <c r="R55" s="7" t="s">
        <v>73</v>
      </c>
    </row>
    <row r="56" spans="1:20" x14ac:dyDescent="0.25">
      <c r="A56" s="9" t="s">
        <v>20</v>
      </c>
      <c r="B56" s="9">
        <v>2020</v>
      </c>
      <c r="E56" s="7" t="s">
        <v>152</v>
      </c>
      <c r="F56" s="9" t="s">
        <v>23</v>
      </c>
      <c r="G56" s="7" t="s">
        <v>97</v>
      </c>
      <c r="J56" s="9" t="s">
        <v>66</v>
      </c>
      <c r="L56" s="9" t="s">
        <v>26</v>
      </c>
      <c r="M56" s="8" t="str">
        <f t="shared" si="0"/>
        <v>Под Погрузкой</v>
      </c>
      <c r="N56" s="7">
        <v>9738923</v>
      </c>
      <c r="O56" s="7" t="s">
        <v>28</v>
      </c>
      <c r="R56" s="7" t="s">
        <v>21</v>
      </c>
    </row>
    <row r="57" spans="1:20" x14ac:dyDescent="0.25">
      <c r="A57" s="9" t="s">
        <v>20</v>
      </c>
      <c r="B57" s="9">
        <v>2020</v>
      </c>
      <c r="E57" s="7" t="s">
        <v>154</v>
      </c>
      <c r="F57" s="9" t="s">
        <v>23</v>
      </c>
      <c r="G57" s="7" t="s">
        <v>97</v>
      </c>
      <c r="J57" s="9" t="s">
        <v>66</v>
      </c>
      <c r="L57" s="9" t="s">
        <v>155</v>
      </c>
      <c r="M57" s="8" t="str">
        <f t="shared" si="0"/>
        <v>Под Погрузкой</v>
      </c>
      <c r="N57" s="7">
        <v>9757929</v>
      </c>
      <c r="O57" s="7" t="s">
        <v>148</v>
      </c>
      <c r="R57" s="7" t="s">
        <v>153</v>
      </c>
      <c r="S57" s="7" t="s">
        <v>34</v>
      </c>
      <c r="T57" s="9" t="s">
        <v>157</v>
      </c>
    </row>
    <row r="58" spans="1:20" x14ac:dyDescent="0.25">
      <c r="B58" s="9">
        <v>2020</v>
      </c>
      <c r="E58" s="7" t="s">
        <v>169</v>
      </c>
      <c r="F58" s="9" t="s">
        <v>23</v>
      </c>
      <c r="G58" s="7" t="s">
        <v>55</v>
      </c>
      <c r="J58" s="9" t="s">
        <v>66</v>
      </c>
      <c r="L58" s="9" t="s">
        <v>26</v>
      </c>
      <c r="M58" s="7" t="e">
        <f ca="1">ЕСЛИ(И(Q58="",P58&lt;&gt;""),"Проходит Босфор","на Рейде")</f>
        <v>#NAME?</v>
      </c>
      <c r="N58" s="7">
        <v>9149677</v>
      </c>
      <c r="O58" s="7" t="s">
        <v>78</v>
      </c>
      <c r="R58" s="7" t="s">
        <v>105</v>
      </c>
    </row>
    <row r="59" spans="1:20" x14ac:dyDescent="0.25">
      <c r="A59" s="9" t="s">
        <v>20</v>
      </c>
      <c r="B59" s="9">
        <v>2020</v>
      </c>
      <c r="E59" s="7" t="s">
        <v>176</v>
      </c>
      <c r="F59" s="9" t="s">
        <v>23</v>
      </c>
      <c r="G59" s="7" t="s">
        <v>177</v>
      </c>
      <c r="I59" s="7" t="s">
        <v>69</v>
      </c>
      <c r="J59" s="9" t="s">
        <v>68</v>
      </c>
      <c r="L59" s="9" t="s">
        <v>51</v>
      </c>
      <c r="M59" s="7" t="e">
        <f ca="1">ЕСЛИ(И(Q59="",P59&lt;&gt;""),"Проходит Босфор","на Рейде")</f>
        <v>#NAME?</v>
      </c>
      <c r="N59" s="7">
        <v>9139268</v>
      </c>
      <c r="O59" s="7" t="s">
        <v>53</v>
      </c>
      <c r="Q59" s="7" t="s">
        <v>29</v>
      </c>
      <c r="R59" s="7" t="s">
        <v>29</v>
      </c>
    </row>
    <row r="60" spans="1:20" x14ac:dyDescent="0.25">
      <c r="A60" s="9" t="s">
        <v>20</v>
      </c>
      <c r="B60" s="9">
        <v>2020</v>
      </c>
      <c r="E60" s="7" t="s">
        <v>179</v>
      </c>
      <c r="F60" s="9" t="s">
        <v>23</v>
      </c>
      <c r="G60" s="7" t="s">
        <v>97</v>
      </c>
      <c r="J60" s="9" t="s">
        <v>66</v>
      </c>
      <c r="L60" s="9" t="s">
        <v>26</v>
      </c>
      <c r="M60" s="7" t="e">
        <f ca="1">ЕСЛИ(И(Q60="",P60&lt;&gt;""),"Проходит Босфор","на Рейде")</f>
        <v>#NAME?</v>
      </c>
      <c r="N60" s="7">
        <v>9801299</v>
      </c>
      <c r="O60" s="7" t="s">
        <v>28</v>
      </c>
      <c r="R60" s="7" t="s">
        <v>29</v>
      </c>
    </row>
    <row r="61" spans="1:20" x14ac:dyDescent="0.25">
      <c r="A61" s="9" t="s">
        <v>20</v>
      </c>
      <c r="B61" s="9">
        <v>2020</v>
      </c>
      <c r="E61" s="7" t="s">
        <v>180</v>
      </c>
      <c r="F61" s="9" t="s">
        <v>23</v>
      </c>
      <c r="G61" s="7" t="s">
        <v>98</v>
      </c>
      <c r="J61" s="9" t="s">
        <v>66</v>
      </c>
      <c r="L61" s="9" t="s">
        <v>26</v>
      </c>
      <c r="M61" s="7" t="e">
        <f ca="1">ЕСЛИ(И(Q61="",P61&lt;&gt;""),"Проходит Босфор","на Рейде")</f>
        <v>#NAME?</v>
      </c>
      <c r="N61" s="7">
        <v>9656864</v>
      </c>
      <c r="O61" s="7" t="s">
        <v>148</v>
      </c>
      <c r="R61" s="7" t="s">
        <v>34</v>
      </c>
    </row>
    <row r="62" spans="1:20" x14ac:dyDescent="0.25">
      <c r="A62" s="9" t="s">
        <v>20</v>
      </c>
      <c r="E62" s="7" t="s">
        <v>187</v>
      </c>
      <c r="F62" s="9" t="s">
        <v>23</v>
      </c>
      <c r="G62" s="7" t="s">
        <v>98</v>
      </c>
      <c r="H62" s="7">
        <v>40</v>
      </c>
      <c r="I62" s="7" t="s">
        <v>27</v>
      </c>
      <c r="J62" s="9" t="s">
        <v>25</v>
      </c>
      <c r="L62" s="9" t="s">
        <v>26</v>
      </c>
      <c r="M62" s="7" t="e">
        <f ca="1">ЕСЛИ(И(Q62="",P62&lt;&gt;"","Проходит Босфор","на Рейде"))</f>
        <v>#NAME?</v>
      </c>
      <c r="N62" s="7">
        <v>9378008</v>
      </c>
      <c r="O62" s="7" t="s">
        <v>171</v>
      </c>
      <c r="P62" s="7" t="s">
        <v>123</v>
      </c>
      <c r="Q62" s="7" t="s">
        <v>39</v>
      </c>
    </row>
    <row r="63" spans="1:20" x14ac:dyDescent="0.25">
      <c r="A63" s="9" t="s">
        <v>20</v>
      </c>
      <c r="E63" s="7" t="s">
        <v>189</v>
      </c>
      <c r="F63" s="9" t="s">
        <v>23</v>
      </c>
      <c r="G63" s="7" t="s">
        <v>190</v>
      </c>
      <c r="H63" s="7">
        <v>23</v>
      </c>
      <c r="I63" s="7" t="s">
        <v>52</v>
      </c>
      <c r="J63" s="9" t="s">
        <v>25</v>
      </c>
      <c r="L63" s="9" t="s">
        <v>26</v>
      </c>
      <c r="M63" s="7" t="e">
        <f ca="1">ЕСЛИ(И(Q63="",P63&lt;&gt;"","Проходит Босфор","на Рейде"))</f>
        <v>#NAME?</v>
      </c>
      <c r="N63" s="7">
        <v>9291779</v>
      </c>
      <c r="O63" s="7" t="s">
        <v>53</v>
      </c>
      <c r="P63" s="7" t="s">
        <v>123</v>
      </c>
      <c r="Q63" s="7" t="s">
        <v>188</v>
      </c>
    </row>
    <row r="64" spans="1:20" x14ac:dyDescent="0.25">
      <c r="A64" s="9" t="s">
        <v>20</v>
      </c>
      <c r="E64" s="7" t="s">
        <v>192</v>
      </c>
      <c r="F64" s="9" t="s">
        <v>43</v>
      </c>
      <c r="G64" s="7" t="s">
        <v>65</v>
      </c>
      <c r="H64" s="7">
        <v>22</v>
      </c>
      <c r="I64" s="7" t="s">
        <v>60</v>
      </c>
      <c r="J64" s="9" t="s">
        <v>25</v>
      </c>
      <c r="L64" s="9" t="s">
        <v>26</v>
      </c>
      <c r="M64" s="7" t="e">
        <f ca="1">ЕСЛИ(И(Q64="",P64&lt;&gt;"","Проходит Босфор","на Рейде"))</f>
        <v>#NAME?</v>
      </c>
      <c r="N64" s="7">
        <v>9582506</v>
      </c>
      <c r="O64" s="7" t="s">
        <v>67</v>
      </c>
      <c r="P64" s="7" t="s">
        <v>123</v>
      </c>
      <c r="Q64" s="7" t="s">
        <v>191</v>
      </c>
    </row>
    <row r="65" spans="1:18" x14ac:dyDescent="0.25">
      <c r="A65" s="9" t="s">
        <v>20</v>
      </c>
      <c r="B65" s="9">
        <v>2020</v>
      </c>
      <c r="E65" s="7" t="s">
        <v>193</v>
      </c>
      <c r="F65" s="9" t="s">
        <v>23</v>
      </c>
      <c r="G65" s="7" t="s">
        <v>45</v>
      </c>
      <c r="J65" s="9" t="s">
        <v>66</v>
      </c>
      <c r="L65" s="9" t="s">
        <v>26</v>
      </c>
      <c r="M65" s="7" t="e">
        <f ca="1">ЕСЛИ(И(Q65="",P65&lt;&gt;""),"Проходит Босфор","на Рейде")</f>
        <v>#NAME?</v>
      </c>
      <c r="N65" s="7">
        <v>9452555</v>
      </c>
      <c r="O65" s="7" t="s">
        <v>148</v>
      </c>
      <c r="R65" s="7" t="s">
        <v>34</v>
      </c>
    </row>
    <row r="66" spans="1:18" x14ac:dyDescent="0.25">
      <c r="A66" s="9" t="s">
        <v>20</v>
      </c>
      <c r="B66" s="9">
        <v>2020</v>
      </c>
      <c r="E66" s="7" t="s">
        <v>194</v>
      </c>
      <c r="F66" s="9" t="s">
        <v>23</v>
      </c>
      <c r="G66" s="7" t="s">
        <v>195</v>
      </c>
      <c r="J66" s="9" t="s">
        <v>66</v>
      </c>
      <c r="L66" s="9" t="s">
        <v>26</v>
      </c>
      <c r="M66" s="7" t="e">
        <f ca="1">ЕСЛИ(И(Q66="",P66&lt;&gt;""),"Проходит Босфор","на Рейде")</f>
        <v>#NAME?</v>
      </c>
      <c r="N66" s="7">
        <v>9649861</v>
      </c>
      <c r="O66" s="7" t="s">
        <v>196</v>
      </c>
      <c r="R66" s="7" t="s">
        <v>34</v>
      </c>
    </row>
    <row r="67" spans="1:18" x14ac:dyDescent="0.25">
      <c r="B67" s="9">
        <v>2020</v>
      </c>
      <c r="E67" s="7" t="s">
        <v>198</v>
      </c>
      <c r="F67" s="9" t="s">
        <v>23</v>
      </c>
      <c r="G67" s="7" t="s">
        <v>199</v>
      </c>
      <c r="H67" s="7">
        <v>8</v>
      </c>
      <c r="I67" s="7" t="s">
        <v>202</v>
      </c>
      <c r="J67" s="9" t="s">
        <v>200</v>
      </c>
      <c r="L67" s="9" t="s">
        <v>26</v>
      </c>
      <c r="M67" s="7" t="e">
        <f ca="1">ЕСЛИ(И(Q67="",P67&lt;&gt;""),"Проходит Босфор","на Рейде")</f>
        <v>#NAME?</v>
      </c>
      <c r="N67" s="7">
        <v>9763693</v>
      </c>
      <c r="O67" s="7" t="s">
        <v>201</v>
      </c>
      <c r="R67" s="7" t="s">
        <v>29</v>
      </c>
    </row>
  </sheetData>
  <autoFilter ref="A1:U1">
    <sortState ref="A2:U57">
      <sortCondition ref="S1"/>
    </sortState>
  </autoFilter>
  <conditionalFormatting sqref="A1:U1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2020-09-07T12:03:05Z</dcterms:modified>
</cp:coreProperties>
</file>