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  <sheet name="Легенда" sheetId="2" r:id="rId2"/>
  </sheets>
  <definedNames>
    <definedName name="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0" i="1" l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3" i="1" l="1"/>
  <c r="M14" i="1"/>
  <c r="M15" i="1"/>
  <c r="M16" i="1"/>
  <c r="M17" i="1"/>
  <c r="M18" i="1"/>
  <c r="M20" i="1"/>
  <c r="M19" i="1"/>
  <c r="M22" i="1"/>
  <c r="M21" i="1"/>
  <c r="M23" i="1"/>
  <c r="M24" i="1"/>
  <c r="M25" i="1"/>
  <c r="M28" i="1"/>
  <c r="M26" i="1"/>
  <c r="M29" i="1"/>
  <c r="M30" i="1"/>
  <c r="M27" i="1"/>
  <c r="M31" i="1"/>
  <c r="M34" i="1"/>
  <c r="M32" i="1"/>
  <c r="M33" i="1"/>
  <c r="M35" i="1"/>
  <c r="M36" i="1"/>
  <c r="M37" i="1"/>
  <c r="M38" i="1"/>
  <c r="M39" i="1"/>
  <c r="M40" i="1"/>
  <c r="M41" i="1"/>
  <c r="M42" i="1"/>
  <c r="M44" i="1"/>
  <c r="M48" i="1"/>
  <c r="M80" i="1"/>
  <c r="M49" i="1"/>
  <c r="M81" i="1"/>
  <c r="M55" i="1"/>
  <c r="M46" i="1"/>
  <c r="M56" i="1"/>
  <c r="M57" i="1"/>
  <c r="M47" i="1"/>
  <c r="M58" i="1"/>
  <c r="M60" i="1"/>
  <c r="M63" i="1"/>
  <c r="M52" i="1"/>
  <c r="M82" i="1"/>
  <c r="M83" i="1"/>
  <c r="M84" i="1"/>
  <c r="M85" i="1"/>
  <c r="M75" i="1"/>
  <c r="M86" i="1"/>
  <c r="M76" i="1"/>
  <c r="M50" i="1"/>
  <c r="M87" i="1"/>
  <c r="M88" i="1"/>
  <c r="M89" i="1"/>
  <c r="M73" i="1"/>
  <c r="M74" i="1"/>
  <c r="M59" i="1"/>
  <c r="M61" i="1"/>
  <c r="M64" i="1"/>
  <c r="M65" i="1"/>
  <c r="M66" i="1"/>
  <c r="M67" i="1"/>
  <c r="M79" i="1"/>
  <c r="M68" i="1"/>
  <c r="M43" i="1"/>
  <c r="M70" i="1"/>
  <c r="M45" i="1"/>
  <c r="M78" i="1"/>
  <c r="M77" i="1"/>
  <c r="M72" i="1"/>
  <c r="M62" i="1"/>
  <c r="M71" i="1"/>
  <c r="M69" i="1"/>
  <c r="M2" i="1" l="1"/>
  <c r="M12" i="1"/>
  <c r="M6" i="1"/>
  <c r="M10" i="1"/>
  <c r="M5" i="1"/>
  <c r="M11" i="1"/>
  <c r="M9" i="1"/>
  <c r="M8" i="1"/>
  <c r="M4" i="1"/>
  <c r="M3" i="1"/>
  <c r="M7" i="1"/>
  <c r="D24" i="1" l="1"/>
  <c r="D3" i="1"/>
  <c r="D9" i="1"/>
  <c r="D15" i="1"/>
  <c r="D14" i="1"/>
  <c r="D79" i="1"/>
  <c r="D8" i="1"/>
  <c r="D17" i="1"/>
  <c r="D18" i="1"/>
  <c r="D80" i="1"/>
  <c r="D19" i="1"/>
  <c r="D98" i="1"/>
  <c r="D34" i="1"/>
  <c r="D31" i="1"/>
  <c r="D82" i="1"/>
  <c r="D100" i="1"/>
  <c r="D32" i="1"/>
  <c r="D33" i="1"/>
  <c r="D73" i="1"/>
  <c r="D52" i="1"/>
  <c r="D75" i="1"/>
  <c r="D2" i="1"/>
  <c r="D28" i="1"/>
  <c r="D23" i="1"/>
  <c r="D12" i="1"/>
  <c r="D5" i="1"/>
  <c r="D4" i="1"/>
  <c r="D30" i="1"/>
  <c r="D7" i="1"/>
  <c r="D101" i="1"/>
</calcChain>
</file>

<file path=xl/sharedStrings.xml><?xml version="1.0" encoding="utf-8"?>
<sst xmlns="http://schemas.openxmlformats.org/spreadsheetml/2006/main" count="1157" uniqueCount="273">
  <si>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</si>
  <si>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</si>
  <si>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</si>
  <si>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</si>
  <si>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</si>
  <si>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</si>
  <si>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</si>
  <si>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</si>
  <si>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</si>
  <si>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</si>
  <si>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</si>
  <si>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</si>
  <si>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</si>
  <si>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</si>
  <si>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</si>
  <si>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</si>
  <si>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</si>
  <si>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</si>
  <si>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</si>
  <si>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</si>
  <si>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03.09.2020</t>
  </si>
  <si>
    <t>FATMA SARI</t>
  </si>
  <si>
    <t>NOVOROSSIYSK</t>
  </si>
  <si>
    <t>N/A</t>
  </si>
  <si>
    <t>KSK</t>
  </si>
  <si>
    <t>RIF TD</t>
  </si>
  <si>
    <t>04.09.2020</t>
  </si>
  <si>
    <t>M IZMIR</t>
  </si>
  <si>
    <t>FAIT KUBAN</t>
  </si>
  <si>
    <t>05.09.2020</t>
  </si>
  <si>
    <t>MANUELA E</t>
  </si>
  <si>
    <t>ARTIS-AGRO EXPORT</t>
  </si>
  <si>
    <t>09.09.2020</t>
  </si>
  <si>
    <t>GANOSAYA</t>
  </si>
  <si>
    <t>AST COMPANY M APK</t>
  </si>
  <si>
    <t>20.09.2020</t>
  </si>
  <si>
    <t>ALI S</t>
  </si>
  <si>
    <t>EGYPT</t>
  </si>
  <si>
    <t>NGT</t>
  </si>
  <si>
    <t>MIROGROUP RESOURCES</t>
  </si>
  <si>
    <t>NIKOLAOS GS</t>
  </si>
  <si>
    <t>11.09.2020</t>
  </si>
  <si>
    <t>TAIYUAN</t>
  </si>
  <si>
    <t>NKHP</t>
  </si>
  <si>
    <t>GEMCORP COMMODITIES TRADING RUS</t>
  </si>
  <si>
    <t>KZP EXPO</t>
  </si>
  <si>
    <t>UNITED GRAIN COMPANY</t>
  </si>
  <si>
    <t>GLENCORE AGRICULTURE IGC</t>
  </si>
  <si>
    <t>TAMAN</t>
  </si>
  <si>
    <t>ZTKT</t>
  </si>
  <si>
    <t>01.09.2020</t>
  </si>
  <si>
    <t>AMINEH M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</si>
  <si>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</si>
  <si>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</si>
  <si>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</si>
  <si>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</si>
  <si>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</si>
  <si>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</si>
  <si>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</si>
  <si>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</si>
  <si>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</si>
  <si>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</si>
  <si>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</si>
  <si>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</si>
  <si>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</si>
  <si>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</si>
  <si>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</si>
  <si>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</si>
  <si>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</si>
  <si>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</si>
  <si>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</si>
  <si>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</si>
  <si>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DORIC</t>
  </si>
  <si>
    <t>BANGLADESH</t>
  </si>
  <si>
    <t>BERGE TATEYAMA</t>
  </si>
  <si>
    <t>DORO</t>
  </si>
  <si>
    <t>27.08.2020</t>
  </si>
  <si>
    <t>CORAL AMETHYST</t>
  </si>
  <si>
    <t>NILOS</t>
  </si>
  <si>
    <t>28.08.2020</t>
  </si>
  <si>
    <t>YM EFFORT</t>
  </si>
  <si>
    <t>KESTREL S</t>
  </si>
  <si>
    <t>2020/21</t>
  </si>
  <si>
    <t>QUEEN JUDI</t>
  </si>
  <si>
    <t>TOMINI ABILITY</t>
  </si>
  <si>
    <t>TRUE FRIEND</t>
  </si>
  <si>
    <t>25.08.2020</t>
  </si>
  <si>
    <t>29.08.2020</t>
  </si>
  <si>
    <t>CARGILL</t>
  </si>
  <si>
    <t>WADI ALARAB</t>
  </si>
  <si>
    <t>TRITON HAWK</t>
  </si>
  <si>
    <t>RANGAKU</t>
  </si>
  <si>
    <t>07.09.2020</t>
  </si>
  <si>
    <t>NEW SIHAM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</si>
  <si>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</si>
  <si>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</si>
  <si>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</si>
  <si>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</si>
  <si>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</si>
  <si>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</si>
  <si>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</si>
  <si>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08.09.2020</t>
  </si>
  <si>
    <t>PANAMAX OSTRIA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</si>
  <si>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</si>
  <si>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</si>
  <si>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</si>
  <si>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</si>
  <si>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</si>
  <si>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</si>
  <si>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</si>
  <si>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</si>
  <si>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</si>
  <si>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</si>
  <si>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</si>
  <si>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</si>
  <si>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</si>
  <si>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</si>
  <si>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</si>
  <si>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</si>
  <si>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TURKEY</t>
  </si>
  <si>
    <t>AGROHOLDING STEPPE TD</t>
  </si>
  <si>
    <t xml:space="preserve">CHITTAGONG </t>
  </si>
  <si>
    <t>EMMAKRIS III</t>
  </si>
  <si>
    <t>barley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</si>
  <si>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</si>
  <si>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</si>
  <si>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</si>
  <si>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</si>
  <si>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</si>
  <si>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</si>
  <si>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CONCERN POKROVSKIY TD</t>
  </si>
  <si>
    <t>PHILIPPINES</t>
  </si>
  <si>
    <t xml:space="preserve">DAKAR </t>
  </si>
  <si>
    <t>SENEGAL</t>
  </si>
  <si>
    <t>ESNA</t>
  </si>
  <si>
    <t>LIVITA</t>
  </si>
  <si>
    <t>QI XIAN LING</t>
  </si>
  <si>
    <t xml:space="preserve">EL ISKANDARIYA (ALEXANDRIA) </t>
  </si>
  <si>
    <t xml:space="preserve">CAPE TOWN </t>
  </si>
  <si>
    <t>SOUTH AFRICA</t>
  </si>
  <si>
    <t>DARLING RIVER</t>
  </si>
  <si>
    <t>AGIOS NIKOLAS</t>
  </si>
  <si>
    <t>23.09.2020</t>
  </si>
  <si>
    <t>KARPATY</t>
  </si>
  <si>
    <t>PLATON / MH</t>
  </si>
  <si>
    <t>NORDIC SEOUL</t>
  </si>
  <si>
    <t>LOUIS DREYFUS VOSTOK</t>
  </si>
  <si>
    <t>NORDRUBICON</t>
  </si>
  <si>
    <t>KALININGRAD</t>
  </si>
  <si>
    <t>SODRUZHESTVO GROUP</t>
  </si>
  <si>
    <t>SODRUZHESTVO SOYA</t>
  </si>
  <si>
    <t xml:space="preserve">AD DAMMAM </t>
  </si>
  <si>
    <t>SAUDI ARABIA</t>
  </si>
  <si>
    <t>N</t>
  </si>
  <si>
    <t>TAMREY S</t>
  </si>
  <si>
    <t>MASTRO MITROS</t>
  </si>
  <si>
    <t>STH OSLO</t>
  </si>
  <si>
    <t>SEA NAVIGATOR</t>
  </si>
  <si>
    <t>WADI ALKARNAK</t>
  </si>
  <si>
    <t xml:space="preserve">LAGOS </t>
  </si>
  <si>
    <t>14.09.2020</t>
  </si>
  <si>
    <t>10.09.2020</t>
  </si>
  <si>
    <t>CHIOS FREEDOM</t>
  </si>
  <si>
    <t>17.09.2020</t>
  </si>
  <si>
    <t>AGGELIKI B</t>
  </si>
  <si>
    <t>24.09.2020</t>
  </si>
  <si>
    <t>SUURHUSEN.S</t>
  </si>
  <si>
    <t>28.09.2020</t>
  </si>
  <si>
    <t>MAPLE STAR</t>
  </si>
  <si>
    <t>COFCO INTERNATIONAL RU</t>
  </si>
  <si>
    <t>WESTERN AIDA</t>
  </si>
  <si>
    <t>AKIJ GLORY</t>
  </si>
  <si>
    <t>AEGEA</t>
  </si>
  <si>
    <t>TANAIS FLYER</t>
  </si>
  <si>
    <t>CRIMSON ACE</t>
  </si>
  <si>
    <t>SIERENTZ GLOBAL MERCHANTS VOSTOK</t>
  </si>
  <si>
    <t>LIBYA</t>
  </si>
  <si>
    <t xml:space="preserve">ISKENDERUN </t>
  </si>
  <si>
    <t>25.09.2020</t>
  </si>
  <si>
    <t>NAIAS</t>
  </si>
  <si>
    <t>01.10.2020</t>
  </si>
  <si>
    <t>TBN</t>
  </si>
  <si>
    <t>IRAN</t>
  </si>
  <si>
    <t>WOODGATE</t>
  </si>
  <si>
    <t>19.09.2020</t>
  </si>
  <si>
    <t>TATRY</t>
  </si>
  <si>
    <t>MATTEO BR</t>
  </si>
  <si>
    <t xml:space="preserve">TARRAGONA </t>
  </si>
  <si>
    <t>SPAIN</t>
  </si>
  <si>
    <t>TUNISIA</t>
  </si>
  <si>
    <t>OMAN</t>
  </si>
  <si>
    <t>NANA LEEN</t>
  </si>
  <si>
    <t>corn</t>
  </si>
  <si>
    <t>wheat</t>
  </si>
  <si>
    <t>peas</t>
  </si>
  <si>
    <t>KAVKAZ</t>
  </si>
  <si>
    <t>18.09.2020</t>
  </si>
  <si>
    <t>TR LADY</t>
  </si>
  <si>
    <t>21.09.2020</t>
  </si>
  <si>
    <t>EDFU</t>
  </si>
  <si>
    <t>BONITA / LR</t>
  </si>
  <si>
    <t>13.09.2020</t>
  </si>
  <si>
    <t>THAILAND</t>
  </si>
  <si>
    <t>KRISTINA P</t>
  </si>
  <si>
    <t>CALYPSO GR</t>
  </si>
  <si>
    <t>MARIETTA</t>
  </si>
  <si>
    <t>GREENWICH EAGLE</t>
  </si>
  <si>
    <t>INCE TOKYO</t>
  </si>
  <si>
    <t>ATHINA III</t>
  </si>
  <si>
    <t xml:space="preserve">MERSIN </t>
  </si>
  <si>
    <t>ARROW LADY</t>
  </si>
  <si>
    <t xml:space="preserve">JEDDAH </t>
  </si>
  <si>
    <t xml:space="preserve">BANDIRMA </t>
  </si>
  <si>
    <t>ARUNA ECE</t>
  </si>
  <si>
    <t>HANSEATIC EAGLE</t>
  </si>
  <si>
    <t>CAROLINA BOLTEN</t>
  </si>
  <si>
    <t>Цвет</t>
  </si>
  <si>
    <t>Примечание</t>
  </si>
  <si>
    <t>Изменение из раздела On Roads</t>
  </si>
  <si>
    <t>Изменение из раздела Due To Arrival</t>
  </si>
  <si>
    <t>Изменение из раздела Under Loading</t>
  </si>
  <si>
    <t>Изменение из раздела Loading Completed</t>
  </si>
  <si>
    <t>Появление новой записи после выполнения среза</t>
  </si>
  <si>
    <t>10.10.2020</t>
  </si>
  <si>
    <t>26.09.2020</t>
  </si>
  <si>
    <t>DESERT HARRIER</t>
  </si>
  <si>
    <t>TRAMMO LAOURA</t>
  </si>
  <si>
    <t>AKSON SERIN</t>
  </si>
  <si>
    <t>SEAPOWER I</t>
  </si>
  <si>
    <t>LUNARA</t>
  </si>
  <si>
    <t>22.09.2020</t>
  </si>
  <si>
    <t>AGIA MARINA</t>
  </si>
  <si>
    <t>WADI SAFAGA</t>
  </si>
  <si>
    <t>16.09.2020</t>
  </si>
  <si>
    <t>BALTIC COUGAR</t>
  </si>
  <si>
    <t>OUTSPAN INTERNATIONAL</t>
  </si>
  <si>
    <t>MAURITANIA</t>
  </si>
  <si>
    <t>LMZ CERES</t>
  </si>
  <si>
    <t>AGIA DOXA</t>
  </si>
  <si>
    <t>ANNA S</t>
  </si>
  <si>
    <t>WILSON LAHN</t>
  </si>
  <si>
    <t>PORT SILO</t>
  </si>
  <si>
    <t>AFRICAN MAGNOLIA</t>
  </si>
  <si>
    <t>GHANA</t>
  </si>
  <si>
    <t>MARAKI</t>
  </si>
  <si>
    <t xml:space="preserve">MOMBASA </t>
  </si>
  <si>
    <t>KENYA</t>
  </si>
  <si>
    <t xml:space="preserve">TEKIRDAG </t>
  </si>
  <si>
    <t xml:space="preserve">FORTALEZA </t>
  </si>
  <si>
    <t>BRAZIL</t>
  </si>
  <si>
    <t>5 800,000</t>
  </si>
  <si>
    <t>38 950,000</t>
  </si>
  <si>
    <t>35 534,000</t>
  </si>
  <si>
    <t>63 890,000</t>
  </si>
  <si>
    <t>55 000,000</t>
  </si>
  <si>
    <t>50 000,000</t>
  </si>
  <si>
    <t>33 000,000</t>
  </si>
  <si>
    <t>70 000,000</t>
  </si>
  <si>
    <t>40 000,000</t>
  </si>
  <si>
    <t>27 000,000</t>
  </si>
  <si>
    <t>35 000,000</t>
  </si>
  <si>
    <t>65 000,000</t>
  </si>
  <si>
    <t>60 000,000</t>
  </si>
  <si>
    <t>30 000,000</t>
  </si>
  <si>
    <t>Под Погрузкой</t>
  </si>
  <si>
    <t>IOANNA D</t>
  </si>
  <si>
    <t>32 000,000</t>
  </si>
  <si>
    <t>25 000,000</t>
  </si>
  <si>
    <t>1 250,000</t>
  </si>
  <si>
    <t>NORWAY</t>
  </si>
  <si>
    <t xml:space="preserve">EL DEKHEILA </t>
  </si>
  <si>
    <t>Исполнен</t>
  </si>
  <si>
    <t xml:space="preserve">DUMYAT (DAMIETTA)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</si>
</sst>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1" fillId="0" borderId="0" xfId="0" applyNumberFormat="1" applyFont="1" applyFill="1" applyBorder="1" applyAlignment="1" applyProtection="1">
      <alignment horizontal="center" vertical="center" wrapText="1"/>
    </xf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A79" zoomScale="85" zoomScaleNormal="85" workbookViewId="0">
      <selection activeCell="M104" sqref="M104"/>
    </sheetView>
  </sheetViews>
  <sheetFormatPr defaultRowHeight="15" x14ac:dyDescent="0.25"/>
  <cols>
    <col min="1" max="1" width="8" style="7" bestFit="1" customWidth="1"/>
    <col min="2" max="2" width="5.140625" style="7" bestFit="1" customWidth="1"/>
    <col min="3" max="3" width="6.5703125" style="7" bestFit="1" customWidth="1"/>
    <col min="4" max="4" width="12.42578125" style="7" bestFit="1" customWidth="1"/>
    <col min="5" max="5" width="19.42578125" style="7" bestFit="1" customWidth="1"/>
    <col min="6" max="6" width="6.85546875" style="7" bestFit="1" customWidth="1"/>
    <col min="7" max="7" width="10.28515625" style="22" bestFit="1" customWidth="1"/>
    <col min="8" max="8" width="9" style="7" bestFit="1" customWidth="1"/>
    <col min="9" max="9" width="20.7109375" style="7" bestFit="1" customWidth="1"/>
    <col min="10" max="10" width="15" style="7" bestFit="1" customWidth="1"/>
    <col min="11" max="11" width="28.5703125" style="7" bestFit="1" customWidth="1"/>
    <col min="12" max="12" width="16.28515625" style="7" bestFit="1" customWidth="1"/>
    <col min="13" max="13" width="14.5703125" style="7" bestFit="1" customWidth="1"/>
    <col min="14" max="14" width="8.140625" style="7" bestFit="1" customWidth="1"/>
    <col min="15" max="15" width="36.5703125" style="7" bestFit="1" customWidth="1"/>
    <col min="16" max="19" width="10.28515625" style="7" bestFit="1" customWidth="1"/>
    <col min="20" max="20" width="29.42578125" style="7" bestFit="1" customWidth="1"/>
    <col min="21" max="21" width="5.28515625" style="7" bestFit="1" customWidth="1"/>
    <col min="22" max="16384" width="9.140625" style="7"/>
  </cols>
  <sheetData>
    <row r="1" spans="1:21" ht="12.75" customHeight="1" x14ac:dyDescent="0.25">
      <c r="A1" s="1" t="s">
        <v>128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20" t="s">
        <v>5</v>
      </c>
      <c r="H1" s="4" t="s">
        <v>6</v>
      </c>
      <c r="I1" s="4" t="s">
        <v>7</v>
      </c>
      <c r="J1" s="4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5" t="s">
        <v>18</v>
      </c>
      <c r="U1" s="5" t="s">
        <v>19</v>
      </c>
    </row>
    <row r="2" spans="1:21" x14ac:dyDescent="0.25">
      <c r="A2" s="6" t="s">
        <v>82</v>
      </c>
      <c r="B2" s="6">
        <v>2020</v>
      </c>
      <c r="C2" s="6"/>
      <c r="D2" s="6" t="str">
        <f>IF(S2&lt;&gt;"",S2,"")</f>
        <v>01.09.2020</v>
      </c>
      <c r="E2" s="6" t="s">
        <v>72</v>
      </c>
      <c r="F2" s="7" t="s">
        <v>193</v>
      </c>
      <c r="G2" s="21">
        <v>45440</v>
      </c>
      <c r="H2" s="6">
        <v>4</v>
      </c>
      <c r="I2" s="6" t="s">
        <v>49</v>
      </c>
      <c r="J2" s="6" t="s">
        <v>48</v>
      </c>
      <c r="K2" s="6"/>
      <c r="L2" s="6" t="s">
        <v>73</v>
      </c>
      <c r="M2" s="6" t="str">
        <f>IF(AND(Q2="",P2&lt;&gt;"",R2=""),"Проходит Босфор",IF(AND(R2&lt;&gt;"",S2=""),"Под Погрузкой",IF(S2&lt;&gt;"","Исполнен",IF(AND(Q2&lt;&gt;"",R2=""),"На рейде",""))))</f>
        <v>Исполнен</v>
      </c>
      <c r="N2" s="6">
        <v>9541837</v>
      </c>
      <c r="O2" s="6" t="s">
        <v>39</v>
      </c>
      <c r="P2" s="6" t="s">
        <v>86</v>
      </c>
      <c r="Q2" s="6" t="s">
        <v>60</v>
      </c>
      <c r="R2" s="6" t="s">
        <v>52</v>
      </c>
      <c r="S2" s="6" t="s">
        <v>50</v>
      </c>
      <c r="T2" s="6" t="s">
        <v>153</v>
      </c>
      <c r="U2"/>
    </row>
    <row r="3" spans="1:21" x14ac:dyDescent="0.25">
      <c r="A3" s="6" t="s">
        <v>82</v>
      </c>
      <c r="B3" s="6">
        <v>2020</v>
      </c>
      <c r="C3" s="6"/>
      <c r="D3" s="6" t="str">
        <f>IF(S3&lt;&gt;"",S3,"")</f>
        <v>01.09.2020</v>
      </c>
      <c r="E3" s="6" t="s">
        <v>85</v>
      </c>
      <c r="F3" s="7" t="s">
        <v>193</v>
      </c>
      <c r="G3" s="21">
        <v>39000</v>
      </c>
      <c r="H3" s="6"/>
      <c r="I3" s="6"/>
      <c r="J3" s="7" t="s">
        <v>195</v>
      </c>
      <c r="K3" s="6"/>
      <c r="L3" s="6" t="s">
        <v>127</v>
      </c>
      <c r="M3" s="6" t="str">
        <f>IF(AND(Q3="",P3&lt;&gt;"",R3=""),"Проходит Босфор",IF(AND(R3&lt;&gt;"",S3=""),"Под Погрузкой",IF(S3&lt;&gt;"","Исполнен",IF(AND(Q3&lt;&gt;"",R3=""),"На рейде",""))))</f>
        <v>Исполнен</v>
      </c>
      <c r="N3" s="6">
        <v>9125566</v>
      </c>
      <c r="O3" s="6" t="s">
        <v>25</v>
      </c>
      <c r="P3" s="6"/>
      <c r="Q3" s="6"/>
      <c r="R3" s="6" t="s">
        <v>76</v>
      </c>
      <c r="S3" s="6" t="s">
        <v>50</v>
      </c>
      <c r="T3" s="6" t="s">
        <v>126</v>
      </c>
      <c r="U3"/>
    </row>
    <row r="4" spans="1:21" x14ac:dyDescent="0.25">
      <c r="A4" s="6" t="s">
        <v>82</v>
      </c>
      <c r="B4" s="6">
        <v>2020</v>
      </c>
      <c r="C4" s="6"/>
      <c r="D4" s="6" t="str">
        <f>IF(S4&lt;&gt;"",S4,"")</f>
        <v>01.09.2020</v>
      </c>
      <c r="E4" s="6" t="s">
        <v>84</v>
      </c>
      <c r="F4" s="7" t="s">
        <v>193</v>
      </c>
      <c r="G4" s="21">
        <v>55113</v>
      </c>
      <c r="H4" s="6">
        <v>22</v>
      </c>
      <c r="I4" s="6" t="s">
        <v>43</v>
      </c>
      <c r="J4" s="6" t="s">
        <v>22</v>
      </c>
      <c r="K4" s="6"/>
      <c r="L4" s="6" t="s">
        <v>73</v>
      </c>
      <c r="M4" s="6" t="str">
        <f>IF(AND(Q4="",P4&lt;&gt;"",R4=""),"Проходит Босфор",IF(AND(R4&lt;&gt;"",S4=""),"Под Погрузкой",IF(S4&lt;&gt;"","Исполнен",IF(AND(Q4&lt;&gt;"",R4=""),"На рейде",""))))</f>
        <v>Исполнен</v>
      </c>
      <c r="N4" s="6">
        <v>9446726</v>
      </c>
      <c r="O4" s="6" t="s">
        <v>46</v>
      </c>
      <c r="P4" s="6" t="s">
        <v>86</v>
      </c>
      <c r="Q4" s="6" t="s">
        <v>54</v>
      </c>
      <c r="R4" s="6" t="s">
        <v>54</v>
      </c>
      <c r="S4" s="6" t="s">
        <v>50</v>
      </c>
      <c r="T4" s="6" t="s">
        <v>121</v>
      </c>
      <c r="U4"/>
    </row>
    <row r="5" spans="1:21" x14ac:dyDescent="0.25">
      <c r="A5" s="6" t="s">
        <v>82</v>
      </c>
      <c r="B5" s="6">
        <v>2020</v>
      </c>
      <c r="C5" s="6"/>
      <c r="D5" s="6" t="str">
        <f>IF(S5&lt;&gt;"",S5,"")</f>
        <v>01.09.2020</v>
      </c>
      <c r="E5" s="6" t="s">
        <v>244</v>
      </c>
      <c r="F5" s="7" t="s">
        <v>193</v>
      </c>
      <c r="G5" s="21">
        <v>25455.4</v>
      </c>
      <c r="H5" s="6">
        <v>40</v>
      </c>
      <c r="I5" s="6" t="s">
        <v>24</v>
      </c>
      <c r="J5" s="6" t="s">
        <v>22</v>
      </c>
      <c r="K5" s="6"/>
      <c r="L5" s="6" t="s">
        <v>37</v>
      </c>
      <c r="M5" s="6" t="str">
        <f>IF(AND(Q5="",P5&lt;&gt;"",R5=""),"Проходит Босфор",IF(AND(R5&lt;&gt;"",S5=""),"Под Погрузкой",IF(S5&lt;&gt;"","Исполнен",IF(AND(Q5&lt;&gt;"",R5=""),"На рейде",""))))</f>
        <v>Исполнен</v>
      </c>
      <c r="N5" s="6">
        <v>9104158</v>
      </c>
      <c r="O5" s="6" t="s">
        <v>120</v>
      </c>
      <c r="P5" s="6" t="s">
        <v>86</v>
      </c>
      <c r="Q5" s="6" t="s">
        <v>223</v>
      </c>
      <c r="R5" s="6" t="s">
        <v>60</v>
      </c>
      <c r="S5" s="6" t="s">
        <v>50</v>
      </c>
      <c r="T5" s="6" t="s">
        <v>137</v>
      </c>
      <c r="U5"/>
    </row>
    <row r="6" spans="1:21" x14ac:dyDescent="0.25">
      <c r="A6" s="6" t="s">
        <v>82</v>
      </c>
      <c r="B6" s="6">
        <v>2020</v>
      </c>
      <c r="D6" s="7" t="s">
        <v>50</v>
      </c>
      <c r="E6" s="7" t="s">
        <v>122</v>
      </c>
      <c r="F6" s="7" t="s">
        <v>123</v>
      </c>
      <c r="G6" s="22">
        <v>62000</v>
      </c>
      <c r="J6" s="7" t="s">
        <v>195</v>
      </c>
      <c r="L6" s="7" t="s">
        <v>124</v>
      </c>
      <c r="M6" s="6" t="str">
        <f>IF(AND(Q6="",P6&lt;&gt;"",R6=""),"Проходит Босфор",IF(AND(R6&lt;&gt;"",S6=""),"Под Погрузкой",IF(S6&lt;&gt;"","Исполнен",IF(AND(Q6&lt;&gt;"",R6=""),"На рейде",""))))</f>
        <v>Исполнен</v>
      </c>
      <c r="N6" s="7">
        <v>9218387</v>
      </c>
      <c r="O6" s="7" t="s">
        <v>25</v>
      </c>
      <c r="S6" s="7" t="s">
        <v>50</v>
      </c>
      <c r="T6" s="7" t="s">
        <v>125</v>
      </c>
      <c r="U6"/>
    </row>
    <row r="7" spans="1:21" x14ac:dyDescent="0.25">
      <c r="A7" s="6" t="s">
        <v>82</v>
      </c>
      <c r="B7" s="6">
        <v>2020</v>
      </c>
      <c r="C7" s="6"/>
      <c r="D7" s="6" t="str">
        <f>IF(S7&lt;&gt;"",S7,"")</f>
        <v>03.09.2020</v>
      </c>
      <c r="E7" s="6" t="s">
        <v>69</v>
      </c>
      <c r="F7" s="7" t="s">
        <v>193</v>
      </c>
      <c r="G7" s="21">
        <v>55676</v>
      </c>
      <c r="H7" s="6">
        <v>23</v>
      </c>
      <c r="I7" s="6" t="s">
        <v>38</v>
      </c>
      <c r="J7" s="6" t="s">
        <v>22</v>
      </c>
      <c r="K7" s="6"/>
      <c r="L7" s="6" t="s">
        <v>131</v>
      </c>
      <c r="M7" s="6" t="str">
        <f>IF(AND(Q7="",P7&lt;&gt;"",R7=""),"Проходит Босфор",IF(AND(R7&lt;&gt;"",S7=""),"Под Погрузкой",IF(S7&lt;&gt;"","Исполнен",IF(AND(Q7&lt;&gt;"",R7=""),"На рейде",""))))</f>
        <v>Исполнен</v>
      </c>
      <c r="N7" s="6">
        <v>9597111</v>
      </c>
      <c r="O7" s="6" t="s">
        <v>31</v>
      </c>
      <c r="P7" s="6" t="s">
        <v>86</v>
      </c>
      <c r="Q7" s="6" t="s">
        <v>87</v>
      </c>
      <c r="R7" s="6" t="s">
        <v>50</v>
      </c>
      <c r="S7" s="6" t="s">
        <v>20</v>
      </c>
      <c r="T7" s="6" t="s">
        <v>153</v>
      </c>
      <c r="U7"/>
    </row>
    <row r="8" spans="1:21" x14ac:dyDescent="0.25">
      <c r="A8" s="6" t="s">
        <v>82</v>
      </c>
      <c r="B8" s="6">
        <v>2020</v>
      </c>
      <c r="C8" s="6"/>
      <c r="D8" s="6" t="str">
        <f>IF(S8&lt;&gt;"",S8,"")</f>
        <v>03.09.2020</v>
      </c>
      <c r="E8" s="6" t="s">
        <v>70</v>
      </c>
      <c r="F8" s="7" t="s">
        <v>193</v>
      </c>
      <c r="G8" s="21">
        <v>27136</v>
      </c>
      <c r="H8" s="6">
        <v>22</v>
      </c>
      <c r="I8" s="6" t="s">
        <v>43</v>
      </c>
      <c r="J8" s="6" t="s">
        <v>22</v>
      </c>
      <c r="K8" s="6"/>
      <c r="L8" s="6" t="s">
        <v>133</v>
      </c>
      <c r="M8" s="6" t="str">
        <f>IF(AND(Q8="",P8&lt;&gt;"",R8=""),"Проходит Босфор",IF(AND(R8&lt;&gt;"",S8=""),"Под Погрузкой",IF(S8&lt;&gt;"","Исполнен",IF(AND(Q8&lt;&gt;"",R8=""),"На рейде",""))))</f>
        <v>Исполнен</v>
      </c>
      <c r="N8" s="6">
        <v>9412945</v>
      </c>
      <c r="O8" s="6" t="s">
        <v>39</v>
      </c>
      <c r="P8" s="6" t="s">
        <v>60</v>
      </c>
      <c r="Q8" s="6" t="s">
        <v>50</v>
      </c>
      <c r="R8" s="6" t="s">
        <v>52</v>
      </c>
      <c r="S8" s="6" t="s">
        <v>20</v>
      </c>
      <c r="T8" s="6" t="s">
        <v>132</v>
      </c>
      <c r="U8"/>
    </row>
    <row r="9" spans="1:21" x14ac:dyDescent="0.25">
      <c r="A9" s="6" t="s">
        <v>82</v>
      </c>
      <c r="B9" s="6">
        <v>2020</v>
      </c>
      <c r="C9" s="6"/>
      <c r="D9" s="6" t="str">
        <f>IF(S9&lt;&gt;"",S9,"")</f>
        <v>03.09.2020</v>
      </c>
      <c r="E9" s="6" t="s">
        <v>78</v>
      </c>
      <c r="F9" s="7" t="s">
        <v>193</v>
      </c>
      <c r="G9" s="21">
        <v>68000</v>
      </c>
      <c r="H9" s="6"/>
      <c r="I9" s="6"/>
      <c r="J9" s="7" t="s">
        <v>195</v>
      </c>
      <c r="K9" s="6"/>
      <c r="L9" s="6" t="s">
        <v>152</v>
      </c>
      <c r="M9" s="6" t="str">
        <f>IF(AND(Q9="",P9&lt;&gt;"",R9=""),"Проходит Босфор",IF(AND(R9&lt;&gt;"",S9=""),"Под Погрузкой",IF(S9&lt;&gt;"","Исполнен",IF(AND(Q9&lt;&gt;"",R9=""),"На рейде",""))))</f>
        <v>Исполнен</v>
      </c>
      <c r="N9" s="6">
        <v>9311153</v>
      </c>
      <c r="O9" s="6" t="s">
        <v>25</v>
      </c>
      <c r="P9" s="6"/>
      <c r="Q9" s="6"/>
      <c r="R9" s="6" t="s">
        <v>76</v>
      </c>
      <c r="S9" s="6" t="s">
        <v>20</v>
      </c>
      <c r="T9" s="6" t="s">
        <v>151</v>
      </c>
      <c r="U9"/>
    </row>
    <row r="10" spans="1:21" x14ac:dyDescent="0.25">
      <c r="A10" s="6" t="s">
        <v>82</v>
      </c>
      <c r="B10" s="6">
        <v>2020</v>
      </c>
      <c r="C10" s="6"/>
      <c r="D10" s="6"/>
      <c r="E10" s="6" t="s">
        <v>64</v>
      </c>
      <c r="F10" s="7" t="s">
        <v>193</v>
      </c>
      <c r="G10" s="21">
        <v>44000</v>
      </c>
      <c r="H10" s="6" t="s">
        <v>67</v>
      </c>
      <c r="I10" s="6" t="s">
        <v>66</v>
      </c>
      <c r="J10" s="6" t="s">
        <v>65</v>
      </c>
      <c r="K10" s="6"/>
      <c r="L10" s="6" t="s">
        <v>127</v>
      </c>
      <c r="M10" s="6" t="str">
        <f>IF(AND(Q10="",P10&lt;&gt;"",R10=""),"Проходит Босфор",IF(AND(R10&lt;&gt;"",S10=""),"Под Погрузкой",IF(S10&lt;&gt;"","Исполнен",IF(AND(Q10&lt;&gt;"",R10=""),"На рейде",""))))</f>
        <v>Исполнен</v>
      </c>
      <c r="N10" s="6">
        <v>9711298</v>
      </c>
      <c r="O10" s="6" t="s">
        <v>175</v>
      </c>
      <c r="P10" s="6"/>
      <c r="Q10" s="6"/>
      <c r="R10" s="6" t="s">
        <v>60</v>
      </c>
      <c r="S10" s="6" t="s">
        <v>20</v>
      </c>
      <c r="T10" s="6" t="s">
        <v>126</v>
      </c>
      <c r="U10"/>
    </row>
    <row r="11" spans="1:21" x14ac:dyDescent="0.25">
      <c r="A11" s="6" t="s">
        <v>82</v>
      </c>
      <c r="B11" s="6">
        <v>2020</v>
      </c>
      <c r="C11" s="6"/>
      <c r="D11" s="6"/>
      <c r="E11" s="6" t="s">
        <v>61</v>
      </c>
      <c r="F11" s="7" t="s">
        <v>193</v>
      </c>
      <c r="G11" s="21">
        <v>31300.1</v>
      </c>
      <c r="H11" s="6">
        <v>22</v>
      </c>
      <c r="I11" s="6" t="s">
        <v>43</v>
      </c>
      <c r="J11" s="6" t="s">
        <v>22</v>
      </c>
      <c r="K11" s="6"/>
      <c r="L11" s="6" t="s">
        <v>37</v>
      </c>
      <c r="M11" s="6" t="str">
        <f>IF(AND(Q11="",P11&lt;&gt;"",R11=""),"Проходит Босфор",IF(AND(R11&lt;&gt;"",S11=""),"Под Погрузкой",IF(S11&lt;&gt;"","Исполнен",IF(AND(Q11&lt;&gt;"",R11=""),"На рейде",""))))</f>
        <v>Исполнен</v>
      </c>
      <c r="N11" s="6">
        <v>9496276</v>
      </c>
      <c r="O11" s="6" t="s">
        <v>46</v>
      </c>
      <c r="P11" s="6"/>
      <c r="Q11" s="6" t="s">
        <v>60</v>
      </c>
      <c r="R11" s="6" t="s">
        <v>20</v>
      </c>
      <c r="S11" s="6" t="s">
        <v>26</v>
      </c>
      <c r="T11" s="6" t="s">
        <v>137</v>
      </c>
      <c r="U11"/>
    </row>
    <row r="12" spans="1:21" x14ac:dyDescent="0.25">
      <c r="A12" s="6" t="s">
        <v>82</v>
      </c>
      <c r="B12" s="6">
        <v>2020</v>
      </c>
      <c r="C12" s="6"/>
      <c r="D12" s="6" t="str">
        <f>IF(S12&lt;&gt;"",S12,"")</f>
        <v>04.09.2020</v>
      </c>
      <c r="E12" s="6" t="s">
        <v>68</v>
      </c>
      <c r="F12" s="7" t="s">
        <v>123</v>
      </c>
      <c r="G12" s="21">
        <v>43250</v>
      </c>
      <c r="H12" s="6">
        <v>40</v>
      </c>
      <c r="I12" s="6" t="s">
        <v>24</v>
      </c>
      <c r="J12" s="6" t="s">
        <v>22</v>
      </c>
      <c r="K12" s="6"/>
      <c r="L12" s="6" t="s">
        <v>124</v>
      </c>
      <c r="M12" s="6" t="str">
        <f>IF(AND(Q12="",P12&lt;&gt;"",R12=""),"Проходит Босфор",IF(AND(R12&lt;&gt;"",S12=""),"Под Погрузкой",IF(S12&lt;&gt;"","Исполнен",IF(AND(Q12&lt;&gt;"",R12=""),"На рейде",""))))</f>
        <v>Исполнен</v>
      </c>
      <c r="N12" s="6">
        <v>9218399</v>
      </c>
      <c r="O12" s="6" t="s">
        <v>25</v>
      </c>
      <c r="P12" s="6" t="s">
        <v>86</v>
      </c>
      <c r="Q12" s="6" t="s">
        <v>50</v>
      </c>
      <c r="R12" s="6" t="s">
        <v>29</v>
      </c>
      <c r="S12" s="6" t="s">
        <v>26</v>
      </c>
      <c r="T12" s="6" t="s">
        <v>125</v>
      </c>
      <c r="U12"/>
    </row>
    <row r="13" spans="1:21" x14ac:dyDescent="0.25">
      <c r="A13" s="6" t="s">
        <v>82</v>
      </c>
      <c r="B13" s="6">
        <v>2020</v>
      </c>
      <c r="E13" s="7" t="s">
        <v>117</v>
      </c>
      <c r="F13" s="7" t="s">
        <v>193</v>
      </c>
      <c r="G13" s="22">
        <v>55000</v>
      </c>
      <c r="J13" s="7" t="s">
        <v>195</v>
      </c>
      <c r="L13" s="7" t="s">
        <v>118</v>
      </c>
      <c r="M13" s="6" t="str">
        <f>IF(AND(Q13="",P13&lt;&gt;"",R13=""),"Проходит Босфор",IF(AND(R13&lt;&gt;"",S13=""),"Под Погрузкой",IF(S13&lt;&gt;"","Исполнен",IF(AND(Q13&lt;&gt;"",R13=""),"На рейде",""))))</f>
        <v>Исполнен</v>
      </c>
      <c r="N13" s="7">
        <v>9757929</v>
      </c>
      <c r="O13" s="7" t="s">
        <v>111</v>
      </c>
      <c r="R13" s="7" t="s">
        <v>116</v>
      </c>
      <c r="S13" s="7" t="s">
        <v>29</v>
      </c>
      <c r="T13" s="7" t="s">
        <v>153</v>
      </c>
      <c r="U13"/>
    </row>
    <row r="14" spans="1:21" x14ac:dyDescent="0.25">
      <c r="A14" s="6" t="s">
        <v>82</v>
      </c>
      <c r="B14" s="6">
        <v>2020</v>
      </c>
      <c r="C14" s="6"/>
      <c r="D14" s="6" t="str">
        <f>IF(S14&lt;&gt;"",S14,"")</f>
        <v>05.09.2020</v>
      </c>
      <c r="E14" s="6" t="s">
        <v>74</v>
      </c>
      <c r="F14" s="7" t="s">
        <v>193</v>
      </c>
      <c r="G14" s="21">
        <v>55000</v>
      </c>
      <c r="H14" s="6"/>
      <c r="I14" s="6"/>
      <c r="J14" s="7" t="s">
        <v>195</v>
      </c>
      <c r="K14" s="6"/>
      <c r="L14" s="6" t="s">
        <v>131</v>
      </c>
      <c r="M14" s="6" t="str">
        <f>IF(AND(Q14="",P14&lt;&gt;"",R14=""),"Проходит Босфор",IF(AND(R14&lt;&gt;"",S14=""),"Под Погрузкой",IF(S14&lt;&gt;"","Исполнен",IF(AND(Q14&lt;&gt;"",R14=""),"На рейде",""))))</f>
        <v>Исполнен</v>
      </c>
      <c r="N14" s="6">
        <v>9866706</v>
      </c>
      <c r="O14" s="6" t="s">
        <v>25</v>
      </c>
      <c r="P14" s="6"/>
      <c r="Q14" s="6"/>
      <c r="R14" s="6" t="s">
        <v>58</v>
      </c>
      <c r="S14" s="6" t="s">
        <v>29</v>
      </c>
      <c r="T14" s="6" t="s">
        <v>153</v>
      </c>
      <c r="U14"/>
    </row>
    <row r="15" spans="1:21" x14ac:dyDescent="0.25">
      <c r="A15" s="6" t="s">
        <v>82</v>
      </c>
      <c r="B15" s="6">
        <v>2020</v>
      </c>
      <c r="C15" s="6"/>
      <c r="D15" s="6" t="str">
        <f>IF(S15&lt;&gt;"",S15,"")</f>
        <v>05.09.2020</v>
      </c>
      <c r="E15" s="6" t="s">
        <v>75</v>
      </c>
      <c r="F15" s="7" t="s">
        <v>193</v>
      </c>
      <c r="G15" s="21">
        <v>51170</v>
      </c>
      <c r="H15" s="6"/>
      <c r="I15" s="6"/>
      <c r="J15" s="7" t="s">
        <v>195</v>
      </c>
      <c r="K15" s="6"/>
      <c r="L15" s="6" t="s">
        <v>139</v>
      </c>
      <c r="M15" s="6" t="str">
        <f>IF(AND(Q15="",P15&lt;&gt;"",R15=""),"Проходит Босфор",IF(AND(R15&lt;&gt;"",S15=""),"Под Погрузкой",IF(S15&lt;&gt;"","Исполнен",IF(AND(Q15&lt;&gt;"",R15=""),"На рейде",""))))</f>
        <v>Исполнен</v>
      </c>
      <c r="N15" s="6">
        <v>9492397</v>
      </c>
      <c r="O15" s="6" t="s">
        <v>111</v>
      </c>
      <c r="P15" s="6"/>
      <c r="Q15" s="6"/>
      <c r="R15" s="6" t="s">
        <v>58</v>
      </c>
      <c r="S15" s="6" t="s">
        <v>29</v>
      </c>
      <c r="T15" s="6" t="s">
        <v>138</v>
      </c>
      <c r="U15"/>
    </row>
    <row r="16" spans="1:21" x14ac:dyDescent="0.25">
      <c r="A16" s="6" t="s">
        <v>82</v>
      </c>
      <c r="B16" s="6">
        <v>2020</v>
      </c>
      <c r="E16" s="7" t="s">
        <v>72</v>
      </c>
      <c r="F16" s="7" t="s">
        <v>193</v>
      </c>
      <c r="G16" s="22">
        <v>10950</v>
      </c>
      <c r="J16" s="7" t="s">
        <v>195</v>
      </c>
      <c r="L16" s="7" t="s">
        <v>73</v>
      </c>
      <c r="M16" s="6" t="str">
        <f>IF(AND(Q16="",P16&lt;&gt;"",R16=""),"Проходит Босфор",IF(AND(R16&lt;&gt;"",S16=""),"Под Погрузкой",IF(S16&lt;&gt;"","Исполнен",IF(AND(Q16&lt;&gt;"",R16=""),"На рейде",""))))</f>
        <v>Исполнен</v>
      </c>
      <c r="N16" s="7">
        <v>9541837</v>
      </c>
      <c r="O16" s="7" t="s">
        <v>25</v>
      </c>
      <c r="R16" s="7" t="s">
        <v>52</v>
      </c>
      <c r="S16" s="7" t="s">
        <v>97</v>
      </c>
      <c r="T16" s="7" t="s">
        <v>153</v>
      </c>
      <c r="U16"/>
    </row>
    <row r="17" spans="1:21" x14ac:dyDescent="0.25">
      <c r="A17" s="6" t="s">
        <v>82</v>
      </c>
      <c r="B17" s="6">
        <v>2020</v>
      </c>
      <c r="C17" s="6"/>
      <c r="D17" s="6" t="str">
        <f>IF(S17&lt;&gt;"",S17,"")</f>
        <v>07.09.2020</v>
      </c>
      <c r="E17" s="6" t="s">
        <v>55</v>
      </c>
      <c r="F17" s="7" t="s">
        <v>193</v>
      </c>
      <c r="G17" s="21">
        <v>57600</v>
      </c>
      <c r="H17" s="6">
        <v>22</v>
      </c>
      <c r="I17" s="6" t="s">
        <v>43</v>
      </c>
      <c r="J17" s="6" t="s">
        <v>22</v>
      </c>
      <c r="K17" s="6"/>
      <c r="L17" s="6" t="s">
        <v>37</v>
      </c>
      <c r="M17" s="6" t="str">
        <f>IF(AND(Q17="",P17&lt;&gt;"",R17=""),"Проходит Босфор",IF(AND(R17&lt;&gt;"",S17=""),"Под Погрузкой",IF(S17&lt;&gt;"","Исполнен",IF(AND(Q17&lt;&gt;"",R17=""),"На рейде",""))))</f>
        <v>Исполнен</v>
      </c>
      <c r="N17" s="6">
        <v>9698941</v>
      </c>
      <c r="O17" s="6" t="s">
        <v>46</v>
      </c>
      <c r="P17" s="6" t="s">
        <v>76</v>
      </c>
      <c r="Q17" s="6" t="s">
        <v>54</v>
      </c>
      <c r="R17" s="6" t="s">
        <v>26</v>
      </c>
      <c r="S17" s="6" t="s">
        <v>92</v>
      </c>
      <c r="T17" s="6" t="s">
        <v>137</v>
      </c>
      <c r="U17"/>
    </row>
    <row r="18" spans="1:21" x14ac:dyDescent="0.25">
      <c r="A18" s="6" t="s">
        <v>82</v>
      </c>
      <c r="B18" s="6">
        <v>2020</v>
      </c>
      <c r="C18" s="6"/>
      <c r="D18" s="6" t="str">
        <f>IF(S18&lt;&gt;"",S18,"")</f>
        <v>07.09.2020</v>
      </c>
      <c r="E18" s="6" t="s">
        <v>56</v>
      </c>
      <c r="F18" s="7" t="s">
        <v>193</v>
      </c>
      <c r="G18" s="21">
        <v>63000</v>
      </c>
      <c r="H18" s="6">
        <v>23</v>
      </c>
      <c r="I18" s="6" t="s">
        <v>38</v>
      </c>
      <c r="J18" s="6" t="s">
        <v>22</v>
      </c>
      <c r="K18" s="6"/>
      <c r="L18" s="6" t="s">
        <v>37</v>
      </c>
      <c r="M18" s="6" t="str">
        <f>IF(AND(Q18="",P18&lt;&gt;"",R18=""),"Проходит Босфор",IF(AND(R18&lt;&gt;"",S18=""),"Под Погрузкой",IF(S18&lt;&gt;"","Исполнен",IF(AND(Q18&lt;&gt;"",R18=""),"На рейде",""))))</f>
        <v>Исполнен</v>
      </c>
      <c r="N18" s="6">
        <v>9460760</v>
      </c>
      <c r="O18" s="6" t="s">
        <v>57</v>
      </c>
      <c r="P18" s="6" t="s">
        <v>76</v>
      </c>
      <c r="Q18" s="6" t="s">
        <v>50</v>
      </c>
      <c r="R18" s="6" t="s">
        <v>26</v>
      </c>
      <c r="S18" s="6" t="s">
        <v>92</v>
      </c>
      <c r="T18" s="6" t="s">
        <v>153</v>
      </c>
      <c r="U18"/>
    </row>
    <row r="19" spans="1:21" x14ac:dyDescent="0.25">
      <c r="A19" s="6" t="s">
        <v>82</v>
      </c>
      <c r="B19" s="6">
        <v>2020</v>
      </c>
      <c r="C19" s="6"/>
      <c r="D19" s="6" t="str">
        <f>IF(S19&lt;&gt;"",S19,"")</f>
        <v>07.09.2020</v>
      </c>
      <c r="E19" s="6" t="s">
        <v>62</v>
      </c>
      <c r="F19" s="7" t="s">
        <v>193</v>
      </c>
      <c r="G19" s="21">
        <v>46200</v>
      </c>
      <c r="H19" s="6">
        <v>3</v>
      </c>
      <c r="I19" s="6" t="s">
        <v>49</v>
      </c>
      <c r="J19" s="6" t="s">
        <v>48</v>
      </c>
      <c r="K19" s="6"/>
      <c r="L19" s="6" t="s">
        <v>63</v>
      </c>
      <c r="M19" s="6" t="str">
        <f>IF(AND(Q19="",P19&lt;&gt;"",R19=""),"Проходит Босфор",IF(AND(R19&lt;&gt;"",S19=""),"Под Погрузкой",IF(S19&lt;&gt;"","Исполнен",IF(AND(Q19&lt;&gt;"",R19=""),"На рейде",""))))</f>
        <v>Исполнен</v>
      </c>
      <c r="N19" s="6">
        <v>9261970</v>
      </c>
      <c r="O19" s="6" t="s">
        <v>44</v>
      </c>
      <c r="P19" s="6" t="s">
        <v>86</v>
      </c>
      <c r="Q19" s="6" t="s">
        <v>50</v>
      </c>
      <c r="R19" s="6" t="s">
        <v>26</v>
      </c>
      <c r="S19" s="6" t="s">
        <v>92</v>
      </c>
      <c r="T19" s="6" t="s">
        <v>159</v>
      </c>
      <c r="U19"/>
    </row>
    <row r="20" spans="1:21" x14ac:dyDescent="0.25">
      <c r="A20" s="6" t="s">
        <v>82</v>
      </c>
      <c r="B20" s="6">
        <v>2020</v>
      </c>
      <c r="C20" s="6"/>
      <c r="D20" s="6"/>
      <c r="E20" s="6" t="s">
        <v>81</v>
      </c>
      <c r="F20" s="7" t="s">
        <v>193</v>
      </c>
      <c r="G20" s="21">
        <v>30000</v>
      </c>
      <c r="H20" s="6"/>
      <c r="I20" s="6"/>
      <c r="J20" s="7" t="s">
        <v>195</v>
      </c>
      <c r="K20" s="6"/>
      <c r="L20" s="6" t="s">
        <v>176</v>
      </c>
      <c r="M20" s="6" t="str">
        <f>IF(AND(Q20="",P20&lt;&gt;"",R20=""),"Проходит Босфор",IF(AND(R20&lt;&gt;"",S20=""),"Под Погрузкой",IF(S20&lt;&gt;"","Исполнен",IF(AND(Q20&lt;&gt;"",R20=""),"На рейде",""))))</f>
        <v>Исполнен</v>
      </c>
      <c r="N20" s="6">
        <v>9489211</v>
      </c>
      <c r="O20" s="6" t="s">
        <v>25</v>
      </c>
      <c r="P20" s="6"/>
      <c r="Q20" s="6"/>
      <c r="R20" s="6" t="s">
        <v>54</v>
      </c>
      <c r="S20" s="6" t="s">
        <v>92</v>
      </c>
      <c r="T20" s="6" t="s">
        <v>153</v>
      </c>
      <c r="U20"/>
    </row>
    <row r="21" spans="1:21" x14ac:dyDescent="0.25">
      <c r="A21" s="6" t="s">
        <v>82</v>
      </c>
      <c r="B21" s="6">
        <v>2020</v>
      </c>
      <c r="E21" s="7" t="s">
        <v>110</v>
      </c>
      <c r="F21" s="7" t="s">
        <v>193</v>
      </c>
      <c r="G21" s="22">
        <v>48400</v>
      </c>
      <c r="J21" s="7" t="s">
        <v>195</v>
      </c>
      <c r="L21" s="7" t="s">
        <v>63</v>
      </c>
      <c r="M21" s="6" t="str">
        <f>IF(AND(Q21="",P21&lt;&gt;"",R21=""),"Проходит Босфор",IF(AND(R21&lt;&gt;"",S21=""),"Под Погрузкой",IF(S21&lt;&gt;"","Исполнен",IF(AND(Q21&lt;&gt;"",R21=""),"На рейде",""))))</f>
        <v>Исполнен</v>
      </c>
      <c r="N21" s="7">
        <v>9316816</v>
      </c>
      <c r="O21" s="7" t="s">
        <v>111</v>
      </c>
      <c r="R21" s="7" t="s">
        <v>50</v>
      </c>
      <c r="S21" s="7" t="s">
        <v>101</v>
      </c>
      <c r="T21" s="7" t="s">
        <v>153</v>
      </c>
      <c r="U21"/>
    </row>
    <row r="22" spans="1:21" x14ac:dyDescent="0.25">
      <c r="A22" s="6" t="s">
        <v>82</v>
      </c>
      <c r="B22" s="6">
        <v>2020</v>
      </c>
      <c r="E22" s="7" t="s">
        <v>109</v>
      </c>
      <c r="F22" s="7" t="s">
        <v>193</v>
      </c>
      <c r="G22" s="22">
        <v>57750</v>
      </c>
      <c r="H22" s="7">
        <v>40</v>
      </c>
      <c r="I22" s="7" t="s">
        <v>24</v>
      </c>
      <c r="J22" s="7" t="s">
        <v>22</v>
      </c>
      <c r="L22" s="7" t="s">
        <v>37</v>
      </c>
      <c r="M22" s="6" t="str">
        <f>IF(AND(Q22="",P22&lt;&gt;"",R22=""),"Проходит Босфор",IF(AND(R22&lt;&gt;"",S22=""),"Под Погрузкой",IF(S22&lt;&gt;"","Исполнен",IF(AND(Q22&lt;&gt;"",R22=""),"На рейде",""))))</f>
        <v>Исполнен</v>
      </c>
      <c r="N22" s="7">
        <v>9460772</v>
      </c>
      <c r="O22" s="7" t="s">
        <v>25</v>
      </c>
      <c r="Q22" s="7" t="s">
        <v>52</v>
      </c>
      <c r="R22" s="7" t="s">
        <v>26</v>
      </c>
      <c r="S22" s="7" t="s">
        <v>101</v>
      </c>
      <c r="T22" s="7" t="s">
        <v>137</v>
      </c>
      <c r="U22"/>
    </row>
    <row r="23" spans="1:21" x14ac:dyDescent="0.25">
      <c r="A23" s="6" t="s">
        <v>82</v>
      </c>
      <c r="B23" s="6">
        <v>2020</v>
      </c>
      <c r="C23" s="6"/>
      <c r="D23" s="6" t="str">
        <f>IF(S23&lt;&gt;"",S23,"")</f>
        <v>08.09.2020</v>
      </c>
      <c r="E23" s="6" t="s">
        <v>77</v>
      </c>
      <c r="F23" s="7" t="s">
        <v>193</v>
      </c>
      <c r="G23" s="21">
        <v>73700</v>
      </c>
      <c r="H23" s="6"/>
      <c r="I23" s="6"/>
      <c r="J23" s="7" t="s">
        <v>195</v>
      </c>
      <c r="K23" s="6"/>
      <c r="L23" s="6" t="s">
        <v>131</v>
      </c>
      <c r="M23" s="6" t="str">
        <f>IF(AND(Q23="",P23&lt;&gt;"",R23=""),"Проходит Босфор",IF(AND(R23&lt;&gt;"",S23=""),"Под Погрузкой",IF(S23&lt;&gt;"","Исполнен",IF(AND(Q23&lt;&gt;"",R23=""),"На рейде",""))))</f>
        <v>Исполнен</v>
      </c>
      <c r="N23" s="6">
        <v>9620621</v>
      </c>
      <c r="O23" s="6" t="s">
        <v>111</v>
      </c>
      <c r="P23" s="6" t="s">
        <v>76</v>
      </c>
      <c r="Q23" s="6" t="s">
        <v>76</v>
      </c>
      <c r="R23" s="6" t="s">
        <v>76</v>
      </c>
      <c r="S23" s="6" t="s">
        <v>101</v>
      </c>
      <c r="T23" s="6" t="s">
        <v>153</v>
      </c>
      <c r="U23"/>
    </row>
    <row r="24" spans="1:21" x14ac:dyDescent="0.25">
      <c r="A24" s="6" t="s">
        <v>82</v>
      </c>
      <c r="B24" s="6">
        <v>2020</v>
      </c>
      <c r="C24" s="6"/>
      <c r="D24" s="6" t="str">
        <f>IF(S24&lt;&gt;"",S24,"")</f>
        <v>08.09.2020</v>
      </c>
      <c r="E24" s="6" t="s">
        <v>80</v>
      </c>
      <c r="F24" s="7" t="s">
        <v>193</v>
      </c>
      <c r="G24" s="21">
        <v>70400</v>
      </c>
      <c r="H24" s="6"/>
      <c r="I24" s="6"/>
      <c r="J24" s="7" t="s">
        <v>195</v>
      </c>
      <c r="K24" s="6"/>
      <c r="L24" s="6" t="s">
        <v>119</v>
      </c>
      <c r="M24" s="6" t="str">
        <f>IF(AND(Q24="",P24&lt;&gt;"",R24=""),"Проходит Босфор",IF(AND(R24&lt;&gt;"",S24=""),"Под Погрузкой",IF(S24&lt;&gt;"","Исполнен",IF(AND(Q24&lt;&gt;"",R24=""),"На рейде",""))))</f>
        <v>Исполнен</v>
      </c>
      <c r="N24" s="6">
        <v>9389239</v>
      </c>
      <c r="O24" s="6" t="s">
        <v>111</v>
      </c>
      <c r="P24" s="6"/>
      <c r="Q24" s="6"/>
      <c r="R24" s="6" t="s">
        <v>79</v>
      </c>
      <c r="S24" s="6" t="s">
        <v>101</v>
      </c>
      <c r="T24" s="6" t="s">
        <v>177</v>
      </c>
      <c r="U24"/>
    </row>
    <row r="25" spans="1:21" x14ac:dyDescent="0.25">
      <c r="A25" s="6" t="s">
        <v>82</v>
      </c>
      <c r="B25" s="6">
        <v>2020</v>
      </c>
      <c r="C25" s="6"/>
      <c r="D25" s="6"/>
      <c r="E25" s="6" t="s">
        <v>71</v>
      </c>
      <c r="F25" s="7" t="s">
        <v>193</v>
      </c>
      <c r="G25" s="21">
        <v>60500</v>
      </c>
      <c r="H25" s="6"/>
      <c r="I25" s="6"/>
      <c r="J25" s="7" t="s">
        <v>195</v>
      </c>
      <c r="K25" s="6"/>
      <c r="L25" s="6" t="s">
        <v>73</v>
      </c>
      <c r="M25" s="6" t="str">
        <f>IF(AND(Q25="",P25&lt;&gt;"",R25=""),"Проходит Босфор",IF(AND(R25&lt;&gt;"",S25=""),"Под Погрузкой",IF(S25&lt;&gt;"","Исполнен",IF(AND(Q25&lt;&gt;"",R25=""),"На рейде",""))))</f>
        <v>Исполнен</v>
      </c>
      <c r="N25" s="6">
        <v>9740081</v>
      </c>
      <c r="O25" s="6" t="s">
        <v>111</v>
      </c>
      <c r="P25" s="6"/>
      <c r="Q25" s="6"/>
      <c r="R25" s="6" t="s">
        <v>50</v>
      </c>
      <c r="S25" s="6" t="s">
        <v>32</v>
      </c>
      <c r="T25" s="6" t="s">
        <v>153</v>
      </c>
      <c r="U25"/>
    </row>
    <row r="26" spans="1:21" x14ac:dyDescent="0.25">
      <c r="A26" s="6" t="s">
        <v>82</v>
      </c>
      <c r="B26" s="6">
        <v>2020</v>
      </c>
      <c r="E26" s="7" t="s">
        <v>68</v>
      </c>
      <c r="F26" s="7" t="s">
        <v>123</v>
      </c>
      <c r="G26" s="22">
        <v>17709</v>
      </c>
      <c r="J26" s="7" t="s">
        <v>195</v>
      </c>
      <c r="L26" s="7" t="s">
        <v>124</v>
      </c>
      <c r="M26" s="6" t="str">
        <f>IF(AND(Q26="",P26&lt;&gt;"",R26=""),"Проходит Босфор",IF(AND(R26&lt;&gt;"",S26=""),"Под Погрузкой",IF(S26&lt;&gt;"","Исполнен",IF(AND(Q26&lt;&gt;"",R26=""),"На рейде",""))))</f>
        <v>Исполнен</v>
      </c>
      <c r="N26" s="7">
        <v>9218399</v>
      </c>
      <c r="O26" s="7" t="s">
        <v>25</v>
      </c>
      <c r="R26" s="7" t="s">
        <v>29</v>
      </c>
      <c r="S26" s="7" t="s">
        <v>32</v>
      </c>
      <c r="T26" s="7" t="s">
        <v>125</v>
      </c>
      <c r="U26"/>
    </row>
    <row r="27" spans="1:21" x14ac:dyDescent="0.25">
      <c r="A27" s="6" t="s">
        <v>82</v>
      </c>
      <c r="B27" s="6">
        <v>2020</v>
      </c>
      <c r="E27" s="7" t="s">
        <v>136</v>
      </c>
      <c r="F27" s="7" t="s">
        <v>193</v>
      </c>
      <c r="G27" s="22">
        <v>31500</v>
      </c>
      <c r="J27" s="7" t="s">
        <v>195</v>
      </c>
      <c r="L27" s="7" t="s">
        <v>119</v>
      </c>
      <c r="M27" s="6" t="str">
        <f>IF(AND(Q27="",P27&lt;&gt;"",R27=""),"Проходит Босфор",IF(AND(R27&lt;&gt;"",S27=""),"Под Погрузкой",IF(S27&lt;&gt;"","Исполнен",IF(AND(Q27&lt;&gt;"",R27=""),"На рейде",""))))</f>
        <v>Исполнен</v>
      </c>
      <c r="N27" s="7">
        <v>9656864</v>
      </c>
      <c r="O27" s="7" t="s">
        <v>111</v>
      </c>
      <c r="R27" s="7" t="s">
        <v>29</v>
      </c>
      <c r="S27" s="7" t="s">
        <v>32</v>
      </c>
      <c r="T27" s="7" t="s">
        <v>153</v>
      </c>
      <c r="U27"/>
    </row>
    <row r="28" spans="1:21" x14ac:dyDescent="0.25">
      <c r="A28" s="6" t="s">
        <v>82</v>
      </c>
      <c r="B28" s="6">
        <v>2020</v>
      </c>
      <c r="C28" s="6"/>
      <c r="D28" s="6" t="str">
        <f>IF(S28&lt;&gt;"",S28,"")</f>
        <v>09.09.2020</v>
      </c>
      <c r="E28" s="6" t="s">
        <v>59</v>
      </c>
      <c r="F28" s="7" t="s">
        <v>193</v>
      </c>
      <c r="G28" s="21">
        <v>57000</v>
      </c>
      <c r="H28" s="6">
        <v>23</v>
      </c>
      <c r="I28" s="6" t="s">
        <v>38</v>
      </c>
      <c r="J28" s="6" t="s">
        <v>22</v>
      </c>
      <c r="K28" s="6"/>
      <c r="L28" s="6" t="s">
        <v>37</v>
      </c>
      <c r="M28" s="6" t="str">
        <f>IF(AND(Q28="",P28&lt;&gt;"",R28=""),"Проходит Босфор",IF(AND(R28&lt;&gt;"",S28=""),"Под Погрузкой",IF(S28&lt;&gt;"","Исполнен",IF(AND(Q28&lt;&gt;"",R28=""),"На рейде",""))))</f>
        <v>Исполнен</v>
      </c>
      <c r="N28" s="6">
        <v>9592094</v>
      </c>
      <c r="O28" s="6" t="s">
        <v>34</v>
      </c>
      <c r="P28" s="6" t="s">
        <v>86</v>
      </c>
      <c r="Q28" s="6" t="s">
        <v>58</v>
      </c>
      <c r="R28" s="6" t="s">
        <v>92</v>
      </c>
      <c r="S28" s="6" t="s">
        <v>32</v>
      </c>
      <c r="T28" s="6" t="s">
        <v>270</v>
      </c>
      <c r="U28"/>
    </row>
    <row r="29" spans="1:21" x14ac:dyDescent="0.25">
      <c r="A29" s="6" t="s">
        <v>82</v>
      </c>
      <c r="B29" s="6">
        <v>2020</v>
      </c>
      <c r="E29" s="7" t="s">
        <v>107</v>
      </c>
      <c r="F29" s="7" t="s">
        <v>193</v>
      </c>
      <c r="G29" s="22">
        <v>40840</v>
      </c>
      <c r="H29" s="7">
        <v>4</v>
      </c>
      <c r="I29" s="7" t="s">
        <v>49</v>
      </c>
      <c r="J29" s="7" t="s">
        <v>48</v>
      </c>
      <c r="L29" s="7" t="s">
        <v>108</v>
      </c>
      <c r="M29" s="6" t="str">
        <f>IF(AND(Q29="",P29&lt;&gt;"",R29=""),"Проходит Босфор",IF(AND(R29&lt;&gt;"",S29=""),"Под Погрузкой",IF(S29&lt;&gt;"","Исполнен",IF(AND(Q29&lt;&gt;"",R29=""),"На рейде",""))))</f>
        <v>Исполнен</v>
      </c>
      <c r="N29" s="7">
        <v>9500584</v>
      </c>
      <c r="O29" s="7" t="s">
        <v>47</v>
      </c>
      <c r="P29" s="7" t="s">
        <v>20</v>
      </c>
      <c r="Q29" s="7" t="s">
        <v>29</v>
      </c>
      <c r="R29" s="7" t="s">
        <v>92</v>
      </c>
      <c r="S29" s="7" t="s">
        <v>32</v>
      </c>
      <c r="T29" s="7" t="s">
        <v>153</v>
      </c>
      <c r="U29"/>
    </row>
    <row r="30" spans="1:21" x14ac:dyDescent="0.25">
      <c r="A30" s="6" t="s">
        <v>82</v>
      </c>
      <c r="B30" s="6">
        <v>2020</v>
      </c>
      <c r="C30" s="6"/>
      <c r="D30" s="6" t="str">
        <f>IF(S30&lt;&gt;"",S30,"")</f>
        <v>09.09.2020</v>
      </c>
      <c r="E30" s="6" t="s">
        <v>83</v>
      </c>
      <c r="F30" s="7" t="s">
        <v>193</v>
      </c>
      <c r="G30" s="21">
        <v>30900</v>
      </c>
      <c r="H30" s="6">
        <v>40</v>
      </c>
      <c r="I30" s="6" t="s">
        <v>24</v>
      </c>
      <c r="J30" s="6" t="s">
        <v>22</v>
      </c>
      <c r="K30" s="6"/>
      <c r="L30" s="6" t="s">
        <v>63</v>
      </c>
      <c r="M30" s="6" t="str">
        <f>IF(AND(Q30="",P30&lt;&gt;"",R30=""),"Проходит Босфор",IF(AND(R30&lt;&gt;"",S30=""),"Под Погрузкой",IF(S30&lt;&gt;"","Исполнен",IF(AND(Q30&lt;&gt;"",R30=""),"На рейде",""))))</f>
        <v>Исполнен</v>
      </c>
      <c r="N30" s="6">
        <v>9295567</v>
      </c>
      <c r="O30" s="6" t="s">
        <v>88</v>
      </c>
      <c r="P30" s="6" t="s">
        <v>86</v>
      </c>
      <c r="Q30" s="6" t="s">
        <v>60</v>
      </c>
      <c r="R30" s="6"/>
      <c r="S30" s="6" t="s">
        <v>32</v>
      </c>
      <c r="T30" s="6" t="s">
        <v>153</v>
      </c>
      <c r="U30"/>
    </row>
    <row r="31" spans="1:21" x14ac:dyDescent="0.25">
      <c r="A31" s="6" t="s">
        <v>82</v>
      </c>
      <c r="B31" s="6">
        <v>2020</v>
      </c>
      <c r="C31" s="6"/>
      <c r="D31" s="6" t="str">
        <f>IF(S31&lt;&gt;"",S31,"")</f>
        <v>10.09.2020</v>
      </c>
      <c r="E31" s="6" t="s">
        <v>210</v>
      </c>
      <c r="F31" s="7" t="s">
        <v>193</v>
      </c>
      <c r="G31" s="21">
        <v>9360</v>
      </c>
      <c r="H31" s="6">
        <v>22</v>
      </c>
      <c r="I31" s="6" t="s">
        <v>43</v>
      </c>
      <c r="J31" s="6" t="s">
        <v>22</v>
      </c>
      <c r="K31" s="6"/>
      <c r="L31" s="6" t="s">
        <v>190</v>
      </c>
      <c r="M31" s="6" t="str">
        <f>IF(AND(Q31="",P31&lt;&gt;"",R31=""),"Проходит Босфор",IF(AND(R31&lt;&gt;"",S31=""),"Под Погрузкой",IF(S31&lt;&gt;"","Исполнен",IF(AND(Q31&lt;&gt;"",R31=""),"На рейде",""))))</f>
        <v>Исполнен</v>
      </c>
      <c r="N31" s="6">
        <v>9304215</v>
      </c>
      <c r="O31" s="6" t="s">
        <v>44</v>
      </c>
      <c r="P31" s="6" t="s">
        <v>86</v>
      </c>
      <c r="Q31" s="6" t="s">
        <v>101</v>
      </c>
      <c r="R31" s="6" t="s">
        <v>101</v>
      </c>
      <c r="S31" s="6" t="s">
        <v>161</v>
      </c>
      <c r="T31" s="6" t="s">
        <v>153</v>
      </c>
      <c r="U31"/>
    </row>
    <row r="32" spans="1:21" x14ac:dyDescent="0.25">
      <c r="A32" s="6" t="s">
        <v>82</v>
      </c>
      <c r="B32" s="6">
        <v>2020</v>
      </c>
      <c r="C32" s="6"/>
      <c r="D32" s="6" t="str">
        <f>IF(S32&lt;&gt;"",S32,"")</f>
        <v>10.09.2020</v>
      </c>
      <c r="E32" s="6" t="s">
        <v>30</v>
      </c>
      <c r="F32" s="6" t="s">
        <v>194</v>
      </c>
      <c r="G32" s="21">
        <v>4900</v>
      </c>
      <c r="H32" s="6">
        <v>41</v>
      </c>
      <c r="I32" s="6" t="s">
        <v>24</v>
      </c>
      <c r="J32" s="6" t="s">
        <v>22</v>
      </c>
      <c r="K32" s="6"/>
      <c r="L32" s="6" t="s">
        <v>188</v>
      </c>
      <c r="M32" s="6" t="str">
        <f>IF(AND(Q32="",P32&lt;&gt;"",R32=""),"Проходит Босфор",IF(AND(R32&lt;&gt;"",S32=""),"Под Погрузкой",IF(S32&lt;&gt;"","Исполнен",IF(AND(Q32&lt;&gt;"",R32=""),"На рейде",""))))</f>
        <v>Исполнен</v>
      </c>
      <c r="N32" s="6">
        <v>9400150</v>
      </c>
      <c r="O32" s="6" t="s">
        <v>31</v>
      </c>
      <c r="P32" s="6" t="s">
        <v>76</v>
      </c>
      <c r="Q32" s="6" t="s">
        <v>92</v>
      </c>
      <c r="R32" s="6" t="s">
        <v>101</v>
      </c>
      <c r="S32" s="6" t="s">
        <v>161</v>
      </c>
      <c r="T32" s="6" t="s">
        <v>187</v>
      </c>
      <c r="U32"/>
    </row>
    <row r="33" spans="1:21" x14ac:dyDescent="0.25">
      <c r="A33" s="6" t="s">
        <v>82</v>
      </c>
      <c r="B33" s="6">
        <v>2020</v>
      </c>
      <c r="C33" s="6"/>
      <c r="D33" s="6" t="str">
        <f>IF(S33&lt;&gt;"",S33,"")</f>
        <v>10.09.2020</v>
      </c>
      <c r="E33" s="6" t="s">
        <v>53</v>
      </c>
      <c r="F33" s="7" t="s">
        <v>193</v>
      </c>
      <c r="G33" s="21">
        <v>31500</v>
      </c>
      <c r="H33" s="6">
        <v>40</v>
      </c>
      <c r="I33" s="6" t="s">
        <v>24</v>
      </c>
      <c r="J33" s="6" t="s">
        <v>22</v>
      </c>
      <c r="K33" s="6"/>
      <c r="L33" s="6" t="s">
        <v>119</v>
      </c>
      <c r="M33" s="6" t="str">
        <f>IF(AND(Q33="",P33&lt;&gt;"",R33=""),"Проходит Босфор",IF(AND(R33&lt;&gt;"",S33=""),"Под Погрузкой",IF(S33&lt;&gt;"","Исполнен",IF(AND(Q33&lt;&gt;"",R33=""),"На рейде",""))))</f>
        <v>Исполнен</v>
      </c>
      <c r="N33" s="6">
        <v>9374349</v>
      </c>
      <c r="O33" s="6" t="s">
        <v>25</v>
      </c>
      <c r="P33" s="6" t="s">
        <v>76</v>
      </c>
      <c r="Q33" s="6" t="s">
        <v>20</v>
      </c>
      <c r="R33" s="6" t="s">
        <v>101</v>
      </c>
      <c r="S33" s="6" t="s">
        <v>161</v>
      </c>
      <c r="T33" s="6" t="s">
        <v>153</v>
      </c>
      <c r="U33"/>
    </row>
    <row r="34" spans="1:21" x14ac:dyDescent="0.25">
      <c r="A34" s="6" t="s">
        <v>82</v>
      </c>
      <c r="B34" s="6">
        <v>2020</v>
      </c>
      <c r="C34" s="6"/>
      <c r="D34" s="6" t="str">
        <f>IF(S34&lt;&gt;"",S34,"")</f>
        <v>10.09.2020</v>
      </c>
      <c r="E34" s="6" t="s">
        <v>210</v>
      </c>
      <c r="F34" s="7" t="s">
        <v>123</v>
      </c>
      <c r="G34" s="21">
        <v>55490</v>
      </c>
      <c r="H34" s="6">
        <v>22</v>
      </c>
      <c r="I34" s="6" t="s">
        <v>43</v>
      </c>
      <c r="J34" s="6" t="s">
        <v>22</v>
      </c>
      <c r="K34" s="6"/>
      <c r="L34" s="6" t="s">
        <v>190</v>
      </c>
      <c r="M34" s="6" t="str">
        <f>IF(AND(Q34="",P34&lt;&gt;"",R34=""),"Проходит Босфор",IF(AND(R34&lt;&gt;"",S34=""),"Под Погрузкой",IF(S34&lt;&gt;"","Исполнен",IF(AND(Q34&lt;&gt;"",R34=""),"На рейде",""))))</f>
        <v>Исполнен</v>
      </c>
      <c r="N34" s="6">
        <v>9304215</v>
      </c>
      <c r="O34" s="6" t="s">
        <v>44</v>
      </c>
      <c r="P34" s="6" t="s">
        <v>86</v>
      </c>
      <c r="Q34" s="6" t="s">
        <v>52</v>
      </c>
      <c r="R34" s="6"/>
      <c r="S34" s="6" t="s">
        <v>161</v>
      </c>
      <c r="T34" s="6" t="s">
        <v>153</v>
      </c>
      <c r="U34"/>
    </row>
    <row r="35" spans="1:21" x14ac:dyDescent="0.25">
      <c r="A35" s="6" t="s">
        <v>82</v>
      </c>
      <c r="B35" s="6">
        <v>2020</v>
      </c>
      <c r="E35" s="7" t="s">
        <v>135</v>
      </c>
      <c r="F35" s="7" t="s">
        <v>193</v>
      </c>
      <c r="G35" s="22">
        <v>57140</v>
      </c>
      <c r="J35" s="7" t="s">
        <v>195</v>
      </c>
      <c r="L35" s="7" t="s">
        <v>152</v>
      </c>
      <c r="M35" s="6" t="str">
        <f>IF(AND(Q35="",P35&lt;&gt;"",R35=""),"Проходит Босфор",IF(AND(R35&lt;&gt;"",S35=""),"Под Погрузкой",IF(S35&lt;&gt;"","Исполнен",IF(AND(Q35&lt;&gt;"",R35=""),"На рейде",""))))</f>
        <v>Исполнен</v>
      </c>
      <c r="N35" s="7">
        <v>9801299</v>
      </c>
      <c r="O35" s="7" t="s">
        <v>25</v>
      </c>
      <c r="R35" s="7" t="s">
        <v>26</v>
      </c>
      <c r="S35" s="7" t="s">
        <v>41</v>
      </c>
      <c r="T35" s="7" t="s">
        <v>153</v>
      </c>
      <c r="U35"/>
    </row>
    <row r="36" spans="1:21" x14ac:dyDescent="0.25">
      <c r="A36" s="6" t="s">
        <v>82</v>
      </c>
      <c r="B36" s="6">
        <v>2020</v>
      </c>
      <c r="C36" s="6"/>
      <c r="D36" s="6"/>
      <c r="E36" s="6" t="s">
        <v>40</v>
      </c>
      <c r="F36" s="7" t="s">
        <v>193</v>
      </c>
      <c r="G36" s="21">
        <v>27000</v>
      </c>
      <c r="H36" s="6">
        <v>23</v>
      </c>
      <c r="I36" s="6" t="s">
        <v>38</v>
      </c>
      <c r="J36" s="6" t="s">
        <v>22</v>
      </c>
      <c r="K36" s="6"/>
      <c r="L36" s="6" t="s">
        <v>189</v>
      </c>
      <c r="M36" s="6" t="str">
        <f>IF(AND(Q36="",P36&lt;&gt;"",R36=""),"Проходит Босфор",IF(AND(R36&lt;&gt;"",S36=""),"Под Погрузкой",IF(S36&lt;&gt;"","Исполнен",IF(AND(Q36&lt;&gt;"",R36=""),"На рейде",""))))</f>
        <v>Исполнен</v>
      </c>
      <c r="N36" s="6">
        <v>9267170</v>
      </c>
      <c r="O36" s="6" t="s">
        <v>39</v>
      </c>
      <c r="P36" s="6" t="s">
        <v>50</v>
      </c>
      <c r="Q36" s="6" t="s">
        <v>101</v>
      </c>
      <c r="R36" s="6" t="s">
        <v>161</v>
      </c>
      <c r="S36" s="6" t="s">
        <v>41</v>
      </c>
      <c r="T36" s="6" t="s">
        <v>153</v>
      </c>
      <c r="U36"/>
    </row>
    <row r="37" spans="1:21" x14ac:dyDescent="0.25">
      <c r="A37" s="6" t="s">
        <v>82</v>
      </c>
      <c r="B37" s="6">
        <v>2020</v>
      </c>
      <c r="E37" s="7" t="s">
        <v>93</v>
      </c>
      <c r="F37" s="7" t="s">
        <v>193</v>
      </c>
      <c r="G37" s="22">
        <v>26250</v>
      </c>
      <c r="H37" s="7">
        <v>40</v>
      </c>
      <c r="I37" s="7" t="s">
        <v>24</v>
      </c>
      <c r="J37" s="7" t="s">
        <v>22</v>
      </c>
      <c r="L37" s="7" t="s">
        <v>119</v>
      </c>
      <c r="M37" s="6" t="str">
        <f>IF(AND(Q37="",P37&lt;&gt;"",R37=""),"Проходит Босфор",IF(AND(R37&lt;&gt;"",S37=""),"Под Погрузкой",IF(S37&lt;&gt;"","Исполнен",IF(AND(Q37&lt;&gt;"",R37=""),"На рейде",""))))</f>
        <v>Исполнен</v>
      </c>
      <c r="N37" s="7">
        <v>9197882</v>
      </c>
      <c r="O37" s="7" t="s">
        <v>25</v>
      </c>
      <c r="P37" s="7" t="s">
        <v>20</v>
      </c>
      <c r="Q37" s="7" t="s">
        <v>92</v>
      </c>
      <c r="R37" s="7" t="s">
        <v>161</v>
      </c>
      <c r="S37" s="7" t="s">
        <v>41</v>
      </c>
      <c r="T37" s="7" t="s">
        <v>209</v>
      </c>
      <c r="U37"/>
    </row>
    <row r="38" spans="1:21" x14ac:dyDescent="0.25">
      <c r="A38" s="6" t="s">
        <v>82</v>
      </c>
      <c r="B38" s="6">
        <v>2020</v>
      </c>
      <c r="E38" s="7" t="s">
        <v>113</v>
      </c>
      <c r="F38" s="7" t="s">
        <v>193</v>
      </c>
      <c r="G38" s="22">
        <v>62878.43</v>
      </c>
      <c r="J38" s="7" t="s">
        <v>195</v>
      </c>
      <c r="L38" s="7" t="s">
        <v>152</v>
      </c>
      <c r="M38" s="6" t="str">
        <f>IF(AND(Q38="",P38&lt;&gt;"",R38=""),"Проходит Босфор",IF(AND(R38&lt;&gt;"",S38=""),"Под Погрузкой",IF(S38&lt;&gt;"","Исполнен",IF(AND(Q38&lt;&gt;"",R38=""),"На рейде",""))))</f>
        <v>Исполнен</v>
      </c>
      <c r="N38" s="7">
        <v>9316907</v>
      </c>
      <c r="O38" s="7" t="s">
        <v>111</v>
      </c>
      <c r="R38" s="7" t="s">
        <v>50</v>
      </c>
      <c r="S38" s="7" t="s">
        <v>104</v>
      </c>
      <c r="T38" s="7" t="s">
        <v>211</v>
      </c>
      <c r="U38"/>
    </row>
    <row r="39" spans="1:21" x14ac:dyDescent="0.25">
      <c r="A39" s="6" t="s">
        <v>82</v>
      </c>
      <c r="B39" s="6">
        <v>2020</v>
      </c>
      <c r="E39" s="7" t="s">
        <v>129</v>
      </c>
      <c r="F39" s="7" t="s">
        <v>193</v>
      </c>
      <c r="G39" s="22">
        <v>26249</v>
      </c>
      <c r="J39" s="7" t="s">
        <v>195</v>
      </c>
      <c r="L39" s="7" t="s">
        <v>119</v>
      </c>
      <c r="M39" s="6" t="str">
        <f>IF(AND(Q39="",P39&lt;&gt;"",R39=""),"Проходит Босфор",IF(AND(R39&lt;&gt;"",S39=""),"Под Погрузкой",IF(S39&lt;&gt;"","Исполнен",IF(AND(Q39&lt;&gt;"",R39=""),"На рейде",""))))</f>
        <v>Исполнен</v>
      </c>
      <c r="N39" s="7">
        <v>9149677</v>
      </c>
      <c r="O39" s="7" t="s">
        <v>57</v>
      </c>
      <c r="R39" s="7" t="s">
        <v>79</v>
      </c>
      <c r="S39" s="7" t="s">
        <v>104</v>
      </c>
      <c r="T39" s="7" t="s">
        <v>212</v>
      </c>
      <c r="U39"/>
    </row>
    <row r="40" spans="1:21" x14ac:dyDescent="0.25">
      <c r="A40" s="6" t="s">
        <v>82</v>
      </c>
      <c r="B40" s="6">
        <v>2020</v>
      </c>
      <c r="E40" s="7" t="s">
        <v>103</v>
      </c>
      <c r="F40" s="7" t="s">
        <v>193</v>
      </c>
      <c r="G40" s="22">
        <v>63000</v>
      </c>
      <c r="H40" s="7">
        <v>22</v>
      </c>
      <c r="I40" s="7" t="s">
        <v>43</v>
      </c>
      <c r="J40" s="7" t="s">
        <v>22</v>
      </c>
      <c r="L40" s="7" t="s">
        <v>37</v>
      </c>
      <c r="M40" s="6" t="str">
        <f>IF(AND(Q40="",P40&lt;&gt;"",R40=""),"Проходит Босфор",IF(AND(R40&lt;&gt;"",S40=""),"Под Погрузкой",IF(S40&lt;&gt;"","Исполнен",IF(AND(Q40&lt;&gt;"",R40=""),"На рейде",""))))</f>
        <v>Исполнен</v>
      </c>
      <c r="N40" s="7">
        <v>9077898</v>
      </c>
      <c r="O40" s="7" t="s">
        <v>39</v>
      </c>
      <c r="P40" s="7" t="s">
        <v>20</v>
      </c>
      <c r="Q40" s="7" t="s">
        <v>32</v>
      </c>
      <c r="R40" s="7" t="s">
        <v>161</v>
      </c>
      <c r="S40" s="7" t="s">
        <v>201</v>
      </c>
      <c r="T40" s="7" t="s">
        <v>137</v>
      </c>
      <c r="U40"/>
    </row>
    <row r="41" spans="1:21" x14ac:dyDescent="0.25">
      <c r="A41" s="6" t="s">
        <v>82</v>
      </c>
      <c r="B41" s="6">
        <v>2020</v>
      </c>
      <c r="E41" s="7" t="s">
        <v>140</v>
      </c>
      <c r="F41" s="7" t="s">
        <v>193</v>
      </c>
      <c r="G41" s="22">
        <v>31600</v>
      </c>
      <c r="H41" s="7">
        <v>40</v>
      </c>
      <c r="I41" s="7" t="s">
        <v>24</v>
      </c>
      <c r="J41" s="7" t="s">
        <v>22</v>
      </c>
      <c r="L41" s="7" t="s">
        <v>37</v>
      </c>
      <c r="M41" s="6" t="str">
        <f>IF(AND(Q41="",P41&lt;&gt;"",R41=""),"Проходит Босфор",IF(AND(R41&lt;&gt;"",S41=""),"Под Погрузкой",IF(S41&lt;&gt;"","Исполнен",IF(AND(Q41&lt;&gt;"",R41=""),"На рейде",""))))</f>
        <v>Исполнен</v>
      </c>
      <c r="N41" s="7">
        <v>9378008</v>
      </c>
      <c r="O41" s="7" t="s">
        <v>130</v>
      </c>
      <c r="P41" s="7" t="s">
        <v>92</v>
      </c>
      <c r="Q41" s="7" t="s">
        <v>32</v>
      </c>
      <c r="S41" s="7" t="s">
        <v>201</v>
      </c>
      <c r="T41" s="7" t="s">
        <v>137</v>
      </c>
      <c r="U41"/>
    </row>
    <row r="42" spans="1:21" x14ac:dyDescent="0.25">
      <c r="A42" s="6" t="s">
        <v>82</v>
      </c>
      <c r="B42" s="6">
        <v>2020</v>
      </c>
      <c r="E42" s="7" t="s">
        <v>162</v>
      </c>
      <c r="F42" s="7" t="s">
        <v>193</v>
      </c>
      <c r="G42" s="22">
        <v>34400</v>
      </c>
      <c r="H42" s="7" t="s">
        <v>67</v>
      </c>
      <c r="I42" s="7" t="s">
        <v>66</v>
      </c>
      <c r="J42" s="7" t="s">
        <v>65</v>
      </c>
      <c r="L42" s="7" t="s">
        <v>133</v>
      </c>
      <c r="M42" s="6" t="str">
        <f>IF(AND(Q42="",P42&lt;&gt;"",R42=""),"Проходит Босфор",IF(AND(R42&lt;&gt;"",S42=""),"Под Погрузкой",IF(S42&lt;&gt;"","Исполнен",IF(AND(Q42&lt;&gt;"",R42=""),"На рейде",""))))</f>
        <v>Исполнен</v>
      </c>
      <c r="N42" s="7">
        <v>9680255</v>
      </c>
      <c r="O42" s="7" t="s">
        <v>23</v>
      </c>
      <c r="P42" s="7" t="s">
        <v>161</v>
      </c>
      <c r="Q42" s="7" t="s">
        <v>161</v>
      </c>
      <c r="S42" s="7" t="s">
        <v>201</v>
      </c>
      <c r="T42" s="7" t="s">
        <v>153</v>
      </c>
      <c r="U42"/>
    </row>
    <row r="43" spans="1:21" x14ac:dyDescent="0.25">
      <c r="A43" s="6" t="s">
        <v>82</v>
      </c>
      <c r="B43" s="6">
        <v>2020</v>
      </c>
      <c r="E43" s="7" t="s">
        <v>112</v>
      </c>
      <c r="F43" s="7" t="s">
        <v>193</v>
      </c>
      <c r="G43" s="22">
        <v>60000</v>
      </c>
      <c r="J43" s="7" t="s">
        <v>195</v>
      </c>
      <c r="L43" s="7" t="s">
        <v>202</v>
      </c>
      <c r="M43" s="6" t="str">
        <f>IF(AND(Q43="",P43&lt;&gt;"",R43=""),"Проходит Босфор",IF(AND(R43&lt;&gt;"",S43=""),"Под Погрузкой",IF(S43&lt;&gt;"","Исполнен",IF(AND(Q43&lt;&gt;"",R43=""),"На рейде",""))))</f>
        <v>Исполнен</v>
      </c>
      <c r="N43" s="7">
        <v>9746102</v>
      </c>
      <c r="O43" s="7" t="s">
        <v>25</v>
      </c>
      <c r="R43" s="7" t="s">
        <v>50</v>
      </c>
      <c r="S43" s="7" t="s">
        <v>160</v>
      </c>
      <c r="T43" s="7" t="s">
        <v>153</v>
      </c>
      <c r="U43"/>
    </row>
    <row r="44" spans="1:21" x14ac:dyDescent="0.25">
      <c r="A44" s="6" t="s">
        <v>82</v>
      </c>
      <c r="B44" s="6">
        <v>2020</v>
      </c>
      <c r="E44" s="7" t="s">
        <v>134</v>
      </c>
      <c r="F44" s="7" t="s">
        <v>193</v>
      </c>
      <c r="G44" s="22">
        <v>57750</v>
      </c>
      <c r="H44" s="7">
        <v>4</v>
      </c>
      <c r="I44" s="7" t="s">
        <v>49</v>
      </c>
      <c r="J44" s="7" t="s">
        <v>48</v>
      </c>
      <c r="L44" s="7" t="s">
        <v>37</v>
      </c>
      <c r="M44" s="6" t="str">
        <f>IF(AND(Q44="",P44&lt;&gt;"",R44=""),"Проходит Босфор",IF(AND(R44&lt;&gt;"",S44=""),"Под Погрузкой",IF(S44&lt;&gt;"","Исполнен",IF(AND(Q44&lt;&gt;"",R44=""),"На рейде",""))))</f>
        <v>Исполнен</v>
      </c>
      <c r="N44" s="7">
        <v>9139268</v>
      </c>
      <c r="O44" s="7" t="s">
        <v>39</v>
      </c>
      <c r="Q44" s="7" t="s">
        <v>26</v>
      </c>
      <c r="R44" s="7" t="s">
        <v>32</v>
      </c>
      <c r="S44" s="7" t="s">
        <v>160</v>
      </c>
      <c r="T44" s="7" t="s">
        <v>272</v>
      </c>
      <c r="U44"/>
    </row>
    <row r="45" spans="1:21" x14ac:dyDescent="0.25">
      <c r="A45" s="6" t="s">
        <v>82</v>
      </c>
      <c r="B45" s="6">
        <v>2020</v>
      </c>
      <c r="E45" s="7" t="s">
        <v>173</v>
      </c>
      <c r="F45" s="7" t="s">
        <v>193</v>
      </c>
      <c r="G45" s="22">
        <v>0</v>
      </c>
      <c r="J45" s="7" t="s">
        <v>195</v>
      </c>
      <c r="L45" s="7" t="s">
        <v>119</v>
      </c>
      <c r="M45" s="6" t="str">
        <f>IF(AND(Q45="",P45&lt;&gt;"",R45=""),"Проходит Босфор",IF(AND(R45&lt;&gt;"",S45=""),"Под Погрузкой",IF(S45&lt;&gt;"","Исполнен",IF(AND(Q45&lt;&gt;"",R45=""),"На рейде",""))))</f>
        <v>Исполнен</v>
      </c>
      <c r="N45" s="7">
        <v>9186479</v>
      </c>
      <c r="O45" s="7" t="s">
        <v>25</v>
      </c>
      <c r="R45" s="7" t="s">
        <v>161</v>
      </c>
      <c r="S45" s="7" t="s">
        <v>160</v>
      </c>
      <c r="T45" s="7" t="s">
        <v>177</v>
      </c>
      <c r="U45"/>
    </row>
    <row r="46" spans="1:21" x14ac:dyDescent="0.25">
      <c r="A46" s="6" t="s">
        <v>82</v>
      </c>
      <c r="B46" s="6">
        <v>2020</v>
      </c>
      <c r="E46" s="7" t="s">
        <v>147</v>
      </c>
      <c r="F46" s="7" t="s">
        <v>193</v>
      </c>
      <c r="G46" s="22">
        <v>30500</v>
      </c>
      <c r="H46" s="7">
        <v>8</v>
      </c>
      <c r="I46" s="7" t="s">
        <v>150</v>
      </c>
      <c r="J46" s="7" t="s">
        <v>148</v>
      </c>
      <c r="L46" s="7" t="s">
        <v>249</v>
      </c>
      <c r="M46" s="6" t="str">
        <f>IF(AND(Q46="",P46&lt;&gt;"",R46=""),"Проходит Босфор",IF(AND(R46&lt;&gt;"",S46=""),"Под Погрузкой",IF(S46&lt;&gt;"","Исполнен",IF(AND(Q46&lt;&gt;"",R46=""),"На рейде",""))))</f>
        <v>Исполнен</v>
      </c>
      <c r="N46" s="7">
        <v>9763693</v>
      </c>
      <c r="O46" s="7" t="s">
        <v>149</v>
      </c>
      <c r="R46" s="7" t="s">
        <v>26</v>
      </c>
      <c r="S46" s="7" t="s">
        <v>95</v>
      </c>
      <c r="T46" s="7" t="s">
        <v>248</v>
      </c>
      <c r="U46"/>
    </row>
    <row r="47" spans="1:21" x14ac:dyDescent="0.25">
      <c r="A47" s="6" t="s">
        <v>82</v>
      </c>
      <c r="B47" s="6">
        <v>2020</v>
      </c>
      <c r="E47" s="7" t="s">
        <v>186</v>
      </c>
      <c r="F47" s="7" t="s">
        <v>193</v>
      </c>
      <c r="G47" s="22">
        <v>23750</v>
      </c>
      <c r="J47" s="7" t="s">
        <v>195</v>
      </c>
      <c r="L47" s="7" t="s">
        <v>119</v>
      </c>
      <c r="M47" s="6" t="str">
        <f>IF(AND(Q47="",P47&lt;&gt;"",R47=""),"Проходит Босфор",IF(AND(R47&lt;&gt;"",S47=""),"Под Погрузкой",IF(S47&lt;&gt;"","Исполнен",IF(AND(Q47&lt;&gt;"",R47=""),"На рейде",""))))</f>
        <v>Исполнен</v>
      </c>
      <c r="N47" s="7">
        <v>9556844</v>
      </c>
      <c r="O47" s="7" t="s">
        <v>111</v>
      </c>
      <c r="R47" s="7" t="s">
        <v>161</v>
      </c>
      <c r="S47" s="7" t="s">
        <v>95</v>
      </c>
      <c r="T47" s="7" t="s">
        <v>247</v>
      </c>
      <c r="U47"/>
    </row>
    <row r="48" spans="1:21" x14ac:dyDescent="0.25">
      <c r="A48" s="6" t="s">
        <v>82</v>
      </c>
      <c r="B48" s="6">
        <v>2020</v>
      </c>
      <c r="E48" s="7" t="s">
        <v>98</v>
      </c>
      <c r="F48" s="7" t="s">
        <v>193</v>
      </c>
      <c r="G48" s="22">
        <v>63000</v>
      </c>
      <c r="H48" s="7">
        <v>23</v>
      </c>
      <c r="I48" s="7" t="s">
        <v>38</v>
      </c>
      <c r="J48" s="7" t="s">
        <v>22</v>
      </c>
      <c r="L48" s="7" t="s">
        <v>37</v>
      </c>
      <c r="M48" s="6" t="str">
        <f>IF(AND(Q48="",P48&lt;&gt;"",R48=""),"Проходит Босфор",IF(AND(R48&lt;&gt;"",S48=""),"Под Погрузкой",IF(S48&lt;&gt;"","Исполнен",IF(AND(Q48&lt;&gt;"",R48=""),"На рейде",""))))</f>
        <v>Исполнен</v>
      </c>
      <c r="N48" s="7">
        <v>9077903</v>
      </c>
      <c r="O48" s="7" t="s">
        <v>39</v>
      </c>
      <c r="P48" s="7" t="s">
        <v>20</v>
      </c>
      <c r="Q48" s="7" t="s">
        <v>97</v>
      </c>
      <c r="R48" s="7" t="s">
        <v>41</v>
      </c>
      <c r="S48" s="7" t="s">
        <v>95</v>
      </c>
      <c r="T48" s="7" t="s">
        <v>137</v>
      </c>
      <c r="U48"/>
    </row>
    <row r="49" spans="1:21" x14ac:dyDescent="0.25">
      <c r="A49" s="6" t="s">
        <v>82</v>
      </c>
      <c r="B49" s="6">
        <v>2020</v>
      </c>
      <c r="E49" s="7" t="s">
        <v>158</v>
      </c>
      <c r="F49" s="7" t="s">
        <v>193</v>
      </c>
      <c r="G49" s="22">
        <v>63000</v>
      </c>
      <c r="H49" s="7">
        <v>22</v>
      </c>
      <c r="I49" s="7" t="s">
        <v>43</v>
      </c>
      <c r="J49" s="7" t="s">
        <v>22</v>
      </c>
      <c r="L49" s="7" t="s">
        <v>37</v>
      </c>
      <c r="M49" s="6" t="str">
        <f>IF(AND(Q49="",P49&lt;&gt;"",R49=""),"Проходит Босфор",IF(AND(R49&lt;&gt;"",S49=""),"Под Погрузкой",IF(S49&lt;&gt;"","Исполнен",IF(AND(Q49&lt;&gt;"",R49=""),"На рейде",""))))</f>
        <v>Исполнен</v>
      </c>
      <c r="N49" s="7">
        <v>9127136</v>
      </c>
      <c r="O49" s="7" t="s">
        <v>57</v>
      </c>
      <c r="P49" s="7" t="s">
        <v>101</v>
      </c>
      <c r="Q49" s="7" t="s">
        <v>41</v>
      </c>
      <c r="R49" s="7" t="s">
        <v>201</v>
      </c>
      <c r="S49" s="7" t="s">
        <v>95</v>
      </c>
      <c r="T49" s="7" t="s">
        <v>153</v>
      </c>
      <c r="U49"/>
    </row>
    <row r="50" spans="1:21" x14ac:dyDescent="0.25">
      <c r="A50" s="6" t="s">
        <v>82</v>
      </c>
      <c r="B50" s="6">
        <v>2020</v>
      </c>
      <c r="E50" s="7" t="s">
        <v>94</v>
      </c>
      <c r="F50" s="7" t="s">
        <v>193</v>
      </c>
      <c r="G50" s="22">
        <v>51150</v>
      </c>
      <c r="H50" s="7">
        <v>40</v>
      </c>
      <c r="I50" s="7" t="s">
        <v>24</v>
      </c>
      <c r="J50" s="7" t="s">
        <v>22</v>
      </c>
      <c r="L50" s="7" t="s">
        <v>246</v>
      </c>
      <c r="M50" s="6" t="str">
        <f>IF(AND(Q50="",P50&lt;&gt;"",R50=""),"Проходит Босфор",IF(AND(R50&lt;&gt;"",S50=""),"Под Погрузкой",IF(S50&lt;&gt;"","Исполнен",IF(AND(Q50&lt;&gt;"",R50=""),"На рейде",""))))</f>
        <v>Исполнен</v>
      </c>
      <c r="N50" s="7">
        <v>9552367</v>
      </c>
      <c r="O50" s="7" t="s">
        <v>25</v>
      </c>
      <c r="P50" s="7" t="s">
        <v>20</v>
      </c>
      <c r="Q50" s="7" t="s">
        <v>32</v>
      </c>
      <c r="R50" s="7" t="s">
        <v>201</v>
      </c>
      <c r="S50" s="7" t="s">
        <v>95</v>
      </c>
      <c r="T50" s="7" t="s">
        <v>245</v>
      </c>
      <c r="U50"/>
    </row>
    <row r="51" spans="1:21" x14ac:dyDescent="0.25">
      <c r="A51" s="6" t="s">
        <v>82</v>
      </c>
      <c r="B51" s="6">
        <v>2020</v>
      </c>
      <c r="E51" s="7" t="s">
        <v>172</v>
      </c>
      <c r="F51" s="7" t="s">
        <v>193</v>
      </c>
      <c r="G51" s="22">
        <v>65000</v>
      </c>
      <c r="J51" s="7" t="s">
        <v>195</v>
      </c>
      <c r="L51" s="7" t="s">
        <v>23</v>
      </c>
      <c r="M51" s="6" t="s">
        <v>271</v>
      </c>
      <c r="N51" s="7">
        <v>9217644</v>
      </c>
      <c r="O51" s="7" t="s">
        <v>111</v>
      </c>
      <c r="R51" s="7" t="s">
        <v>32</v>
      </c>
      <c r="S51" s="7" t="s">
        <v>95</v>
      </c>
      <c r="T51" s="7" t="s">
        <v>153</v>
      </c>
      <c r="U51"/>
    </row>
    <row r="52" spans="1:21" x14ac:dyDescent="0.25">
      <c r="A52" s="6" t="s">
        <v>82</v>
      </c>
      <c r="B52" s="6">
        <v>2020</v>
      </c>
      <c r="C52" s="6"/>
      <c r="D52" s="6" t="str">
        <f>IF(S52&lt;&gt;"",S52,"")</f>
        <v>16.09.2020</v>
      </c>
      <c r="E52" s="6" t="s">
        <v>33</v>
      </c>
      <c r="F52" s="7" t="s">
        <v>123</v>
      </c>
      <c r="G52" s="21">
        <v>14700</v>
      </c>
      <c r="H52" s="6">
        <v>40</v>
      </c>
      <c r="I52" s="6" t="s">
        <v>24</v>
      </c>
      <c r="J52" s="6" t="s">
        <v>22</v>
      </c>
      <c r="K52" s="6"/>
      <c r="L52" s="6" t="s">
        <v>176</v>
      </c>
      <c r="M52" s="6" t="str">
        <f>IF(AND(Q52="",P52&lt;&gt;"",R52=""),"Проходит Босфор",IF(AND(R52&lt;&gt;"",S52=""),"Под Погрузкой",IF(S52&lt;&gt;"","Исполнен",IF(AND(Q52&lt;&gt;"",R52=""),"На рейде",""))))</f>
        <v>Исполнен</v>
      </c>
      <c r="N52" s="6">
        <v>9151400</v>
      </c>
      <c r="O52" s="6" t="s">
        <v>28</v>
      </c>
      <c r="P52" s="6" t="s">
        <v>86</v>
      </c>
      <c r="Q52" s="6" t="s">
        <v>201</v>
      </c>
      <c r="R52" s="6"/>
      <c r="S52" s="6" t="s">
        <v>233</v>
      </c>
      <c r="T52" s="6" t="s">
        <v>153</v>
      </c>
      <c r="U52"/>
    </row>
    <row r="53" spans="1:21" x14ac:dyDescent="0.25">
      <c r="A53" s="6" t="s">
        <v>82</v>
      </c>
      <c r="B53" s="6">
        <v>2020</v>
      </c>
      <c r="E53" s="7" t="s">
        <v>114</v>
      </c>
      <c r="F53" s="7" t="s">
        <v>193</v>
      </c>
      <c r="G53" s="22">
        <v>70000</v>
      </c>
      <c r="J53" s="7" t="s">
        <v>195</v>
      </c>
      <c r="L53" s="7" t="s">
        <v>73</v>
      </c>
      <c r="M53" s="6" t="s">
        <v>271</v>
      </c>
      <c r="N53" s="7">
        <v>9604005</v>
      </c>
      <c r="O53" s="7" t="s">
        <v>25</v>
      </c>
      <c r="R53" s="7" t="s">
        <v>52</v>
      </c>
      <c r="S53" s="7" t="s">
        <v>233</v>
      </c>
      <c r="T53" s="7" t="s">
        <v>153</v>
      </c>
      <c r="U53"/>
    </row>
    <row r="54" spans="1:21" x14ac:dyDescent="0.25">
      <c r="A54" s="7" t="s">
        <v>82</v>
      </c>
      <c r="B54" s="7">
        <v>2020</v>
      </c>
      <c r="E54" s="7" t="s">
        <v>242</v>
      </c>
      <c r="F54" s="7" t="s">
        <v>193</v>
      </c>
      <c r="G54" s="22">
        <v>27000</v>
      </c>
      <c r="H54" s="7">
        <v>8</v>
      </c>
      <c r="I54" s="7" t="s">
        <v>150</v>
      </c>
      <c r="J54" s="7" t="s">
        <v>148</v>
      </c>
      <c r="L54" s="7" t="s">
        <v>243</v>
      </c>
      <c r="M54" s="7" t="s">
        <v>271</v>
      </c>
      <c r="N54" s="7">
        <v>9666455</v>
      </c>
      <c r="O54" s="7" t="s">
        <v>149</v>
      </c>
      <c r="R54" s="7" t="s">
        <v>104</v>
      </c>
      <c r="S54" s="7" t="s">
        <v>233</v>
      </c>
      <c r="T54" s="7" t="s">
        <v>153</v>
      </c>
      <c r="U54"/>
    </row>
    <row r="55" spans="1:21" x14ac:dyDescent="0.25">
      <c r="A55" s="6" t="s">
        <v>82</v>
      </c>
      <c r="B55" s="6">
        <v>2020</v>
      </c>
      <c r="E55" s="7" t="s">
        <v>115</v>
      </c>
      <c r="F55" s="7" t="s">
        <v>193</v>
      </c>
      <c r="G55" s="22" t="s">
        <v>254</v>
      </c>
      <c r="J55" s="7" t="s">
        <v>195</v>
      </c>
      <c r="L55" s="7" t="s">
        <v>153</v>
      </c>
      <c r="M55" s="6" t="str">
        <f>IF(AND(Q55="",P55&lt;&gt;"",R55=""),"Проходит Босфор",IF(AND(R55&lt;&gt;"",S55=""),"Под Погрузкой",IF(S55&lt;&gt;"","Исполнен",IF(AND(Q55&lt;&gt;"",R55=""),"На рейде",""))))</f>
        <v>Под Погрузкой</v>
      </c>
      <c r="N55" s="7">
        <v>9738923</v>
      </c>
      <c r="O55" s="7" t="s">
        <v>25</v>
      </c>
      <c r="R55" s="7" t="s">
        <v>20</v>
      </c>
      <c r="U55"/>
    </row>
    <row r="56" spans="1:21" x14ac:dyDescent="0.25">
      <c r="A56" s="6" t="s">
        <v>82</v>
      </c>
      <c r="B56" s="6">
        <v>2020</v>
      </c>
      <c r="E56" s="7" t="s">
        <v>145</v>
      </c>
      <c r="F56" s="7" t="s">
        <v>193</v>
      </c>
      <c r="G56" s="22" t="s">
        <v>256</v>
      </c>
      <c r="J56" s="7" t="s">
        <v>195</v>
      </c>
      <c r="L56" s="7" t="s">
        <v>133</v>
      </c>
      <c r="M56" s="6" t="str">
        <f>IF(AND(Q56="",P56&lt;&gt;"",R56=""),"Проходит Босфор",IF(AND(R56&lt;&gt;"",S56=""),"Под Погрузкой",IF(S56&lt;&gt;"","Исполнен",IF(AND(Q56&lt;&gt;"",R56=""),"На рейде",""))))</f>
        <v>Под Погрузкой</v>
      </c>
      <c r="N56" s="7">
        <v>9649861</v>
      </c>
      <c r="O56" s="7" t="s">
        <v>146</v>
      </c>
      <c r="R56" s="7" t="s">
        <v>29</v>
      </c>
      <c r="U56"/>
    </row>
    <row r="57" spans="1:21" x14ac:dyDescent="0.25">
      <c r="A57" s="6" t="s">
        <v>82</v>
      </c>
      <c r="B57" s="6">
        <v>2020</v>
      </c>
      <c r="E57" s="7" t="s">
        <v>144</v>
      </c>
      <c r="F57" s="7" t="s">
        <v>193</v>
      </c>
      <c r="G57" s="22" t="s">
        <v>255</v>
      </c>
      <c r="J57" s="7" t="s">
        <v>195</v>
      </c>
      <c r="L57" s="7" t="s">
        <v>153</v>
      </c>
      <c r="M57" s="6" t="str">
        <f>IF(AND(Q57="",P57&lt;&gt;"",R57=""),"Проходит Босфор",IF(AND(R57&lt;&gt;"",S57=""),"Под Погрузкой",IF(S57&lt;&gt;"","Исполнен",IF(AND(Q57&lt;&gt;"",R57=""),"На рейде",""))))</f>
        <v>Под Погрузкой</v>
      </c>
      <c r="N57" s="7">
        <v>9452555</v>
      </c>
      <c r="O57" s="7" t="s">
        <v>111</v>
      </c>
      <c r="R57" s="7" t="s">
        <v>29</v>
      </c>
      <c r="U57"/>
    </row>
    <row r="58" spans="1:21" x14ac:dyDescent="0.25">
      <c r="A58" s="6" t="s">
        <v>82</v>
      </c>
      <c r="B58" s="6">
        <v>2020</v>
      </c>
      <c r="E58" s="7" t="s">
        <v>174</v>
      </c>
      <c r="F58" s="7" t="s">
        <v>193</v>
      </c>
      <c r="G58" s="22" t="s">
        <v>257</v>
      </c>
      <c r="J58" s="7" t="s">
        <v>195</v>
      </c>
      <c r="L58" s="7" t="s">
        <v>153</v>
      </c>
      <c r="M58" s="6" t="str">
        <f>IF(AND(Q58="",P58&lt;&gt;"",R58=""),"Проходит Босфор",IF(AND(R58&lt;&gt;"",S58=""),"Под Погрузкой",IF(S58&lt;&gt;"","Исполнен",IF(AND(Q58&lt;&gt;"",R58=""),"На рейде",""))))</f>
        <v>Под Погрузкой</v>
      </c>
      <c r="N58" s="7">
        <v>9727429</v>
      </c>
      <c r="O58" s="7" t="s">
        <v>25</v>
      </c>
      <c r="R58" s="7" t="s">
        <v>161</v>
      </c>
      <c r="U58"/>
    </row>
    <row r="59" spans="1:21" x14ac:dyDescent="0.25">
      <c r="A59" s="7" t="s">
        <v>82</v>
      </c>
      <c r="B59" s="7">
        <v>2020</v>
      </c>
      <c r="E59" s="7" t="s">
        <v>203</v>
      </c>
      <c r="F59" s="7" t="s">
        <v>193</v>
      </c>
      <c r="G59" s="22" t="s">
        <v>258</v>
      </c>
      <c r="J59" s="7" t="s">
        <v>195</v>
      </c>
      <c r="L59" s="7" t="s">
        <v>153</v>
      </c>
      <c r="M59" s="6" t="str">
        <f>IF(AND(Q59="",P59&lt;&gt;"",R59=""),"Проходит Босфор",IF(AND(R59&lt;&gt;"",S59=""),"Под Погрузкой",IF(S59&lt;&gt;"","Исполнен",IF(AND(Q59&lt;&gt;"",R59=""),"На рейде",""))))</f>
        <v>Под Погрузкой</v>
      </c>
      <c r="N59" s="7">
        <v>9114139</v>
      </c>
      <c r="O59" s="7" t="s">
        <v>25</v>
      </c>
      <c r="R59" s="7" t="s">
        <v>161</v>
      </c>
      <c r="U59"/>
    </row>
    <row r="60" spans="1:21" x14ac:dyDescent="0.25">
      <c r="A60" s="6" t="s">
        <v>82</v>
      </c>
      <c r="B60" s="7">
        <v>2020</v>
      </c>
      <c r="E60" s="7" t="s">
        <v>191</v>
      </c>
      <c r="F60" s="7" t="s">
        <v>193</v>
      </c>
      <c r="G60" s="22" t="s">
        <v>259</v>
      </c>
      <c r="J60" s="7" t="s">
        <v>195</v>
      </c>
      <c r="L60" s="7" t="s">
        <v>153</v>
      </c>
      <c r="M60" s="6" t="str">
        <f>IF(AND(Q60="",P60&lt;&gt;"",R60=""),"Проходит Босфор",IF(AND(R60&lt;&gt;"",S60=""),"Под Погрузкой",IF(S60&lt;&gt;"","Исполнен",IF(AND(Q60&lt;&gt;"",R60=""),"На рейде",""))))</f>
        <v>Под Погрузкой</v>
      </c>
      <c r="N60" s="7">
        <v>9113850</v>
      </c>
      <c r="O60" s="7" t="s">
        <v>57</v>
      </c>
      <c r="R60" s="7" t="s">
        <v>41</v>
      </c>
      <c r="U60"/>
    </row>
    <row r="61" spans="1:21" x14ac:dyDescent="0.25">
      <c r="A61" s="7" t="s">
        <v>82</v>
      </c>
      <c r="B61" s="7">
        <v>2020</v>
      </c>
      <c r="E61" s="7" t="s">
        <v>204</v>
      </c>
      <c r="F61" s="7" t="s">
        <v>193</v>
      </c>
      <c r="G61" s="22" t="s">
        <v>260</v>
      </c>
      <c r="J61" s="7" t="s">
        <v>195</v>
      </c>
      <c r="L61" s="7" t="s">
        <v>236</v>
      </c>
      <c r="M61" s="6" t="str">
        <f>IF(AND(Q61="",P61&lt;&gt;"",R61=""),"Проходит Босфор",IF(AND(R61&lt;&gt;"",S61=""),"Под Погрузкой",IF(S61&lt;&gt;"","Исполнен",IF(AND(Q61&lt;&gt;"",R61=""),"На рейде",""))))</f>
        <v>Под Погрузкой</v>
      </c>
      <c r="N61" s="7">
        <v>9785134</v>
      </c>
      <c r="O61" s="7" t="s">
        <v>25</v>
      </c>
      <c r="R61" s="7" t="s">
        <v>41</v>
      </c>
      <c r="U61"/>
    </row>
    <row r="62" spans="1:21" x14ac:dyDescent="0.25">
      <c r="A62" s="7" t="s">
        <v>82</v>
      </c>
      <c r="B62" s="7">
        <v>2020</v>
      </c>
      <c r="E62" s="7" t="s">
        <v>234</v>
      </c>
      <c r="F62" s="7" t="s">
        <v>193</v>
      </c>
      <c r="G62" s="22" t="s">
        <v>255</v>
      </c>
      <c r="J62" s="7" t="s">
        <v>195</v>
      </c>
      <c r="L62" s="7" t="s">
        <v>153</v>
      </c>
      <c r="M62" s="7" t="e">
        <f ca="1">ЕСЛИ(И(Q62="",P62&lt;&gt;""),"Проходит Босфор","на Рейде")</f>
        <v>#NAME?</v>
      </c>
      <c r="N62" s="7">
        <v>9387358</v>
      </c>
      <c r="O62" s="7" t="s">
        <v>235</v>
      </c>
      <c r="R62" s="7" t="s">
        <v>41</v>
      </c>
      <c r="U62"/>
    </row>
    <row r="63" spans="1:21" x14ac:dyDescent="0.25">
      <c r="A63" s="6" t="s">
        <v>82</v>
      </c>
      <c r="B63" s="7">
        <v>2020</v>
      </c>
      <c r="E63" s="7" t="s">
        <v>21</v>
      </c>
      <c r="F63" s="7" t="s">
        <v>123</v>
      </c>
      <c r="G63" s="22" t="s">
        <v>258</v>
      </c>
      <c r="J63" s="7" t="s">
        <v>195</v>
      </c>
      <c r="L63" s="7" t="s">
        <v>153</v>
      </c>
      <c r="M63" s="6" t="str">
        <f>IF(AND(Q63="",P63&lt;&gt;"",R63=""),"Проходит Босфор",IF(AND(R63&lt;&gt;"",S63=""),"Под Погрузкой",IF(S63&lt;&gt;"","Исполнен",IF(AND(Q63&lt;&gt;"",R63=""),"На рейде",""))))</f>
        <v>Под Погрузкой</v>
      </c>
      <c r="N63" s="7">
        <v>9087233</v>
      </c>
      <c r="O63" s="7" t="s">
        <v>88</v>
      </c>
      <c r="R63" s="7" t="s">
        <v>104</v>
      </c>
      <c r="U63"/>
    </row>
    <row r="64" spans="1:21" x14ac:dyDescent="0.25">
      <c r="A64" s="7" t="s">
        <v>82</v>
      </c>
      <c r="B64" s="7">
        <v>2020</v>
      </c>
      <c r="E64" s="7" t="s">
        <v>205</v>
      </c>
      <c r="F64" s="7" t="s">
        <v>193</v>
      </c>
      <c r="G64" s="22" t="s">
        <v>261</v>
      </c>
      <c r="J64" s="7" t="s">
        <v>195</v>
      </c>
      <c r="L64" s="7" t="s">
        <v>153</v>
      </c>
      <c r="M64" s="6" t="str">
        <f>IF(AND(Q64="",P64&lt;&gt;"",R64=""),"Проходит Босфор",IF(AND(R64&lt;&gt;"",S64=""),"Под Погрузкой",IF(S64&lt;&gt;"","Исполнен",IF(AND(Q64&lt;&gt;"",R64=""),"На рейде",""))))</f>
        <v>Под Погрузкой</v>
      </c>
      <c r="N64" s="7">
        <v>9281437</v>
      </c>
      <c r="O64" s="7" t="s">
        <v>25</v>
      </c>
      <c r="R64" s="7" t="s">
        <v>104</v>
      </c>
      <c r="U64"/>
    </row>
    <row r="65" spans="1:21" x14ac:dyDescent="0.25">
      <c r="A65" s="7" t="s">
        <v>82</v>
      </c>
      <c r="B65" s="7">
        <v>2020</v>
      </c>
      <c r="E65" s="7" t="s">
        <v>206</v>
      </c>
      <c r="F65" s="7" t="s">
        <v>193</v>
      </c>
      <c r="G65" s="22" t="s">
        <v>262</v>
      </c>
      <c r="J65" s="7" t="s">
        <v>195</v>
      </c>
      <c r="L65" s="7" t="s">
        <v>153</v>
      </c>
      <c r="M65" s="6" t="str">
        <f>IF(AND(Q65="",P65&lt;&gt;"",R65=""),"Проходит Босфор",IF(AND(R65&lt;&gt;"",S65=""),"Под Погрузкой",IF(S65&lt;&gt;"","Исполнен",IF(AND(Q65&lt;&gt;"",R65=""),"На рейде",""))))</f>
        <v>Под Погрузкой</v>
      </c>
      <c r="N65" s="7">
        <v>9575266</v>
      </c>
      <c r="O65" s="7" t="s">
        <v>25</v>
      </c>
      <c r="R65" s="7" t="s">
        <v>104</v>
      </c>
      <c r="U65"/>
    </row>
    <row r="66" spans="1:21" x14ac:dyDescent="0.25">
      <c r="A66" s="7" t="s">
        <v>82</v>
      </c>
      <c r="B66" s="7">
        <v>2020</v>
      </c>
      <c r="E66" s="7" t="s">
        <v>207</v>
      </c>
      <c r="F66" s="7" t="s">
        <v>193</v>
      </c>
      <c r="G66" s="22" t="s">
        <v>254</v>
      </c>
      <c r="J66" s="7" t="s">
        <v>195</v>
      </c>
      <c r="L66" s="7" t="s">
        <v>153</v>
      </c>
      <c r="M66" s="6" t="str">
        <f>IF(AND(Q66="",P66&lt;&gt;"",R66=""),"Проходит Босфор",IF(AND(R66&lt;&gt;"",S66=""),"Под Погрузкой",IF(S66&lt;&gt;"","Исполнен",IF(AND(Q66&lt;&gt;"",R66=""),"На рейде",""))))</f>
        <v>Под Погрузкой</v>
      </c>
      <c r="N66" s="7">
        <v>9730438</v>
      </c>
      <c r="O66" s="7" t="s">
        <v>111</v>
      </c>
      <c r="R66" s="7" t="s">
        <v>104</v>
      </c>
      <c r="U66"/>
    </row>
    <row r="67" spans="1:21" x14ac:dyDescent="0.25">
      <c r="A67" s="7" t="s">
        <v>82</v>
      </c>
      <c r="B67" s="7">
        <v>2020</v>
      </c>
      <c r="E67" s="7" t="s">
        <v>208</v>
      </c>
      <c r="F67" s="7" t="s">
        <v>193</v>
      </c>
      <c r="G67" s="22" t="s">
        <v>261</v>
      </c>
      <c r="J67" s="7" t="s">
        <v>195</v>
      </c>
      <c r="L67" s="7" t="s">
        <v>153</v>
      </c>
      <c r="M67" s="6" t="str">
        <f>IF(AND(Q67="",P67&lt;&gt;"",R67=""),"Проходит Босфор",IF(AND(R67&lt;&gt;"",S67=""),"Под Погрузкой",IF(S67&lt;&gt;"","Исполнен",IF(AND(Q67&lt;&gt;"",R67=""),"На рейде",""))))</f>
        <v>Под Погрузкой</v>
      </c>
      <c r="N67" s="7">
        <v>9247285</v>
      </c>
      <c r="O67" s="7" t="s">
        <v>111</v>
      </c>
      <c r="R67" s="7" t="s">
        <v>104</v>
      </c>
      <c r="U67"/>
    </row>
    <row r="68" spans="1:21" x14ac:dyDescent="0.25">
      <c r="A68" s="6" t="s">
        <v>82</v>
      </c>
      <c r="B68" s="6">
        <v>2020</v>
      </c>
      <c r="E68" s="7" t="s">
        <v>105</v>
      </c>
      <c r="F68" s="7" t="s">
        <v>193</v>
      </c>
      <c r="G68" s="22" t="s">
        <v>262</v>
      </c>
      <c r="J68" s="7" t="s">
        <v>195</v>
      </c>
      <c r="L68" s="7" t="s">
        <v>106</v>
      </c>
      <c r="M68" s="6" t="str">
        <f>IF(AND(Q68="",P68&lt;&gt;"",R68=""),"Проходит Босфор",IF(AND(R68&lt;&gt;"",S68=""),"Под Погрузкой",IF(S68&lt;&gt;"","Исполнен",IF(AND(Q68&lt;&gt;"",R68=""),"На рейде",""))))</f>
        <v>Под Погрузкой</v>
      </c>
      <c r="N68" s="7">
        <v>9727467</v>
      </c>
      <c r="O68" s="7" t="s">
        <v>47</v>
      </c>
      <c r="P68" s="7" t="s">
        <v>20</v>
      </c>
      <c r="Q68" s="7" t="s">
        <v>104</v>
      </c>
      <c r="R68" s="7" t="s">
        <v>104</v>
      </c>
      <c r="U68"/>
    </row>
    <row r="69" spans="1:21" x14ac:dyDescent="0.25">
      <c r="A69" s="7" t="s">
        <v>82</v>
      </c>
      <c r="B69" s="7">
        <v>2020</v>
      </c>
      <c r="E69" s="7" t="s">
        <v>237</v>
      </c>
      <c r="F69" s="7" t="s">
        <v>193</v>
      </c>
      <c r="G69" s="22" t="s">
        <v>261</v>
      </c>
      <c r="J69" s="7" t="s">
        <v>195</v>
      </c>
      <c r="L69" s="7" t="s">
        <v>153</v>
      </c>
      <c r="M69" s="7" t="e">
        <f ca="1">ЕСЛИ(И(Q69="",P69&lt;&gt;""),"Проходит Босфор","на Рейде")</f>
        <v>#NAME?</v>
      </c>
      <c r="N69" s="7">
        <v>9492490</v>
      </c>
      <c r="O69" s="7" t="s">
        <v>25</v>
      </c>
      <c r="R69" s="7" t="s">
        <v>201</v>
      </c>
      <c r="U69"/>
    </row>
    <row r="70" spans="1:21" x14ac:dyDescent="0.25">
      <c r="A70" s="6" t="s">
        <v>82</v>
      </c>
      <c r="B70" s="6">
        <v>2020</v>
      </c>
      <c r="E70" s="7" t="s">
        <v>183</v>
      </c>
      <c r="F70" s="7" t="s">
        <v>193</v>
      </c>
      <c r="G70" s="22" t="s">
        <v>267</v>
      </c>
      <c r="H70" s="7">
        <v>3</v>
      </c>
      <c r="I70" s="7" t="s">
        <v>49</v>
      </c>
      <c r="J70" s="7" t="s">
        <v>48</v>
      </c>
      <c r="L70" s="7" t="s">
        <v>189</v>
      </c>
      <c r="M70" s="6" t="str">
        <f>IF(AND(Q70="",P70&lt;&gt;"",R70=""),"Проходит Босфор",IF(AND(R70&lt;&gt;"",S70=""),"Под Погрузкой",IF(S70&lt;&gt;"","Исполнен",IF(AND(Q70&lt;&gt;"",R70=""),"На рейде",""))))</f>
        <v>Под Погрузкой</v>
      </c>
      <c r="N70" s="7">
        <v>9493236</v>
      </c>
      <c r="O70" s="7" t="s">
        <v>39</v>
      </c>
      <c r="P70" s="7" t="s">
        <v>41</v>
      </c>
      <c r="Q70" s="7" t="s">
        <v>201</v>
      </c>
      <c r="R70" s="7" t="s">
        <v>160</v>
      </c>
      <c r="U70"/>
    </row>
    <row r="71" spans="1:21" x14ac:dyDescent="0.25">
      <c r="A71" s="7" t="s">
        <v>82</v>
      </c>
      <c r="B71" s="7">
        <v>2020</v>
      </c>
      <c r="E71" s="7" t="s">
        <v>238</v>
      </c>
      <c r="F71" s="7" t="s">
        <v>193</v>
      </c>
      <c r="G71" s="22" t="s">
        <v>263</v>
      </c>
      <c r="J71" s="7" t="s">
        <v>195</v>
      </c>
      <c r="L71" s="7" t="s">
        <v>153</v>
      </c>
      <c r="M71" s="7" t="e">
        <f ca="1">ЕСЛИ(И(Q71="",P71&lt;&gt;""),"Проходит Босфор","на Рейде")</f>
        <v>#NAME?</v>
      </c>
      <c r="N71" s="7">
        <v>9467976</v>
      </c>
      <c r="O71" s="7" t="s">
        <v>111</v>
      </c>
      <c r="R71" s="7" t="s">
        <v>160</v>
      </c>
      <c r="U71"/>
    </row>
    <row r="72" spans="1:21" x14ac:dyDescent="0.25">
      <c r="A72" s="7" t="s">
        <v>82</v>
      </c>
      <c r="B72" s="7">
        <v>2020</v>
      </c>
      <c r="E72" s="7" t="s">
        <v>99</v>
      </c>
      <c r="F72" s="7" t="s">
        <v>193</v>
      </c>
      <c r="G72" s="22" t="s">
        <v>257</v>
      </c>
      <c r="J72" s="7" t="s">
        <v>195</v>
      </c>
      <c r="L72" s="7" t="s">
        <v>153</v>
      </c>
      <c r="M72" s="7" t="e">
        <f ca="1">ЕСЛИ(И(Q72="",P72&lt;&gt;""),"Проходит Босфор","на Рейде")</f>
        <v>#NAME?</v>
      </c>
      <c r="N72" s="7">
        <v>9527233</v>
      </c>
      <c r="O72" s="7" t="s">
        <v>111</v>
      </c>
      <c r="R72" s="7" t="s">
        <v>160</v>
      </c>
      <c r="U72"/>
    </row>
    <row r="73" spans="1:21" x14ac:dyDescent="0.25">
      <c r="A73" s="6" t="s">
        <v>82</v>
      </c>
      <c r="B73" s="6">
        <v>2020</v>
      </c>
      <c r="C73" s="6"/>
      <c r="D73" s="6" t="str">
        <f>IF(S73&lt;&gt;"",S73,"")</f>
        <v/>
      </c>
      <c r="E73" s="6" t="s">
        <v>27</v>
      </c>
      <c r="F73" s="6" t="s">
        <v>192</v>
      </c>
      <c r="G73" s="21" t="s">
        <v>250</v>
      </c>
      <c r="H73" s="6">
        <v>41</v>
      </c>
      <c r="I73" s="6" t="s">
        <v>24</v>
      </c>
      <c r="J73" s="6" t="s">
        <v>22</v>
      </c>
      <c r="K73" s="6"/>
      <c r="L73" s="6" t="s">
        <v>37</v>
      </c>
      <c r="M73" s="6" t="str">
        <f>IF(AND(Q73="",P73&lt;&gt;"",R73=""),"Проходит Босфор",IF(AND(R73&lt;&gt;"",S73=""),"Под Погрузкой",IF(S73&lt;&gt;"","Исполнен",IF(AND(Q73&lt;&gt;"",R73=""),"На рейде",""))))</f>
        <v>Под Погрузкой</v>
      </c>
      <c r="N73" s="6">
        <v>9008079</v>
      </c>
      <c r="O73" s="6" t="s">
        <v>28</v>
      </c>
      <c r="P73" s="6" t="s">
        <v>76</v>
      </c>
      <c r="Q73" s="6" t="s">
        <v>26</v>
      </c>
      <c r="R73" s="6" t="s">
        <v>95</v>
      </c>
      <c r="S73" s="6"/>
      <c r="T73" s="6"/>
      <c r="U73"/>
    </row>
    <row r="74" spans="1:21" x14ac:dyDescent="0.25">
      <c r="A74" s="6" t="s">
        <v>82</v>
      </c>
      <c r="B74" s="6">
        <v>2020</v>
      </c>
      <c r="E74" s="7" t="s">
        <v>102</v>
      </c>
      <c r="F74" s="7" t="s">
        <v>193</v>
      </c>
      <c r="G74" s="22" t="s">
        <v>253</v>
      </c>
      <c r="H74" s="7">
        <v>22</v>
      </c>
      <c r="I74" s="7" t="s">
        <v>43</v>
      </c>
      <c r="J74" s="7" t="s">
        <v>22</v>
      </c>
      <c r="L74" s="7" t="s">
        <v>153</v>
      </c>
      <c r="M74" s="6" t="str">
        <f>IF(AND(Q74="",P74&lt;&gt;"",R74=""),"Проходит Босфор",IF(AND(R74&lt;&gt;"",S74=""),"Под Погрузкой",IF(S74&lt;&gt;"","Исполнен",IF(AND(Q74&lt;&gt;"",R74=""),"На рейде",""))))</f>
        <v>Под Погрузкой</v>
      </c>
      <c r="N74" s="7">
        <v>9399557</v>
      </c>
      <c r="O74" s="7" t="s">
        <v>46</v>
      </c>
      <c r="P74" s="7" t="s">
        <v>20</v>
      </c>
      <c r="Q74" s="7" t="s">
        <v>32</v>
      </c>
      <c r="R74" s="7" t="s">
        <v>95</v>
      </c>
      <c r="U74"/>
    </row>
    <row r="75" spans="1:21" x14ac:dyDescent="0.25">
      <c r="A75" s="6" t="s">
        <v>82</v>
      </c>
      <c r="B75" s="6">
        <v>2020</v>
      </c>
      <c r="C75" s="6"/>
      <c r="D75" s="6" t="str">
        <f>IF(S75&lt;&gt;"",S75,"")</f>
        <v/>
      </c>
      <c r="E75" s="6" t="s">
        <v>42</v>
      </c>
      <c r="F75" s="7" t="s">
        <v>193</v>
      </c>
      <c r="G75" s="21" t="s">
        <v>252</v>
      </c>
      <c r="H75" s="6">
        <v>23</v>
      </c>
      <c r="I75" s="6" t="s">
        <v>38</v>
      </c>
      <c r="J75" s="6" t="s">
        <v>22</v>
      </c>
      <c r="K75" s="6"/>
      <c r="L75" s="6" t="s">
        <v>153</v>
      </c>
      <c r="M75" s="6" t="str">
        <f>IF(AND(Q75="",P75&lt;&gt;"",R75=""),"Проходит Босфор",IF(AND(R75&lt;&gt;"",S75=""),"Под Погрузкой",IF(S75&lt;&gt;"","Исполнен",IF(AND(Q75&lt;&gt;"",R75=""),"На рейде",""))))</f>
        <v>Под Погрузкой</v>
      </c>
      <c r="N75" s="6">
        <v>9768928</v>
      </c>
      <c r="O75" s="6" t="s">
        <v>39</v>
      </c>
      <c r="P75" s="6" t="s">
        <v>76</v>
      </c>
      <c r="Q75" s="6" t="s">
        <v>104</v>
      </c>
      <c r="R75" s="6" t="s">
        <v>233</v>
      </c>
      <c r="S75" s="6"/>
      <c r="T75" s="6"/>
      <c r="U75"/>
    </row>
    <row r="76" spans="1:21" x14ac:dyDescent="0.25">
      <c r="A76" s="6" t="s">
        <v>82</v>
      </c>
      <c r="B76" s="6">
        <v>2020</v>
      </c>
      <c r="E76" s="7" t="s">
        <v>155</v>
      </c>
      <c r="F76" s="7" t="s">
        <v>193</v>
      </c>
      <c r="G76" s="22" t="s">
        <v>251</v>
      </c>
      <c r="H76" s="7">
        <v>40</v>
      </c>
      <c r="I76" s="7" t="s">
        <v>24</v>
      </c>
      <c r="J76" s="7" t="s">
        <v>22</v>
      </c>
      <c r="L76" s="7" t="s">
        <v>153</v>
      </c>
      <c r="M76" s="6" t="str">
        <f>IF(AND(Q76="",P76&lt;&gt;"",R76=""),"Проходит Босфор",IF(AND(R76&lt;&gt;"",S76=""),"Под Погрузкой",IF(S76&lt;&gt;"","Исполнен",IF(AND(Q76&lt;&gt;"",R76=""),"На рейде",""))))</f>
        <v>Под Погрузкой</v>
      </c>
      <c r="N76" s="7">
        <v>9228071</v>
      </c>
      <c r="O76" s="7" t="s">
        <v>120</v>
      </c>
      <c r="P76" s="7" t="s">
        <v>101</v>
      </c>
      <c r="Q76" s="7" t="s">
        <v>95</v>
      </c>
      <c r="R76" s="7" t="s">
        <v>233</v>
      </c>
      <c r="U76"/>
    </row>
    <row r="77" spans="1:21" x14ac:dyDescent="0.25">
      <c r="A77" s="7" t="s">
        <v>82</v>
      </c>
      <c r="B77" s="7">
        <v>2020</v>
      </c>
      <c r="E77" s="7" t="s">
        <v>239</v>
      </c>
      <c r="F77" s="7" t="s">
        <v>193</v>
      </c>
      <c r="G77" s="22" t="s">
        <v>261</v>
      </c>
      <c r="J77" s="7" t="s">
        <v>195</v>
      </c>
      <c r="L77" s="7" t="s">
        <v>153</v>
      </c>
      <c r="M77" s="7" t="e">
        <f ca="1">ЕСЛИ(И(Q77="",P77&lt;&gt;""),"Проходит Босфор","на Рейде")</f>
        <v>#NAME?</v>
      </c>
      <c r="N77" s="7">
        <v>9207778</v>
      </c>
      <c r="O77" s="7" t="s">
        <v>25</v>
      </c>
      <c r="R77" s="7" t="s">
        <v>233</v>
      </c>
      <c r="U77"/>
    </row>
    <row r="78" spans="1:21" x14ac:dyDescent="0.25">
      <c r="A78" s="7" t="s">
        <v>82</v>
      </c>
      <c r="B78" s="7">
        <v>2020</v>
      </c>
      <c r="E78" s="7" t="s">
        <v>240</v>
      </c>
      <c r="F78" s="7" t="s">
        <v>193</v>
      </c>
      <c r="G78" s="22" t="s">
        <v>268</v>
      </c>
      <c r="H78" s="7">
        <v>9</v>
      </c>
      <c r="I78" s="7" t="s">
        <v>241</v>
      </c>
      <c r="J78" s="7" t="s">
        <v>148</v>
      </c>
      <c r="L78" s="7" t="s">
        <v>269</v>
      </c>
      <c r="M78" s="7" t="e">
        <f ca="1">ЕСЛИ(И(Q78="",P78&lt;&gt;""),"Проходит Босфор","на Рейде")</f>
        <v>#NAME?</v>
      </c>
      <c r="N78" s="7">
        <v>9198458</v>
      </c>
      <c r="O78" s="7" t="s">
        <v>23</v>
      </c>
      <c r="R78" s="7" t="s">
        <v>233</v>
      </c>
      <c r="U78"/>
    </row>
    <row r="79" spans="1:21" x14ac:dyDescent="0.25">
      <c r="A79" s="6" t="s">
        <v>82</v>
      </c>
      <c r="B79" s="6">
        <v>2020</v>
      </c>
      <c r="C79" s="6"/>
      <c r="D79" s="6" t="str">
        <f>IF(S79&lt;&gt;"",S79,"")</f>
        <v/>
      </c>
      <c r="E79" s="6" t="s">
        <v>90</v>
      </c>
      <c r="F79" s="7" t="s">
        <v>193</v>
      </c>
      <c r="G79" s="21">
        <v>65000</v>
      </c>
      <c r="H79" s="6"/>
      <c r="I79" s="6"/>
      <c r="J79" s="7" t="s">
        <v>195</v>
      </c>
      <c r="K79" s="6"/>
      <c r="L79" s="6" t="s">
        <v>23</v>
      </c>
      <c r="M79" s="6" t="str">
        <f>IF(AND(Q79="",P79&lt;&gt;"",R79=""),"Проходит Босфор",IF(AND(R79&lt;&gt;"",S79=""),"Под Погрузкой",IF(S79&lt;&gt;"","Исполнен",IF(AND(Q79&lt;&gt;"",R79=""),"На рейде",""))))</f>
        <v>Под Погрузкой</v>
      </c>
      <c r="N79" s="6">
        <v>9425679</v>
      </c>
      <c r="O79" s="6"/>
      <c r="P79" s="6"/>
      <c r="Q79" s="6"/>
      <c r="R79" s="6" t="s">
        <v>58</v>
      </c>
      <c r="S79" s="6"/>
      <c r="T79" s="6"/>
      <c r="U79"/>
    </row>
    <row r="80" spans="1:21" x14ac:dyDescent="0.25">
      <c r="A80" s="6" t="s">
        <v>82</v>
      </c>
      <c r="B80" s="6">
        <v>2020</v>
      </c>
      <c r="C80" s="6"/>
      <c r="D80" s="6" t="str">
        <f>IF(S80&lt;&gt;"",S80,"")</f>
        <v/>
      </c>
      <c r="E80" s="6" t="s">
        <v>89</v>
      </c>
      <c r="F80" s="7" t="s">
        <v>193</v>
      </c>
      <c r="G80" s="21">
        <v>63000</v>
      </c>
      <c r="H80" s="6">
        <v>23</v>
      </c>
      <c r="I80" s="6" t="s">
        <v>38</v>
      </c>
      <c r="J80" s="6" t="s">
        <v>22</v>
      </c>
      <c r="K80" s="6"/>
      <c r="L80" s="6" t="s">
        <v>37</v>
      </c>
      <c r="M80" s="6" t="str">
        <f>IF(AND(Q80="",P80&lt;&gt;"",R80=""),"Проходит Босфор",IF(AND(R80&lt;&gt;"",S80=""),"Под Погрузкой",IF(S80&lt;&gt;"","Исполнен",IF(AND(Q80&lt;&gt;"",R80=""),"На рейде",""))))</f>
        <v>На рейде</v>
      </c>
      <c r="N80" s="6">
        <v>9107681</v>
      </c>
      <c r="O80" s="6" t="s">
        <v>39</v>
      </c>
      <c r="P80" s="6" t="s">
        <v>76</v>
      </c>
      <c r="Q80" s="6" t="s">
        <v>41</v>
      </c>
      <c r="R80" s="6"/>
      <c r="S80" s="6"/>
      <c r="T80" s="6"/>
      <c r="U80"/>
    </row>
    <row r="81" spans="1:21" x14ac:dyDescent="0.25">
      <c r="A81" s="6" t="s">
        <v>82</v>
      </c>
      <c r="B81" s="6">
        <v>2020</v>
      </c>
      <c r="E81" s="7" t="s">
        <v>181</v>
      </c>
      <c r="F81" s="7" t="s">
        <v>193</v>
      </c>
      <c r="G81" s="22">
        <v>60000</v>
      </c>
      <c r="I81" s="7" t="s">
        <v>49</v>
      </c>
      <c r="J81" s="7" t="s">
        <v>48</v>
      </c>
      <c r="L81" s="7" t="s">
        <v>182</v>
      </c>
      <c r="M81" s="6" t="str">
        <f>IF(AND(Q81="",P81&lt;&gt;"",R81=""),"Проходит Босфор",IF(AND(R81&lt;&gt;"",S81=""),"Под Погрузкой",IF(S81&lt;&gt;"","Исполнен",IF(AND(Q81&lt;&gt;"",R81=""),"На рейде",""))))</f>
        <v>На рейде</v>
      </c>
      <c r="O81" s="7" t="s">
        <v>47</v>
      </c>
      <c r="P81" s="7" t="s">
        <v>41</v>
      </c>
      <c r="Q81" s="7" t="s">
        <v>180</v>
      </c>
      <c r="U81"/>
    </row>
    <row r="82" spans="1:21" x14ac:dyDescent="0.25">
      <c r="A82" s="6" t="s">
        <v>82</v>
      </c>
      <c r="B82" s="6">
        <v>2020</v>
      </c>
      <c r="C82" s="6"/>
      <c r="D82" s="6" t="str">
        <f>IF(S82&lt;&gt;"",S82,"")</f>
        <v/>
      </c>
      <c r="E82" s="6" t="s">
        <v>51</v>
      </c>
      <c r="F82" s="6" t="s">
        <v>192</v>
      </c>
      <c r="G82" s="21">
        <v>16500</v>
      </c>
      <c r="H82" s="6">
        <v>40</v>
      </c>
      <c r="I82" s="6" t="s">
        <v>24</v>
      </c>
      <c r="J82" s="6" t="s">
        <v>22</v>
      </c>
      <c r="K82" s="6"/>
      <c r="L82" s="6" t="s">
        <v>153</v>
      </c>
      <c r="M82" s="6" t="str">
        <f>IF(AND(Q82="",P82&lt;&gt;"",R82=""),"Проходит Босфор",IF(AND(R82&lt;&gt;"",S82=""),"Под Погрузкой",IF(S82&lt;&gt;"","Исполнен",IF(AND(Q82&lt;&gt;"",R82=""),"На рейде",""))))</f>
        <v>На рейде</v>
      </c>
      <c r="N82" s="6">
        <v>9150743</v>
      </c>
      <c r="O82" s="6" t="s">
        <v>31</v>
      </c>
      <c r="P82" s="6" t="s">
        <v>86</v>
      </c>
      <c r="Q82" s="6" t="s">
        <v>50</v>
      </c>
      <c r="R82" s="6"/>
      <c r="S82" s="6"/>
      <c r="T82" s="6"/>
      <c r="U82"/>
    </row>
    <row r="83" spans="1:21" x14ac:dyDescent="0.25">
      <c r="A83" s="6" t="s">
        <v>82</v>
      </c>
      <c r="B83" s="6">
        <v>2020</v>
      </c>
      <c r="E83" s="7" t="s">
        <v>100</v>
      </c>
      <c r="F83" s="7" t="s">
        <v>193</v>
      </c>
      <c r="G83" s="22">
        <v>26000</v>
      </c>
      <c r="H83" s="7">
        <v>22</v>
      </c>
      <c r="I83" s="7" t="s">
        <v>43</v>
      </c>
      <c r="J83" s="7" t="s">
        <v>22</v>
      </c>
      <c r="L83" s="7" t="s">
        <v>153</v>
      </c>
      <c r="M83" s="6" t="str">
        <f>IF(AND(Q83="",P83&lt;&gt;"",R83=""),"Проходит Босфор",IF(AND(R83&lt;&gt;"",S83=""),"Под Погрузкой",IF(S83&lt;&gt;"","Исполнен",IF(AND(Q83&lt;&gt;"",R83=""),"На рейде",""))))</f>
        <v>На рейде</v>
      </c>
      <c r="N83" s="7">
        <v>9159062</v>
      </c>
      <c r="O83" s="7" t="s">
        <v>45</v>
      </c>
      <c r="P83" s="7" t="s">
        <v>20</v>
      </c>
      <c r="Q83" s="7" t="s">
        <v>97</v>
      </c>
      <c r="U83"/>
    </row>
    <row r="84" spans="1:21" x14ac:dyDescent="0.25">
      <c r="A84" s="6" t="s">
        <v>82</v>
      </c>
      <c r="B84" s="6">
        <v>2020</v>
      </c>
      <c r="E84" s="7" t="s">
        <v>168</v>
      </c>
      <c r="F84" s="7" t="s">
        <v>193</v>
      </c>
      <c r="G84" s="22">
        <v>30000</v>
      </c>
      <c r="H84" s="7">
        <v>40</v>
      </c>
      <c r="I84" s="7" t="s">
        <v>24</v>
      </c>
      <c r="J84" s="7" t="s">
        <v>22</v>
      </c>
      <c r="L84" s="7" t="s">
        <v>153</v>
      </c>
      <c r="M84" s="6" t="str">
        <f>IF(AND(Q84="",P84&lt;&gt;"",R84=""),"Проходит Босфор",IF(AND(R84&lt;&gt;"",S84=""),"Под Погрузкой",IF(S84&lt;&gt;"","Исполнен",IF(AND(Q84&lt;&gt;"",R84=""),"На рейде",""))))</f>
        <v>На рейде</v>
      </c>
      <c r="N84" s="7">
        <v>9662370</v>
      </c>
      <c r="O84" s="7" t="s">
        <v>169</v>
      </c>
      <c r="P84" s="7" t="s">
        <v>161</v>
      </c>
      <c r="Q84" s="7" t="s">
        <v>167</v>
      </c>
      <c r="U84"/>
    </row>
    <row r="85" spans="1:21" x14ac:dyDescent="0.25">
      <c r="A85" s="6" t="s">
        <v>82</v>
      </c>
      <c r="B85" s="6">
        <v>2020</v>
      </c>
      <c r="E85" s="7" t="s">
        <v>170</v>
      </c>
      <c r="F85" s="7" t="s">
        <v>193</v>
      </c>
      <c r="G85" s="22">
        <v>35000</v>
      </c>
      <c r="H85" s="7">
        <v>23</v>
      </c>
      <c r="I85" s="7" t="s">
        <v>38</v>
      </c>
      <c r="J85" s="7" t="s">
        <v>22</v>
      </c>
      <c r="L85" s="7" t="s">
        <v>153</v>
      </c>
      <c r="M85" s="6" t="str">
        <f>IF(AND(Q85="",P85&lt;&gt;"",R85=""),"Проходит Босфор",IF(AND(R85&lt;&gt;"",S85=""),"Под Погрузкой",IF(S85&lt;&gt;"","Исполнен",IF(AND(Q85&lt;&gt;"",R85=""),"На рейде",""))))</f>
        <v>На рейде</v>
      </c>
      <c r="N85" s="7">
        <v>9609677</v>
      </c>
      <c r="O85" s="7" t="s">
        <v>34</v>
      </c>
      <c r="P85" s="7" t="s">
        <v>161</v>
      </c>
      <c r="Q85" s="7" t="s">
        <v>35</v>
      </c>
      <c r="U85"/>
    </row>
    <row r="86" spans="1:21" x14ac:dyDescent="0.25">
      <c r="A86" s="6" t="s">
        <v>82</v>
      </c>
      <c r="B86" s="6">
        <v>2020</v>
      </c>
      <c r="E86" s="7" t="s">
        <v>166</v>
      </c>
      <c r="F86" s="7" t="s">
        <v>194</v>
      </c>
      <c r="G86" s="22">
        <v>4000</v>
      </c>
      <c r="H86" s="7">
        <v>40</v>
      </c>
      <c r="I86" s="7" t="s">
        <v>24</v>
      </c>
      <c r="J86" s="7" t="s">
        <v>22</v>
      </c>
      <c r="L86" s="7" t="s">
        <v>153</v>
      </c>
      <c r="M86" s="6" t="str">
        <f>IF(AND(Q86="",P86&lt;&gt;"",R86=""),"Проходит Босфор",IF(AND(R86&lt;&gt;"",S86=""),"Под Погрузкой",IF(S86&lt;&gt;"","Исполнен",IF(AND(Q86&lt;&gt;"",R86=""),"На рейде",""))))</f>
        <v>На рейде</v>
      </c>
      <c r="N86" s="7">
        <v>9123245</v>
      </c>
      <c r="O86" s="7" t="s">
        <v>31</v>
      </c>
      <c r="P86" s="7" t="s">
        <v>161</v>
      </c>
      <c r="Q86" s="7" t="s">
        <v>165</v>
      </c>
      <c r="U86"/>
    </row>
    <row r="87" spans="1:21" x14ac:dyDescent="0.25">
      <c r="A87" s="6" t="s">
        <v>82</v>
      </c>
      <c r="B87" s="6">
        <v>2020</v>
      </c>
      <c r="E87" s="7" t="s">
        <v>157</v>
      </c>
      <c r="F87" s="6" t="s">
        <v>192</v>
      </c>
      <c r="G87" s="22">
        <v>5700</v>
      </c>
      <c r="H87" s="7">
        <v>40</v>
      </c>
      <c r="I87" s="7" t="s">
        <v>24</v>
      </c>
      <c r="J87" s="7" t="s">
        <v>22</v>
      </c>
      <c r="L87" s="7" t="s">
        <v>153</v>
      </c>
      <c r="M87" s="6" t="str">
        <f>IF(AND(Q87="",P87&lt;&gt;"",R87=""),"Проходит Босфор",IF(AND(R87&lt;&gt;"",S87=""),"Под Погрузкой",IF(S87&lt;&gt;"","Исполнен",IF(AND(Q87&lt;&gt;"",R87=""),"На рейде",""))))</f>
        <v>На рейде</v>
      </c>
      <c r="N87" s="7">
        <v>8121381</v>
      </c>
      <c r="O87" s="7" t="s">
        <v>28</v>
      </c>
      <c r="P87" s="7" t="s">
        <v>101</v>
      </c>
      <c r="Q87" s="7" t="s">
        <v>163</v>
      </c>
      <c r="U87"/>
    </row>
    <row r="88" spans="1:21" x14ac:dyDescent="0.25">
      <c r="A88" s="6" t="s">
        <v>82</v>
      </c>
      <c r="B88" s="6">
        <v>2020</v>
      </c>
      <c r="E88" s="7" t="s">
        <v>164</v>
      </c>
      <c r="F88" s="7" t="s">
        <v>193</v>
      </c>
      <c r="G88" s="22">
        <v>50000</v>
      </c>
      <c r="H88" s="7">
        <v>40</v>
      </c>
      <c r="I88" s="7" t="s">
        <v>24</v>
      </c>
      <c r="J88" s="7" t="s">
        <v>22</v>
      </c>
      <c r="L88" s="7" t="s">
        <v>153</v>
      </c>
      <c r="M88" s="6" t="str">
        <f>IF(AND(Q88="",P88&lt;&gt;"",R88=""),"Проходит Босфор",IF(AND(R88&lt;&gt;"",S88=""),"Под Погрузкой",IF(S88&lt;&gt;"","Исполнен",IF(AND(Q88&lt;&gt;"",R88=""),"На рейде",""))))</f>
        <v>На рейде</v>
      </c>
      <c r="N88" s="7">
        <v>9456238</v>
      </c>
      <c r="O88" s="7" t="s">
        <v>88</v>
      </c>
      <c r="P88" s="7" t="s">
        <v>161</v>
      </c>
      <c r="Q88" s="7" t="s">
        <v>196</v>
      </c>
      <c r="U88"/>
    </row>
    <row r="89" spans="1:21" x14ac:dyDescent="0.25">
      <c r="A89" s="6" t="s">
        <v>82</v>
      </c>
      <c r="B89" s="6">
        <v>2020</v>
      </c>
      <c r="E89" s="7" t="s">
        <v>156</v>
      </c>
      <c r="F89" s="7" t="s">
        <v>193</v>
      </c>
      <c r="G89" s="22">
        <v>50000</v>
      </c>
      <c r="H89" s="7">
        <v>40</v>
      </c>
      <c r="I89" s="7" t="s">
        <v>24</v>
      </c>
      <c r="J89" s="7" t="s">
        <v>22</v>
      </c>
      <c r="L89" s="7" t="s">
        <v>153</v>
      </c>
      <c r="M89" s="6" t="str">
        <f>IF(AND(Q89="",P89&lt;&gt;"",R89=""),"Проходит Босфор",IF(AND(R89&lt;&gt;"",S89=""),"Под Погрузкой",IF(S89&lt;&gt;"","Исполнен",IF(AND(Q89&lt;&gt;"",R89=""),"На рейде",""))))</f>
        <v>На рейде</v>
      </c>
      <c r="N89" s="7">
        <v>9738349</v>
      </c>
      <c r="O89" s="7" t="s">
        <v>57</v>
      </c>
      <c r="P89" s="7" t="s">
        <v>101</v>
      </c>
      <c r="Q89" s="7" t="s">
        <v>95</v>
      </c>
      <c r="U89"/>
    </row>
    <row r="90" spans="1:21" x14ac:dyDescent="0.25">
      <c r="A90" s="6" t="s">
        <v>82</v>
      </c>
      <c r="B90" s="6">
        <v>2020</v>
      </c>
      <c r="E90" s="7" t="s">
        <v>96</v>
      </c>
      <c r="F90" s="7" t="s">
        <v>193</v>
      </c>
      <c r="G90" s="22">
        <v>50000</v>
      </c>
      <c r="H90" s="7">
        <v>40</v>
      </c>
      <c r="I90" s="7" t="s">
        <v>24</v>
      </c>
      <c r="J90" s="7" t="s">
        <v>22</v>
      </c>
      <c r="L90" s="7" t="s">
        <v>153</v>
      </c>
      <c r="M90" s="6" t="str">
        <f>IF(AND(Q90="",P90&lt;&gt;"",R90=""),"Проходит Босфор",IF(AND(R90&lt;&gt;"",S90=""),"Под Погрузкой",IF(S90&lt;&gt;"","Исполнен",IF(AND(Q90&lt;&gt;"",R90=""),"На рейде",""))))</f>
        <v>На рейде</v>
      </c>
      <c r="N90" s="7">
        <v>9460722</v>
      </c>
      <c r="O90" s="7" t="s">
        <v>34</v>
      </c>
      <c r="P90" s="7" t="s">
        <v>20</v>
      </c>
      <c r="Q90" s="7" t="s">
        <v>160</v>
      </c>
      <c r="U90"/>
    </row>
    <row r="91" spans="1:21" x14ac:dyDescent="0.25">
      <c r="A91" s="6" t="s">
        <v>82</v>
      </c>
      <c r="B91" s="6">
        <v>2020</v>
      </c>
      <c r="E91" s="7" t="s">
        <v>143</v>
      </c>
      <c r="F91" s="7" t="s">
        <v>123</v>
      </c>
      <c r="G91" s="22">
        <v>60000</v>
      </c>
      <c r="H91" s="7">
        <v>22</v>
      </c>
      <c r="I91" s="7" t="s">
        <v>43</v>
      </c>
      <c r="J91" s="7" t="s">
        <v>22</v>
      </c>
      <c r="L91" s="7" t="s">
        <v>153</v>
      </c>
      <c r="M91" s="6" t="str">
        <f>IF(AND(Q91="",P91&lt;&gt;"",R91=""),"Проходит Босфор",IF(AND(R91&lt;&gt;"",S91=""),"Под Погрузкой",IF(S91&lt;&gt;"","Исполнен",IF(AND(Q91&lt;&gt;"",R91=""),"На рейде",""))))</f>
        <v>На рейде</v>
      </c>
      <c r="N91" s="7">
        <v>9582506</v>
      </c>
      <c r="O91" s="7" t="s">
        <v>47</v>
      </c>
      <c r="P91" s="7" t="s">
        <v>92</v>
      </c>
      <c r="Q91" s="7" t="s">
        <v>142</v>
      </c>
      <c r="U91"/>
    </row>
    <row r="92" spans="1:21" x14ac:dyDescent="0.25">
      <c r="A92" s="6" t="s">
        <v>82</v>
      </c>
      <c r="B92" s="6">
        <v>2020</v>
      </c>
      <c r="E92" s="7" t="s">
        <v>179</v>
      </c>
      <c r="F92" s="7" t="s">
        <v>193</v>
      </c>
      <c r="G92" s="22">
        <v>63000</v>
      </c>
      <c r="H92" s="7">
        <v>23</v>
      </c>
      <c r="I92" s="7" t="s">
        <v>38</v>
      </c>
      <c r="J92" s="7" t="s">
        <v>22</v>
      </c>
      <c r="L92" s="7" t="s">
        <v>153</v>
      </c>
      <c r="M92" s="6" t="str">
        <f>IF(AND(Q92="",P92&lt;&gt;"",R92=""),"Проходит Босфор",IF(AND(R92&lt;&gt;"",S92=""),"Под Погрузкой",IF(S92&lt;&gt;"","Исполнен",IF(AND(Q92&lt;&gt;"",R92=""),"На рейде",""))))</f>
        <v>На рейде</v>
      </c>
      <c r="N92" s="7">
        <v>9330800</v>
      </c>
      <c r="O92" s="7" t="s">
        <v>34</v>
      </c>
      <c r="P92" s="7" t="s">
        <v>41</v>
      </c>
      <c r="Q92" s="7" t="s">
        <v>178</v>
      </c>
      <c r="U92"/>
    </row>
    <row r="93" spans="1:21" x14ac:dyDescent="0.25">
      <c r="A93" s="6" t="s">
        <v>82</v>
      </c>
      <c r="B93" s="6">
        <v>2020</v>
      </c>
      <c r="E93" s="7" t="s">
        <v>141</v>
      </c>
      <c r="F93" s="7" t="s">
        <v>193</v>
      </c>
      <c r="G93" s="22">
        <v>63493</v>
      </c>
      <c r="H93" s="7">
        <v>23</v>
      </c>
      <c r="I93" s="7" t="s">
        <v>38</v>
      </c>
      <c r="J93" s="7" t="s">
        <v>22</v>
      </c>
      <c r="L93" s="7" t="s">
        <v>153</v>
      </c>
      <c r="M93" s="6" t="str">
        <f>IF(AND(Q93="",P93&lt;&gt;"",R93=""),"Проходит Босфор",IF(AND(R93&lt;&gt;"",S93=""),"Под Погрузкой",IF(S93&lt;&gt;"","Исполнен",IF(AND(Q93&lt;&gt;"",R93=""),"На рейде",""))))</f>
        <v>На рейде</v>
      </c>
      <c r="N93" s="7">
        <v>9291779</v>
      </c>
      <c r="O93" s="7" t="s">
        <v>39</v>
      </c>
      <c r="P93" s="7" t="s">
        <v>92</v>
      </c>
      <c r="Q93" s="7" t="s">
        <v>160</v>
      </c>
      <c r="U93"/>
    </row>
    <row r="94" spans="1:21" x14ac:dyDescent="0.25">
      <c r="A94" s="6" t="s">
        <v>82</v>
      </c>
      <c r="B94" s="6">
        <v>2020</v>
      </c>
      <c r="E94" s="7" t="s">
        <v>171</v>
      </c>
      <c r="F94" s="7" t="s">
        <v>193</v>
      </c>
      <c r="G94" s="22">
        <v>65050</v>
      </c>
      <c r="H94" s="7">
        <v>22</v>
      </c>
      <c r="I94" s="7" t="s">
        <v>43</v>
      </c>
      <c r="J94" s="7" t="s">
        <v>22</v>
      </c>
      <c r="L94" s="7" t="s">
        <v>153</v>
      </c>
      <c r="M94" s="6" t="str">
        <f>IF(AND(Q94="",P94&lt;&gt;"",R94=""),"Проходит Босфор",IF(AND(R94&lt;&gt;"",S94=""),"Под Погрузкой",IF(S94&lt;&gt;"","Исполнен",IF(AND(Q94&lt;&gt;"",R94=""),"На рейде",""))))</f>
        <v>На рейде</v>
      </c>
      <c r="N94" s="7">
        <v>9362205</v>
      </c>
      <c r="O94" s="7" t="s">
        <v>175</v>
      </c>
      <c r="P94" s="7" t="s">
        <v>161</v>
      </c>
      <c r="Q94" s="7" t="s">
        <v>160</v>
      </c>
      <c r="U94"/>
    </row>
    <row r="95" spans="1:21" x14ac:dyDescent="0.25">
      <c r="A95" s="7" t="s">
        <v>82</v>
      </c>
      <c r="B95" s="7">
        <v>2020</v>
      </c>
      <c r="E95" s="7" t="s">
        <v>197</v>
      </c>
      <c r="F95" s="7" t="s">
        <v>193</v>
      </c>
      <c r="G95" s="22">
        <v>66000</v>
      </c>
      <c r="H95" s="7">
        <v>23</v>
      </c>
      <c r="I95" s="7" t="s">
        <v>38</v>
      </c>
      <c r="J95" s="7" t="s">
        <v>22</v>
      </c>
      <c r="L95" s="7" t="s">
        <v>153</v>
      </c>
      <c r="M95" s="6" t="str">
        <f>IF(AND(Q95="",P95&lt;&gt;"",R95=""),"Проходит Босфор",IF(AND(R95&lt;&gt;"",S95=""),"Под Погрузкой",IF(S95&lt;&gt;"","Исполнен",IF(AND(Q95&lt;&gt;"",R95=""),"На рейде",""))))</f>
        <v>На рейде</v>
      </c>
      <c r="N95" s="7">
        <v>9720926</v>
      </c>
      <c r="O95" s="7" t="s">
        <v>39</v>
      </c>
      <c r="P95" s="7" t="s">
        <v>160</v>
      </c>
      <c r="Q95" s="7" t="s">
        <v>196</v>
      </c>
      <c r="U95"/>
    </row>
    <row r="96" spans="1:21" x14ac:dyDescent="0.25">
      <c r="A96" s="7" t="s">
        <v>82</v>
      </c>
      <c r="B96" s="7">
        <v>2020</v>
      </c>
      <c r="E96" s="7" t="s">
        <v>199</v>
      </c>
      <c r="F96" s="7" t="s">
        <v>193</v>
      </c>
      <c r="G96" s="22">
        <v>63000</v>
      </c>
      <c r="H96" s="7">
        <v>23</v>
      </c>
      <c r="I96" s="7" t="s">
        <v>38</v>
      </c>
      <c r="J96" s="7" t="s">
        <v>22</v>
      </c>
      <c r="L96" s="7" t="s">
        <v>153</v>
      </c>
      <c r="M96" s="6" t="str">
        <f>IF(AND(Q96="",P96&lt;&gt;"",R96=""),"Проходит Босфор",IF(AND(R96&lt;&gt;"",S96=""),"Под Погрузкой",IF(S96&lt;&gt;"","Исполнен",IF(AND(Q96&lt;&gt;"",R96=""),"На рейде",""))))</f>
        <v>На рейде</v>
      </c>
      <c r="N96" s="7">
        <v>9139256</v>
      </c>
      <c r="O96" s="7" t="s">
        <v>39</v>
      </c>
      <c r="P96" s="7" t="s">
        <v>160</v>
      </c>
      <c r="Q96" s="7" t="s">
        <v>198</v>
      </c>
      <c r="U96"/>
    </row>
    <row r="97" spans="1:21" x14ac:dyDescent="0.25">
      <c r="A97" s="7" t="s">
        <v>82</v>
      </c>
      <c r="B97" s="7">
        <v>2020</v>
      </c>
      <c r="E97" s="7" t="s">
        <v>200</v>
      </c>
      <c r="F97" s="7" t="s">
        <v>193</v>
      </c>
      <c r="G97" s="22">
        <v>63000</v>
      </c>
      <c r="H97" s="7">
        <v>22</v>
      </c>
      <c r="I97" s="7" t="s">
        <v>43</v>
      </c>
      <c r="J97" s="7" t="s">
        <v>22</v>
      </c>
      <c r="L97" s="7" t="s">
        <v>153</v>
      </c>
      <c r="M97" s="6" t="str">
        <f>IF(AND(Q97="",P97&lt;&gt;"",R97=""),"Проходит Босфор",IF(AND(R97&lt;&gt;"",S97=""),"Под Погрузкой",IF(S97&lt;&gt;"","Исполнен",IF(AND(Q97&lt;&gt;"",R97=""),"На рейде",""))))</f>
        <v>На рейде</v>
      </c>
      <c r="N97" s="7">
        <v>9231286</v>
      </c>
      <c r="O97" s="7" t="s">
        <v>46</v>
      </c>
      <c r="P97" s="7" t="s">
        <v>160</v>
      </c>
      <c r="Q97" s="7" t="s">
        <v>198</v>
      </c>
      <c r="U97"/>
    </row>
    <row r="98" spans="1:21" x14ac:dyDescent="0.25">
      <c r="A98" s="6" t="s">
        <v>82</v>
      </c>
      <c r="B98" s="6">
        <v>2020</v>
      </c>
      <c r="C98" s="6"/>
      <c r="D98" s="6" t="str">
        <f>IF(S98&lt;&gt;"",S98,"")</f>
        <v/>
      </c>
      <c r="E98" s="6" t="s">
        <v>51</v>
      </c>
      <c r="F98" s="6" t="s">
        <v>192</v>
      </c>
      <c r="G98" s="21">
        <v>16500</v>
      </c>
      <c r="H98" s="6">
        <v>40</v>
      </c>
      <c r="I98" s="6" t="s">
        <v>24</v>
      </c>
      <c r="J98" s="6" t="s">
        <v>22</v>
      </c>
      <c r="K98" s="6"/>
      <c r="L98" s="6" t="s">
        <v>23</v>
      </c>
      <c r="M98" s="6" t="str">
        <f>IF(AND(Q98="",P98&lt;&gt;"",R98=""),"Проходит Босфор",IF(AND(R98&lt;&gt;"",S98=""),"Под Погрузкой",IF(S98&lt;&gt;"","Исполнен",IF(AND(Q98&lt;&gt;"",R98=""),"На рейде",""))))</f>
        <v>На рейде</v>
      </c>
      <c r="N98" s="6">
        <v>1111111</v>
      </c>
      <c r="O98" s="6"/>
      <c r="P98" s="6" t="s">
        <v>86</v>
      </c>
      <c r="Q98" s="6" t="s">
        <v>52</v>
      </c>
      <c r="R98" s="6"/>
      <c r="S98" s="6"/>
      <c r="T98" s="6"/>
      <c r="U98"/>
    </row>
    <row r="99" spans="1:21" x14ac:dyDescent="0.25">
      <c r="A99" s="6" t="s">
        <v>82</v>
      </c>
      <c r="B99" s="6">
        <v>2020</v>
      </c>
      <c r="E99" s="7" t="s">
        <v>154</v>
      </c>
      <c r="F99" s="7" t="s">
        <v>193</v>
      </c>
      <c r="G99" s="22">
        <v>25000</v>
      </c>
      <c r="H99" s="7">
        <v>40</v>
      </c>
      <c r="I99" s="7" t="s">
        <v>24</v>
      </c>
      <c r="J99" s="7" t="s">
        <v>22</v>
      </c>
      <c r="L99" s="7" t="s">
        <v>23</v>
      </c>
      <c r="M99" s="6" t="str">
        <f>IF(AND(Q99="",P99&lt;&gt;"",R99=""),"Проходит Босфор",IF(AND(R99&lt;&gt;"",S99=""),"Под Погрузкой",IF(S99&lt;&gt;"","Исполнен",IF(AND(Q99&lt;&gt;"",R99=""),"На рейде",""))))</f>
        <v>На рейде</v>
      </c>
      <c r="N99" s="7">
        <v>9171541</v>
      </c>
      <c r="O99" s="7" t="s">
        <v>25</v>
      </c>
      <c r="P99" s="7" t="s">
        <v>101</v>
      </c>
      <c r="Q99" s="7" t="s">
        <v>32</v>
      </c>
      <c r="U99"/>
    </row>
    <row r="100" spans="1:21" x14ac:dyDescent="0.25">
      <c r="A100" s="6" t="s">
        <v>82</v>
      </c>
      <c r="B100" s="6">
        <v>2020</v>
      </c>
      <c r="C100" s="6"/>
      <c r="D100" s="6" t="str">
        <f>IF(S100&lt;&gt;"",S100,"")</f>
        <v/>
      </c>
      <c r="E100" s="6" t="s">
        <v>69</v>
      </c>
      <c r="F100" s="7" t="s">
        <v>193</v>
      </c>
      <c r="G100" s="21">
        <v>28000</v>
      </c>
      <c r="H100" s="6">
        <v>40</v>
      </c>
      <c r="I100" s="6" t="s">
        <v>24</v>
      </c>
      <c r="J100" s="6" t="s">
        <v>22</v>
      </c>
      <c r="K100" s="6"/>
      <c r="L100" s="6" t="s">
        <v>23</v>
      </c>
      <c r="M100" s="6" t="str">
        <f>IF(AND(Q100="",P100&lt;&gt;"",R100=""),"Проходит Босфор",IF(AND(R100&lt;&gt;"",S100=""),"Под Погрузкой",IF(S100&lt;&gt;"","Исполнен",IF(AND(Q100&lt;&gt;"",R100=""),"На рейде",""))))</f>
        <v>На рейде</v>
      </c>
      <c r="N100" s="6">
        <v>9597111</v>
      </c>
      <c r="O100" s="6"/>
      <c r="P100" s="6" t="s">
        <v>86</v>
      </c>
      <c r="Q100" s="6" t="s">
        <v>20</v>
      </c>
      <c r="R100" s="6"/>
      <c r="S100" s="6"/>
      <c r="T100" s="6"/>
      <c r="U100"/>
    </row>
    <row r="101" spans="1:21" x14ac:dyDescent="0.25">
      <c r="A101" s="6" t="s">
        <v>82</v>
      </c>
      <c r="B101" s="6">
        <v>2020</v>
      </c>
      <c r="C101" s="6"/>
      <c r="D101" s="6" t="str">
        <f>IF(S101&lt;&gt;"",S101,"")</f>
        <v/>
      </c>
      <c r="E101" s="6" t="s">
        <v>21</v>
      </c>
      <c r="F101" s="7" t="s">
        <v>193</v>
      </c>
      <c r="G101" s="21">
        <v>40000</v>
      </c>
      <c r="H101" s="6">
        <v>40</v>
      </c>
      <c r="I101" s="6" t="s">
        <v>24</v>
      </c>
      <c r="J101" s="6" t="s">
        <v>22</v>
      </c>
      <c r="K101" s="6"/>
      <c r="L101" s="6" t="s">
        <v>23</v>
      </c>
      <c r="M101" s="6" t="str">
        <f>IF(AND(Q101="",P101&lt;&gt;"",R101=""),"Проходит Босфор",IF(AND(R101&lt;&gt;"",S101=""),"Под Погрузкой",IF(S101&lt;&gt;"","Исполнен",IF(AND(Q101&lt;&gt;"",R101=""),"На рейде",""))))</f>
        <v>На рейде</v>
      </c>
      <c r="N101" s="6">
        <v>9087233</v>
      </c>
      <c r="O101" s="6" t="s">
        <v>25</v>
      </c>
      <c r="P101" s="6" t="s">
        <v>86</v>
      </c>
      <c r="Q101" s="6" t="s">
        <v>20</v>
      </c>
      <c r="R101" s="6"/>
      <c r="S101" s="6"/>
      <c r="T101" s="6"/>
      <c r="U101"/>
    </row>
    <row r="102" spans="1:21" x14ac:dyDescent="0.25">
      <c r="A102" s="6" t="s">
        <v>82</v>
      </c>
      <c r="B102" s="6">
        <v>2020</v>
      </c>
      <c r="C102" s="6"/>
      <c r="D102" s="6"/>
      <c r="E102" s="6" t="s">
        <v>91</v>
      </c>
      <c r="F102" s="7" t="s">
        <v>193</v>
      </c>
      <c r="G102" s="21">
        <v>40000</v>
      </c>
      <c r="H102" s="6"/>
      <c r="I102" s="6" t="s">
        <v>49</v>
      </c>
      <c r="J102" s="6" t="s">
        <v>48</v>
      </c>
      <c r="K102" s="6"/>
      <c r="L102" s="6" t="s">
        <v>23</v>
      </c>
      <c r="M102" s="6" t="str">
        <f>IF(AND(Q102="",P102&lt;&gt;"",R102=""),"Проходит Босфор",IF(AND(R102&lt;&gt;"",S102=""),"Под Погрузкой",IF(S102&lt;&gt;"","Исполнен",IF(AND(Q102&lt;&gt;"",R102=""),"На рейде",""))))</f>
        <v>На рейде</v>
      </c>
      <c r="N102" s="6">
        <v>9866627</v>
      </c>
      <c r="O102" s="6" t="s">
        <v>47</v>
      </c>
      <c r="P102" s="6" t="s">
        <v>50</v>
      </c>
      <c r="Q102" s="6" t="s">
        <v>29</v>
      </c>
      <c r="R102" s="6"/>
      <c r="S102" s="6"/>
      <c r="T102" s="6"/>
      <c r="U102"/>
    </row>
    <row r="103" spans="1:21" x14ac:dyDescent="0.25">
      <c r="A103" s="6" t="s">
        <v>82</v>
      </c>
      <c r="B103" s="6">
        <v>2020</v>
      </c>
      <c r="C103" s="6"/>
      <c r="D103" s="6"/>
      <c r="E103" s="6" t="s">
        <v>36</v>
      </c>
      <c r="F103" s="6" t="s">
        <v>192</v>
      </c>
      <c r="G103" s="21">
        <v>6500</v>
      </c>
      <c r="H103" s="6">
        <v>40</v>
      </c>
      <c r="I103" s="6" t="s">
        <v>24</v>
      </c>
      <c r="J103" s="6" t="s">
        <v>22</v>
      </c>
      <c r="K103" s="6"/>
      <c r="L103" s="6" t="s">
        <v>23</v>
      </c>
      <c r="M103" s="6" t="str">
        <f>IF(AND(Q103="",P103&lt;&gt;"",R103=""),"Проходит Босфор",IF(AND(R103&lt;&gt;"",S103=""),"Под Погрузкой",IF(S103&lt;&gt;"","Исполнен",IF(AND(Q103&lt;&gt;"",R103=""),"На рейде",""))))</f>
        <v>На рейде</v>
      </c>
      <c r="N103" s="6">
        <v>7915307</v>
      </c>
      <c r="O103" s="6" t="s">
        <v>28</v>
      </c>
      <c r="P103" s="6" t="s">
        <v>50</v>
      </c>
      <c r="Q103" s="6" t="s">
        <v>35</v>
      </c>
      <c r="R103" s="6"/>
      <c r="S103" s="6"/>
      <c r="T103" s="6"/>
      <c r="U103"/>
    </row>
    <row r="104" spans="1:21" x14ac:dyDescent="0.25">
      <c r="A104" s="6" t="s">
        <v>82</v>
      </c>
      <c r="B104" s="6">
        <v>2020</v>
      </c>
      <c r="E104" s="7" t="s">
        <v>99</v>
      </c>
      <c r="F104" s="7" t="s">
        <v>193</v>
      </c>
      <c r="G104" s="22">
        <v>63000</v>
      </c>
      <c r="H104" s="7">
        <v>23</v>
      </c>
      <c r="I104" s="7" t="s">
        <v>38</v>
      </c>
      <c r="J104" s="7" t="s">
        <v>22</v>
      </c>
      <c r="L104" s="7" t="s">
        <v>23</v>
      </c>
      <c r="M104" s="6" t="str">
        <f>IF(AND(Q104="",P104&lt;&gt;"",R104=""),"Проходит Босфор",IF(AND(R104&lt;&gt;"",S104=""),"Под Погрузкой",IF(S104&lt;&gt;"","Исполнен",IF(AND(Q104&lt;&gt;"",R104=""),"На рейде",""))))</f>
        <v>На рейде</v>
      </c>
      <c r="N104" s="7">
        <v>9527233</v>
      </c>
      <c r="O104" s="7" t="s">
        <v>39</v>
      </c>
      <c r="P104" s="7" t="s">
        <v>20</v>
      </c>
      <c r="Q104" s="7" t="s">
        <v>41</v>
      </c>
      <c r="U104"/>
    </row>
    <row r="105" spans="1:21" x14ac:dyDescent="0.25">
      <c r="A105" s="6" t="s">
        <v>82</v>
      </c>
      <c r="B105" s="6">
        <v>2020</v>
      </c>
      <c r="E105" s="7" t="s">
        <v>185</v>
      </c>
      <c r="F105" s="7" t="s">
        <v>123</v>
      </c>
      <c r="G105" s="22">
        <v>66000</v>
      </c>
      <c r="I105" s="7" t="s">
        <v>49</v>
      </c>
      <c r="J105" s="7" t="s">
        <v>48</v>
      </c>
      <c r="L105" s="7" t="s">
        <v>152</v>
      </c>
      <c r="M105" s="6" t="str">
        <f>IF(AND(Q105="",P105&lt;&gt;"",R105=""),"Проходит Босфор",IF(AND(R105&lt;&gt;"",S105=""),"Под Погрузкой",IF(S105&lt;&gt;"","Исполнен",IF(AND(Q105&lt;&gt;"",R105=""),"На рейде",""))))</f>
        <v>На рейде</v>
      </c>
      <c r="N105" s="7">
        <v>9582960</v>
      </c>
      <c r="O105" s="7" t="s">
        <v>47</v>
      </c>
      <c r="P105" s="7" t="s">
        <v>41</v>
      </c>
      <c r="Q105" s="7" t="s">
        <v>184</v>
      </c>
      <c r="U105"/>
    </row>
    <row r="106" spans="1:21" x14ac:dyDescent="0.25">
      <c r="A106" s="7" t="s">
        <v>82</v>
      </c>
      <c r="B106" s="7">
        <v>2020</v>
      </c>
      <c r="E106" s="7" t="s">
        <v>213</v>
      </c>
      <c r="F106" s="7" t="s">
        <v>193</v>
      </c>
      <c r="G106" s="22">
        <v>38500</v>
      </c>
      <c r="H106" s="7">
        <v>40</v>
      </c>
      <c r="I106" s="7" t="s">
        <v>24</v>
      </c>
      <c r="J106" s="7" t="s">
        <v>22</v>
      </c>
      <c r="L106" s="7" t="s">
        <v>153</v>
      </c>
      <c r="M106" s="6" t="str">
        <f>IF(AND(Q106="",P106&lt;&gt;"",R106=""),"Проходит Босфор",IF(AND(R106&lt;&gt;"",S106=""),"Под Погрузкой",IF(S106&lt;&gt;"","Исполнен",IF(AND(Q106&lt;&gt;"",R106=""),"На рейде",""))))</f>
        <v>На рейде</v>
      </c>
      <c r="N106" s="7">
        <v>9635406</v>
      </c>
      <c r="O106" s="7" t="s">
        <v>88</v>
      </c>
      <c r="P106" s="7" t="s">
        <v>160</v>
      </c>
      <c r="Q106" s="7" t="s">
        <v>184</v>
      </c>
      <c r="U106"/>
    </row>
    <row r="107" spans="1:21" x14ac:dyDescent="0.25">
      <c r="A107" s="7" t="s">
        <v>82</v>
      </c>
      <c r="B107" s="7">
        <v>2020</v>
      </c>
      <c r="E107" s="7" t="s">
        <v>214</v>
      </c>
      <c r="F107" s="7" t="s">
        <v>193</v>
      </c>
      <c r="G107" s="22">
        <v>40000</v>
      </c>
      <c r="H107" s="7">
        <v>40</v>
      </c>
      <c r="I107" s="7" t="s">
        <v>24</v>
      </c>
      <c r="J107" s="7" t="s">
        <v>22</v>
      </c>
      <c r="L107" s="7" t="s">
        <v>153</v>
      </c>
      <c r="M107" s="6" t="str">
        <f>IF(AND(Q107="",P107&lt;&gt;"",R107=""),"Проходит Босфор",IF(AND(R107&lt;&gt;"",S107=""),"Под Погрузкой",IF(S107&lt;&gt;"","Исполнен",IF(AND(Q107&lt;&gt;"",R107=""),"На рейде",""))))</f>
        <v>На рейде</v>
      </c>
      <c r="N107" s="7">
        <v>9490674</v>
      </c>
      <c r="O107" s="7" t="s">
        <v>120</v>
      </c>
      <c r="P107" s="7" t="s">
        <v>160</v>
      </c>
      <c r="Q107" s="7" t="s">
        <v>184</v>
      </c>
      <c r="U107"/>
    </row>
    <row r="108" spans="1:21" x14ac:dyDescent="0.25">
      <c r="A108" s="7" t="s">
        <v>82</v>
      </c>
      <c r="B108" s="7">
        <v>2020</v>
      </c>
      <c r="E108" s="7" t="s">
        <v>215</v>
      </c>
      <c r="F108" s="7" t="s">
        <v>193</v>
      </c>
      <c r="G108" s="22">
        <v>30000</v>
      </c>
      <c r="H108" s="7">
        <v>40</v>
      </c>
      <c r="I108" s="7" t="s">
        <v>24</v>
      </c>
      <c r="J108" s="7" t="s">
        <v>22</v>
      </c>
      <c r="L108" s="7" t="s">
        <v>153</v>
      </c>
      <c r="M108" s="6" t="str">
        <f>IF(AND(Q108="",P108&lt;&gt;"",R108=""),"Проходит Босфор",IF(AND(R108&lt;&gt;"",S108=""),"Под Погрузкой",IF(S108&lt;&gt;"","Исполнен",IF(AND(Q108&lt;&gt;"",R108=""),"На рейде",""))))</f>
        <v>На рейде</v>
      </c>
      <c r="N108" s="7">
        <v>9718454</v>
      </c>
      <c r="O108" s="7" t="s">
        <v>149</v>
      </c>
      <c r="P108" s="7" t="s">
        <v>160</v>
      </c>
      <c r="Q108" s="7" t="s">
        <v>163</v>
      </c>
      <c r="U108"/>
    </row>
    <row r="109" spans="1:21" x14ac:dyDescent="0.25">
      <c r="A109" s="7" t="s">
        <v>82</v>
      </c>
      <c r="B109" s="7">
        <v>2020</v>
      </c>
      <c r="E109" s="7" t="s">
        <v>225</v>
      </c>
      <c r="F109" s="7" t="s">
        <v>193</v>
      </c>
      <c r="G109" s="22">
        <v>50000</v>
      </c>
      <c r="H109" s="7">
        <v>40</v>
      </c>
      <c r="I109" s="7" t="s">
        <v>24</v>
      </c>
      <c r="J109" s="7" t="s">
        <v>22</v>
      </c>
      <c r="L109" s="7" t="s">
        <v>153</v>
      </c>
      <c r="M109" s="6" t="str">
        <f>IF(AND(Q109="",P109&lt;&gt;"",R109=""),"Проходит Босфор",IF(AND(R109&lt;&gt;"",S109=""),"Под Погрузкой",IF(S109&lt;&gt;"","Исполнен",IF(AND(Q109&lt;&gt;"",R109=""),"На рейде",""))))</f>
        <v>На рейде</v>
      </c>
      <c r="N109" s="7">
        <v>9756626</v>
      </c>
      <c r="O109" s="7" t="s">
        <v>88</v>
      </c>
      <c r="P109" s="7" t="s">
        <v>163</v>
      </c>
      <c r="Q109" s="7" t="s">
        <v>224</v>
      </c>
      <c r="U109"/>
    </row>
    <row r="110" spans="1:21" x14ac:dyDescent="0.25">
      <c r="A110" s="7" t="s">
        <v>82</v>
      </c>
      <c r="B110" s="7">
        <v>2020</v>
      </c>
      <c r="E110" s="7" t="s">
        <v>226</v>
      </c>
      <c r="F110" s="7" t="s">
        <v>193</v>
      </c>
      <c r="G110" s="22">
        <v>35000</v>
      </c>
      <c r="H110" s="7">
        <v>40</v>
      </c>
      <c r="I110" s="7" t="s">
        <v>24</v>
      </c>
      <c r="J110" s="7" t="s">
        <v>22</v>
      </c>
      <c r="L110" s="7" t="s">
        <v>153</v>
      </c>
      <c r="M110" s="6" t="str">
        <f>IF(AND(Q110="",P110&lt;&gt;"",R110=""),"Проходит Босфор",IF(AND(R110&lt;&gt;"",S110=""),"Под Погрузкой",IF(S110&lt;&gt;"","Исполнен",IF(AND(Q110&lt;&gt;"",R110=""),"На рейде",""))))</f>
        <v>На рейде</v>
      </c>
      <c r="N110" s="7">
        <v>9762912</v>
      </c>
      <c r="O110" s="7" t="s">
        <v>88</v>
      </c>
      <c r="P110" s="7" t="s">
        <v>163</v>
      </c>
      <c r="Q110" s="7" t="s">
        <v>167</v>
      </c>
      <c r="U110"/>
    </row>
    <row r="111" spans="1:21" x14ac:dyDescent="0.25">
      <c r="A111" s="7" t="s">
        <v>82</v>
      </c>
      <c r="B111" s="7">
        <v>2020</v>
      </c>
      <c r="E111" s="7" t="s">
        <v>227</v>
      </c>
      <c r="F111" s="7" t="s">
        <v>193</v>
      </c>
      <c r="G111" s="22">
        <v>35000</v>
      </c>
      <c r="H111" s="7">
        <v>23</v>
      </c>
      <c r="I111" s="7" t="s">
        <v>38</v>
      </c>
      <c r="J111" s="7" t="s">
        <v>22</v>
      </c>
      <c r="L111" s="7" t="s">
        <v>153</v>
      </c>
      <c r="M111" s="6" t="str">
        <f>IF(AND(Q111="",P111&lt;&gt;"",R111=""),"Проходит Босфор",IF(AND(R111&lt;&gt;"",S111=""),"Под Погрузкой",IF(S111&lt;&gt;"","Исполнен",IF(AND(Q111&lt;&gt;"",R111=""),"На рейде",""))))</f>
        <v>На рейде</v>
      </c>
      <c r="N111" s="7">
        <v>9275311</v>
      </c>
      <c r="O111" s="7" t="s">
        <v>39</v>
      </c>
      <c r="P111" s="7" t="s">
        <v>163</v>
      </c>
      <c r="Q111" s="7" t="s">
        <v>198</v>
      </c>
      <c r="U111"/>
    </row>
    <row r="112" spans="1:21" x14ac:dyDescent="0.25">
      <c r="A112" s="7" t="s">
        <v>82</v>
      </c>
      <c r="B112" s="7">
        <v>2020</v>
      </c>
      <c r="E112" s="7" t="s">
        <v>228</v>
      </c>
      <c r="F112" s="7" t="s">
        <v>193</v>
      </c>
      <c r="G112" s="22">
        <v>63000</v>
      </c>
      <c r="H112" s="7">
        <v>23</v>
      </c>
      <c r="I112" s="7" t="s">
        <v>38</v>
      </c>
      <c r="J112" s="7" t="s">
        <v>22</v>
      </c>
      <c r="L112" s="7" t="s">
        <v>153</v>
      </c>
      <c r="M112" s="6" t="str">
        <f>IF(AND(Q112="",P112&lt;&gt;"",R112=""),"Проходит Босфор",IF(AND(R112&lt;&gt;"",S112=""),"Под Погрузкой",IF(S112&lt;&gt;"","Исполнен",IF(AND(Q112&lt;&gt;"",R112=""),"На рейде",""))))</f>
        <v>На рейде</v>
      </c>
      <c r="N112" s="7">
        <v>9214331</v>
      </c>
      <c r="O112" s="7" t="s">
        <v>34</v>
      </c>
      <c r="P112" s="7" t="s">
        <v>163</v>
      </c>
      <c r="Q112" s="7" t="s">
        <v>178</v>
      </c>
      <c r="U112"/>
    </row>
    <row r="113" spans="1:21" x14ac:dyDescent="0.25">
      <c r="A113" s="7" t="s">
        <v>82</v>
      </c>
      <c r="B113" s="7">
        <v>2020</v>
      </c>
      <c r="E113" s="7" t="s">
        <v>229</v>
      </c>
      <c r="F113" s="7" t="s">
        <v>193</v>
      </c>
      <c r="G113" s="22">
        <v>32100</v>
      </c>
      <c r="H113" s="7">
        <v>22</v>
      </c>
      <c r="I113" s="7" t="s">
        <v>43</v>
      </c>
      <c r="J113" s="7" t="s">
        <v>22</v>
      </c>
      <c r="L113" s="7" t="s">
        <v>153</v>
      </c>
      <c r="M113" s="6" t="str">
        <f>IF(AND(Q113="",P113&lt;&gt;"",R113=""),"Проходит Босфор",IF(AND(R113&lt;&gt;"",S113=""),"Под Погрузкой",IF(S113&lt;&gt;"","Исполнен",IF(AND(Q113&lt;&gt;"",R113=""),"На рейде",""))))</f>
        <v>На рейде</v>
      </c>
      <c r="N113" s="7">
        <v>9443126</v>
      </c>
      <c r="O113" s="7" t="s">
        <v>39</v>
      </c>
      <c r="P113" s="7" t="s">
        <v>163</v>
      </c>
      <c r="Q113" s="7" t="s">
        <v>184</v>
      </c>
      <c r="U113"/>
    </row>
    <row r="114" spans="1:21" x14ac:dyDescent="0.25">
      <c r="A114" s="7" t="s">
        <v>82</v>
      </c>
      <c r="B114" s="7">
        <v>2020</v>
      </c>
      <c r="E114" s="7" t="s">
        <v>185</v>
      </c>
      <c r="F114" s="7" t="s">
        <v>123</v>
      </c>
      <c r="G114" s="22">
        <v>60000</v>
      </c>
      <c r="H114" s="7">
        <v>22</v>
      </c>
      <c r="I114" s="7" t="s">
        <v>43</v>
      </c>
      <c r="J114" s="7" t="s">
        <v>22</v>
      </c>
      <c r="L114" s="7" t="s">
        <v>153</v>
      </c>
      <c r="M114" s="6" t="str">
        <f>IF(AND(Q114="",P114&lt;&gt;"",R114=""),"Проходит Босфор",IF(AND(R114&lt;&gt;"",S114=""),"Под Погрузкой",IF(S114&lt;&gt;"","Исполнен",IF(AND(Q114&lt;&gt;"",R114=""),"На рейде",""))))</f>
        <v>На рейде</v>
      </c>
      <c r="N114" s="7">
        <v>9582960</v>
      </c>
      <c r="O114" s="7" t="s">
        <v>47</v>
      </c>
      <c r="P114" s="7" t="s">
        <v>163</v>
      </c>
      <c r="Q114" s="7" t="s">
        <v>230</v>
      </c>
      <c r="U114"/>
    </row>
    <row r="115" spans="1:21" x14ac:dyDescent="0.25">
      <c r="A115" s="7" t="s">
        <v>82</v>
      </c>
      <c r="B115" s="7">
        <v>2020</v>
      </c>
      <c r="E115" s="7" t="s">
        <v>231</v>
      </c>
      <c r="F115" s="7" t="s">
        <v>193</v>
      </c>
      <c r="G115" s="22">
        <v>22500</v>
      </c>
      <c r="I115" s="7" t="s">
        <v>49</v>
      </c>
      <c r="J115" s="7" t="s">
        <v>48</v>
      </c>
      <c r="L115" s="7" t="s">
        <v>189</v>
      </c>
      <c r="M115" s="6" t="str">
        <f>IF(AND(Q115="",P115&lt;&gt;"",R115=""),"Проходит Босфор",IF(AND(R115&lt;&gt;"",S115=""),"Под Погрузкой",IF(S115&lt;&gt;"","Исполнен",IF(AND(Q115&lt;&gt;"",R115=""),"На рейде",""))))</f>
        <v>На рейде</v>
      </c>
      <c r="N115" s="7">
        <v>9276743</v>
      </c>
      <c r="O115" s="7" t="s">
        <v>39</v>
      </c>
      <c r="P115" s="7" t="s">
        <v>163</v>
      </c>
      <c r="Q115" s="7" t="s">
        <v>184</v>
      </c>
      <c r="U115"/>
    </row>
    <row r="116" spans="1:21" x14ac:dyDescent="0.25">
      <c r="A116" s="7" t="s">
        <v>82</v>
      </c>
      <c r="B116" s="7">
        <v>2020</v>
      </c>
      <c r="E116" s="7" t="s">
        <v>143</v>
      </c>
      <c r="F116" s="7" t="s">
        <v>123</v>
      </c>
      <c r="G116" s="22">
        <v>66000</v>
      </c>
      <c r="I116" s="7" t="s">
        <v>49</v>
      </c>
      <c r="J116" s="7" t="s">
        <v>48</v>
      </c>
      <c r="L116" s="7" t="s">
        <v>152</v>
      </c>
      <c r="M116" s="6" t="str">
        <f>IF(AND(Q116="",P116&lt;&gt;"",R116=""),"Проходит Босфор",IF(AND(R116&lt;&gt;"",S116=""),"Под Погрузкой",IF(S116&lt;&gt;"","Исполнен",IF(AND(Q116&lt;&gt;"",R116=""),"На рейде",""))))</f>
        <v>На рейде</v>
      </c>
      <c r="N116" s="7">
        <v>9582506</v>
      </c>
      <c r="O116" s="7" t="s">
        <v>47</v>
      </c>
      <c r="P116" s="7" t="s">
        <v>163</v>
      </c>
      <c r="Q116" s="7" t="s">
        <v>142</v>
      </c>
      <c r="U116"/>
    </row>
    <row r="117" spans="1:21" x14ac:dyDescent="0.25">
      <c r="A117" s="7" t="s">
        <v>82</v>
      </c>
      <c r="B117" s="7">
        <v>2020</v>
      </c>
      <c r="E117" s="7" t="s">
        <v>232</v>
      </c>
      <c r="F117" s="7" t="s">
        <v>193</v>
      </c>
      <c r="G117" s="22">
        <v>57750</v>
      </c>
      <c r="I117" s="7" t="s">
        <v>49</v>
      </c>
      <c r="J117" s="7" t="s">
        <v>48</v>
      </c>
      <c r="L117" s="7" t="s">
        <v>37</v>
      </c>
      <c r="M117" s="6" t="str">
        <f>IF(AND(Q117="",P117&lt;&gt;"",R117=""),"Проходит Босфор",IF(AND(R117&lt;&gt;"",S117=""),"Под Погрузкой",IF(S117&lt;&gt;"","Исполнен",IF(AND(Q117&lt;&gt;"",R117=""),"На рейде",""))))</f>
        <v>На рейде</v>
      </c>
      <c r="N117" s="7">
        <v>9460734</v>
      </c>
      <c r="O117" s="7" t="s">
        <v>39</v>
      </c>
      <c r="P117" s="7" t="s">
        <v>163</v>
      </c>
      <c r="Q117" s="7" t="s">
        <v>165</v>
      </c>
      <c r="U117"/>
    </row>
    <row r="118" spans="1:21" x14ac:dyDescent="0.25">
      <c r="A118" s="7" t="s">
        <v>82</v>
      </c>
      <c r="B118" s="7">
        <v>2020</v>
      </c>
      <c r="E118" s="7" t="s">
        <v>265</v>
      </c>
      <c r="F118" s="7" t="s">
        <v>193</v>
      </c>
      <c r="G118" s="22" t="s">
        <v>266</v>
      </c>
      <c r="J118" s="7" t="s">
        <v>195</v>
      </c>
      <c r="L118" s="7" t="s">
        <v>153</v>
      </c>
      <c r="M118" s="7" t="s">
        <v>264</v>
      </c>
      <c r="N118" s="7">
        <v>9634969</v>
      </c>
      <c r="O118" s="7" t="s">
        <v>111</v>
      </c>
      <c r="R118" s="7" t="s">
        <v>163</v>
      </c>
      <c r="U118"/>
    </row>
  </sheetData>
  <sortState ref="A2:U118">
    <sortCondition ref="S2"/>
  </sortState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12" sqref="C12"/>
    </sheetView>
  </sheetViews>
  <sheetFormatPr defaultRowHeight="15" x14ac:dyDescent="0.25"/>
  <cols>
    <col min="1" max="1" width="1.85546875" customWidth="1"/>
    <col min="2" max="2" width="17.140625" customWidth="1"/>
    <col min="3" max="3" width="47" customWidth="1"/>
  </cols>
  <sheetData>
    <row r="1" spans="2:3" ht="8.25" customHeight="1" thickBot="1" x14ac:dyDescent="0.3"/>
    <row r="2" spans="2:3" ht="15" customHeight="1" thickBot="1" x14ac:dyDescent="0.3">
      <c r="B2" s="14" t="s">
        <v>216</v>
      </c>
      <c r="C2" s="15" t="s">
        <v>217</v>
      </c>
    </row>
    <row r="3" spans="2:3" ht="0.75" customHeight="1" thickBot="1" x14ac:dyDescent="0.3">
      <c r="B3" s="18"/>
      <c r="C3" s="19"/>
    </row>
    <row r="4" spans="2:3" x14ac:dyDescent="0.25">
      <c r="B4" s="16"/>
      <c r="C4" s="17" t="s">
        <v>218</v>
      </c>
    </row>
    <row r="5" spans="2:3" x14ac:dyDescent="0.25">
      <c r="B5" s="9"/>
      <c r="C5" s="8" t="s">
        <v>219</v>
      </c>
    </row>
    <row r="6" spans="2:3" x14ac:dyDescent="0.25">
      <c r="B6" s="10"/>
      <c r="C6" s="8" t="s">
        <v>220</v>
      </c>
    </row>
    <row r="7" spans="2:3" x14ac:dyDescent="0.25">
      <c r="B7" s="11"/>
      <c r="C7" s="8" t="s">
        <v>221</v>
      </c>
    </row>
    <row r="8" spans="2:3" ht="15.75" thickBot="1" x14ac:dyDescent="0.3">
      <c r="B8" s="12" t="s">
        <v>19</v>
      </c>
      <c r="C8" s="1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ИТОГ</vt:lpstr>
      <vt:lpstr>Легенда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2020-09-18T04:04:31Z</dcterms:modified>
</cp:coreProperties>
</file>