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ción 6.2" sheetId="1" r:id="rId4"/>
    <sheet state="visible" name="Estimación 6.3" sheetId="2" r:id="rId5"/>
    <sheet state="visible" name="Estimación 6.4" sheetId="3" r:id="rId6"/>
  </sheets>
  <definedNames/>
  <calcPr/>
</workbook>
</file>

<file path=xl/sharedStrings.xml><?xml version="1.0" encoding="utf-8"?>
<sst xmlns="http://schemas.openxmlformats.org/spreadsheetml/2006/main" count="159" uniqueCount="61">
  <si>
    <t>EL TAMAÑO DEL PRODUCTO</t>
  </si>
  <si>
    <r>
      <rPr>
        <rFont val="Arial"/>
        <b/>
        <color theme="1"/>
      </rPr>
      <t>Tabla 6.2</t>
    </r>
    <r>
      <rPr>
        <rFont val="Arial"/>
        <color theme="1"/>
      </rPr>
      <t>. Tiempos de desarrollo de Sistema de Gestión de Hotel</t>
    </r>
  </si>
  <si>
    <t xml:space="preserve">Estudiantes:
</t>
  </si>
  <si>
    <t>George Chicango</t>
  </si>
  <si>
    <t xml:space="preserve">Profesor:
</t>
  </si>
  <si>
    <t xml:space="preserve">Dario Morales
</t>
  </si>
  <si>
    <t>Fecha</t>
  </si>
  <si>
    <t>Pamela Montenegro</t>
  </si>
  <si>
    <t>Adrian Ramos</t>
  </si>
  <si>
    <t>Clase</t>
  </si>
  <si>
    <t>https://github.com/Gwchicango/2567_G7_ACSW/tree/main/02_Proyecto/04.%20C%C3%B3digo/hotel-mgmt-system-master-main</t>
  </si>
  <si>
    <t>Programa</t>
  </si>
  <si>
    <t>Tiempo de Desarrollo</t>
  </si>
  <si>
    <t>LOC</t>
  </si>
  <si>
    <t>Minutos/LOC</t>
  </si>
  <si>
    <t>Totales</t>
  </si>
  <si>
    <t>Media</t>
  </si>
  <si>
    <r>
      <rPr>
        <rFont val="Arial"/>
        <b/>
        <color theme="1"/>
      </rPr>
      <t>Tabla 6.3</t>
    </r>
    <r>
      <rPr>
        <rFont val="Arial"/>
        <color theme="1"/>
      </rPr>
      <t>. Rangos de tamañO de programas</t>
    </r>
  </si>
  <si>
    <t>Funciones</t>
  </si>
  <si>
    <t>Gestionar reservas</t>
  </si>
  <si>
    <t>Administrar administradores</t>
  </si>
  <si>
    <t>Gestionar reservas DAO</t>
  </si>
  <si>
    <t>Gestionar clientes DAO</t>
  </si>
  <si>
    <t>Gestionar administradores</t>
  </si>
  <si>
    <t>Gestionar reservas hoteleras</t>
  </si>
  <si>
    <t>Crear reservas</t>
  </si>
  <si>
    <t>Gestionar clientes</t>
  </si>
  <si>
    <t>Modelo administrador</t>
  </si>
  <si>
    <t>Modelo de cliente</t>
  </si>
  <si>
    <t>Modelo de precios</t>
  </si>
  <si>
    <t>Enumeración de requisitos</t>
  </si>
  <si>
    <t>Modelo de reservación</t>
  </si>
  <si>
    <t>Enumeración de estados</t>
  </si>
  <si>
    <t>Conexión a base de datos</t>
  </si>
  <si>
    <t>Página no encontrada</t>
  </si>
  <si>
    <t>Procesar inicio de sesión</t>
  </si>
  <si>
    <t>Procesar cierre de sesión</t>
  </si>
  <si>
    <t>Procesar registro</t>
  </si>
  <si>
    <t>Procesar reservación</t>
  </si>
  <si>
    <t>Procesar actualización de perfil</t>
  </si>
  <si>
    <t>Utilidades generales</t>
  </si>
  <si>
    <t>Estilos CSS generales</t>
  </si>
  <si>
    <t>Gestión de reservas y envío de correos</t>
  </si>
  <si>
    <t>Animación JavaScript</t>
  </si>
  <si>
    <t xml:space="preserve"> Envío de formularios</t>
  </si>
  <si>
    <t>Reservación multi-pasos</t>
  </si>
  <si>
    <t>Funciones utilitarias</t>
  </si>
  <si>
    <t>Gestión de reservas y clientes</t>
  </si>
  <si>
    <t>Mostrar reservas completadas</t>
  </si>
  <si>
    <t>Página principal del sistema de gestión hotelera</t>
  </si>
  <si>
    <t>Cerrar sesión del usuario</t>
  </si>
  <si>
    <t>Página de Registro de usuario</t>
  </si>
  <si>
    <t>Formulario de reservación de habitaciones</t>
  </si>
  <si>
    <t>Inicio de sesión de usuario</t>
  </si>
  <si>
    <r>
      <rPr>
        <rFont val="Arial"/>
        <b/>
        <color theme="1"/>
      </rPr>
      <t>Tabla 6.4.</t>
    </r>
    <r>
      <rPr>
        <rFont val="Arial"/>
        <color theme="1"/>
      </rPr>
      <t xml:space="preserve"> Formulario para estimar el tamaño del programa. </t>
    </r>
  </si>
  <si>
    <t>Func. anteriores</t>
  </si>
  <si>
    <t>Func. estimadas</t>
  </si>
  <si>
    <t>Min</t>
  </si>
  <si>
    <t>Max</t>
  </si>
  <si>
    <t>No aplica</t>
  </si>
  <si>
    <t>Estimado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</si>
</sst>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Border="1" applyFont="1"/>
    <xf borderId="1" fillId="0" fontId="3" numFmtId="0" xfId="0" applyAlignment="1" applyBorder="1" applyFont="1">
      <alignment horizontal="center" readingOrder="0"/>
    </xf>
    <xf borderId="5" fillId="2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5" fillId="3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3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wchicango/Microservicio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wchicango/Microservicio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wchicango/Microservicio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19.0"/>
    <col customWidth="1" min="5" max="5" width="16.25"/>
    <col customWidth="1" min="6" max="6" width="14.25"/>
    <col customWidth="1" min="7" max="7" width="27.25"/>
  </cols>
  <sheetData>
    <row r="1">
      <c r="D1" s="1"/>
      <c r="E1" s="1"/>
    </row>
    <row r="2">
      <c r="D2" s="2" t="s">
        <v>0</v>
      </c>
      <c r="E2" s="3"/>
    </row>
    <row r="3">
      <c r="B3" s="2" t="s">
        <v>1</v>
      </c>
      <c r="C3" s="4"/>
      <c r="D3" s="4"/>
      <c r="E3" s="4"/>
      <c r="F3" s="4"/>
      <c r="G3" s="3"/>
    </row>
    <row r="4">
      <c r="B4" s="5" t="s">
        <v>2</v>
      </c>
      <c r="C4" s="6" t="s">
        <v>3</v>
      </c>
      <c r="D4" s="5" t="s">
        <v>4</v>
      </c>
      <c r="E4" s="5" t="s">
        <v>5</v>
      </c>
      <c r="F4" s="5" t="s">
        <v>6</v>
      </c>
      <c r="G4" s="7">
        <v>45698.0</v>
      </c>
    </row>
    <row r="5">
      <c r="B5" s="8"/>
      <c r="C5" s="6" t="s">
        <v>7</v>
      </c>
      <c r="D5" s="8"/>
      <c r="E5" s="8"/>
      <c r="F5" s="9"/>
      <c r="G5" s="9"/>
    </row>
    <row r="6">
      <c r="B6" s="9"/>
      <c r="C6" s="6" t="s">
        <v>8</v>
      </c>
      <c r="D6" s="9"/>
      <c r="E6" s="9"/>
      <c r="F6" s="10" t="s">
        <v>9</v>
      </c>
      <c r="G6" s="11"/>
    </row>
    <row r="7">
      <c r="B7" s="12" t="s">
        <v>10</v>
      </c>
      <c r="C7" s="4"/>
      <c r="D7" s="4"/>
      <c r="E7" s="4"/>
      <c r="F7" s="4"/>
      <c r="G7" s="3"/>
    </row>
    <row r="9">
      <c r="C9" s="13" t="s">
        <v>11</v>
      </c>
      <c r="D9" s="13" t="s">
        <v>12</v>
      </c>
      <c r="E9" s="13" t="s">
        <v>13</v>
      </c>
      <c r="F9" s="13" t="s">
        <v>14</v>
      </c>
    </row>
    <row r="10">
      <c r="C10" s="10">
        <v>1.0</v>
      </c>
      <c r="D10" s="1">
        <v>15.0</v>
      </c>
      <c r="E10" s="10">
        <v>25.0</v>
      </c>
      <c r="F10" s="14">
        <f t="shared" ref="F10:F44" si="1">DIVIDE(D10,E10)</f>
        <v>0.6</v>
      </c>
    </row>
    <row r="11">
      <c r="C11" s="10">
        <v>2.0</v>
      </c>
      <c r="D11" s="10">
        <v>30.0</v>
      </c>
      <c r="E11" s="10">
        <v>31.0</v>
      </c>
      <c r="F11" s="14">
        <f t="shared" si="1"/>
        <v>0.9677419355</v>
      </c>
    </row>
    <row r="12">
      <c r="C12" s="10">
        <v>3.0</v>
      </c>
      <c r="D12" s="1">
        <v>30.0</v>
      </c>
      <c r="E12" s="10">
        <v>74.0</v>
      </c>
      <c r="F12" s="14">
        <f t="shared" si="1"/>
        <v>0.4054054054</v>
      </c>
    </row>
    <row r="13">
      <c r="C13" s="10">
        <v>4.0</v>
      </c>
      <c r="D13" s="10">
        <v>35.0</v>
      </c>
      <c r="E13" s="10">
        <v>87.0</v>
      </c>
      <c r="F13" s="14">
        <f t="shared" si="1"/>
        <v>0.4022988506</v>
      </c>
    </row>
    <row r="14">
      <c r="C14" s="10">
        <v>5.0</v>
      </c>
      <c r="D14" s="10">
        <v>20.0</v>
      </c>
      <c r="E14" s="10">
        <v>61.0</v>
      </c>
      <c r="F14" s="14">
        <f t="shared" si="1"/>
        <v>0.3278688525</v>
      </c>
    </row>
    <row r="15">
      <c r="C15" s="10">
        <v>6.0</v>
      </c>
      <c r="D15" s="10">
        <v>40.0</v>
      </c>
      <c r="E15" s="10">
        <v>102.0</v>
      </c>
      <c r="F15" s="14">
        <f t="shared" si="1"/>
        <v>0.3921568627</v>
      </c>
    </row>
    <row r="16">
      <c r="C16" s="10">
        <v>7.0</v>
      </c>
      <c r="D16" s="10">
        <v>30.0</v>
      </c>
      <c r="E16" s="10">
        <v>77.0</v>
      </c>
      <c r="F16" s="14">
        <f t="shared" si="1"/>
        <v>0.3896103896</v>
      </c>
    </row>
    <row r="17">
      <c r="C17" s="10">
        <v>8.0</v>
      </c>
      <c r="D17" s="10">
        <v>80.0</v>
      </c>
      <c r="E17" s="10">
        <v>145.0</v>
      </c>
      <c r="F17" s="14">
        <f t="shared" si="1"/>
        <v>0.5517241379</v>
      </c>
    </row>
    <row r="18">
      <c r="C18" s="10">
        <v>9.0</v>
      </c>
      <c r="D18" s="10">
        <v>15.0</v>
      </c>
      <c r="E18" s="10">
        <v>56.0</v>
      </c>
      <c r="F18" s="14">
        <f t="shared" si="1"/>
        <v>0.2678571429</v>
      </c>
    </row>
    <row r="19">
      <c r="C19" s="10">
        <v>10.0</v>
      </c>
      <c r="D19" s="10">
        <v>15.0</v>
      </c>
      <c r="E19" s="10">
        <v>61.0</v>
      </c>
      <c r="F19" s="14">
        <f t="shared" si="1"/>
        <v>0.2459016393</v>
      </c>
    </row>
    <row r="20">
      <c r="C20" s="10">
        <v>11.0</v>
      </c>
      <c r="D20" s="10">
        <v>14.0</v>
      </c>
      <c r="E20" s="10">
        <v>57.0</v>
      </c>
      <c r="F20" s="14">
        <f t="shared" si="1"/>
        <v>0.2456140351</v>
      </c>
    </row>
    <row r="21">
      <c r="C21" s="10">
        <v>12.0</v>
      </c>
      <c r="D21" s="10">
        <v>7.0</v>
      </c>
      <c r="E21" s="10">
        <v>15.0</v>
      </c>
      <c r="F21" s="14">
        <f t="shared" si="1"/>
        <v>0.4666666667</v>
      </c>
    </row>
    <row r="22">
      <c r="C22" s="10">
        <v>13.0</v>
      </c>
      <c r="D22" s="10">
        <v>75.0</v>
      </c>
      <c r="E22" s="10">
        <v>110.0</v>
      </c>
      <c r="F22" s="14">
        <f t="shared" si="1"/>
        <v>0.6818181818</v>
      </c>
    </row>
    <row r="23">
      <c r="C23" s="10">
        <v>14.0</v>
      </c>
      <c r="D23" s="10">
        <v>5.0</v>
      </c>
      <c r="E23" s="10">
        <v>11.0</v>
      </c>
      <c r="F23" s="14">
        <f t="shared" si="1"/>
        <v>0.4545454545</v>
      </c>
    </row>
    <row r="24">
      <c r="C24" s="10">
        <v>15.0</v>
      </c>
      <c r="D24" s="10">
        <v>20.0</v>
      </c>
      <c r="E24" s="10">
        <v>28.0</v>
      </c>
      <c r="F24" s="14">
        <f t="shared" si="1"/>
        <v>0.7142857143</v>
      </c>
    </row>
    <row r="25">
      <c r="C25" s="10">
        <v>16.0</v>
      </c>
      <c r="D25" s="10">
        <v>5.0</v>
      </c>
      <c r="E25" s="10">
        <v>3.0</v>
      </c>
      <c r="F25" s="14">
        <f t="shared" si="1"/>
        <v>1.666666667</v>
      </c>
    </row>
    <row r="26">
      <c r="C26" s="10">
        <v>17.0</v>
      </c>
      <c r="D26" s="10">
        <v>25.0</v>
      </c>
      <c r="E26" s="10">
        <v>61.0</v>
      </c>
      <c r="F26" s="14">
        <f t="shared" si="1"/>
        <v>0.4098360656</v>
      </c>
    </row>
    <row r="27">
      <c r="C27" s="10">
        <v>18.0</v>
      </c>
      <c r="D27" s="10">
        <v>10.0</v>
      </c>
      <c r="E27" s="10">
        <v>22.0</v>
      </c>
      <c r="F27" s="14">
        <f t="shared" si="1"/>
        <v>0.4545454545</v>
      </c>
    </row>
    <row r="28">
      <c r="C28" s="10">
        <v>19.0</v>
      </c>
      <c r="D28" s="10">
        <v>70.0</v>
      </c>
      <c r="E28" s="10">
        <v>42.0</v>
      </c>
      <c r="F28" s="14">
        <f t="shared" si="1"/>
        <v>1.666666667</v>
      </c>
    </row>
    <row r="29">
      <c r="C29" s="10">
        <v>20.0</v>
      </c>
      <c r="D29" s="10">
        <v>40.0</v>
      </c>
      <c r="E29" s="10">
        <v>80.0</v>
      </c>
      <c r="F29" s="14">
        <f t="shared" si="1"/>
        <v>0.5</v>
      </c>
    </row>
    <row r="30">
      <c r="C30" s="10">
        <v>21.0</v>
      </c>
      <c r="D30" s="10">
        <v>50.0</v>
      </c>
      <c r="E30" s="10">
        <v>61.0</v>
      </c>
      <c r="F30" s="14">
        <f t="shared" si="1"/>
        <v>0.8196721311</v>
      </c>
    </row>
    <row r="31">
      <c r="C31" s="10">
        <v>22.0</v>
      </c>
      <c r="D31" s="10">
        <v>20.0</v>
      </c>
      <c r="E31" s="10">
        <v>50.0</v>
      </c>
      <c r="F31" s="14">
        <f t="shared" si="1"/>
        <v>0.4</v>
      </c>
    </row>
    <row r="32">
      <c r="C32" s="10">
        <v>23.0</v>
      </c>
      <c r="D32" s="10">
        <v>100.0</v>
      </c>
      <c r="E32" s="10">
        <v>65.0</v>
      </c>
      <c r="F32" s="14">
        <f t="shared" si="1"/>
        <v>1.538461538</v>
      </c>
    </row>
    <row r="33">
      <c r="C33" s="10">
        <v>24.0</v>
      </c>
      <c r="D33" s="10">
        <v>130.0</v>
      </c>
      <c r="E33" s="10">
        <v>138.0</v>
      </c>
      <c r="F33" s="14">
        <f t="shared" si="1"/>
        <v>0.9420289855</v>
      </c>
    </row>
    <row r="34">
      <c r="C34" s="10">
        <v>25.0</v>
      </c>
      <c r="D34" s="10">
        <v>10.0</v>
      </c>
      <c r="E34" s="10">
        <v>19.0</v>
      </c>
      <c r="F34" s="14">
        <f t="shared" si="1"/>
        <v>0.5263157895</v>
      </c>
    </row>
    <row r="35">
      <c r="A35" s="15"/>
      <c r="B35" s="15"/>
      <c r="C35" s="10">
        <v>26.0</v>
      </c>
      <c r="D35" s="16">
        <v>200.0</v>
      </c>
      <c r="E35" s="16">
        <v>179.0</v>
      </c>
      <c r="F35" s="14">
        <f t="shared" si="1"/>
        <v>1.117318436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0">
        <v>27.0</v>
      </c>
      <c r="D36" s="16">
        <v>160.0</v>
      </c>
      <c r="E36" s="16">
        <v>188.0</v>
      </c>
      <c r="F36" s="14">
        <f t="shared" si="1"/>
        <v>0.8510638298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0">
        <v>28.0</v>
      </c>
      <c r="D37" s="16">
        <v>50.0</v>
      </c>
      <c r="E37" s="16">
        <v>82.0</v>
      </c>
      <c r="F37" s="14">
        <f t="shared" si="1"/>
        <v>0.6097560976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0">
        <v>29.0</v>
      </c>
      <c r="D38" s="16">
        <v>240.0</v>
      </c>
      <c r="E38" s="16">
        <v>317.0</v>
      </c>
      <c r="F38" s="14">
        <f t="shared" si="1"/>
        <v>0.7570977918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0">
        <v>30.0</v>
      </c>
      <c r="D39" s="16">
        <v>80.0</v>
      </c>
      <c r="E39" s="16">
        <v>130.0</v>
      </c>
      <c r="F39" s="14">
        <f t="shared" si="1"/>
        <v>0.6153846154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0">
        <v>31.0</v>
      </c>
      <c r="D40" s="16">
        <v>190.0</v>
      </c>
      <c r="E40" s="16">
        <v>252.0</v>
      </c>
      <c r="F40" s="14">
        <f t="shared" si="1"/>
        <v>0.753968254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0">
        <v>32.0</v>
      </c>
      <c r="D41" s="16">
        <v>5.0</v>
      </c>
      <c r="E41" s="16">
        <v>7.0</v>
      </c>
      <c r="F41" s="14">
        <f t="shared" si="1"/>
        <v>0.7142857143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0">
        <v>33.0</v>
      </c>
      <c r="D42" s="16">
        <v>60.0</v>
      </c>
      <c r="E42" s="16">
        <v>96.0</v>
      </c>
      <c r="F42" s="14">
        <f t="shared" si="1"/>
        <v>0.625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0">
        <v>34.0</v>
      </c>
      <c r="D43" s="16">
        <v>190.0</v>
      </c>
      <c r="E43" s="16">
        <v>234.0</v>
      </c>
      <c r="F43" s="14">
        <f t="shared" si="1"/>
        <v>0.811965812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0">
        <v>35.0</v>
      </c>
      <c r="D44" s="16">
        <v>40.0</v>
      </c>
      <c r="E44" s="16">
        <v>81.0</v>
      </c>
      <c r="F44" s="14">
        <f t="shared" si="1"/>
        <v>0.4938271605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C45" s="18" t="s">
        <v>15</v>
      </c>
      <c r="D45" s="18">
        <f t="shared" ref="D45:F45" si="2">SUM(D10:D44)</f>
        <v>2106</v>
      </c>
      <c r="E45" s="18">
        <f t="shared" si="2"/>
        <v>3047</v>
      </c>
      <c r="F45" s="18">
        <f t="shared" si="2"/>
        <v>23.38735628</v>
      </c>
    </row>
    <row r="46">
      <c r="C46" s="19" t="s">
        <v>16</v>
      </c>
      <c r="D46" s="19">
        <f t="shared" ref="D46:F46" si="3">GEOMEAN(D10:D44)</f>
        <v>34.80691571</v>
      </c>
      <c r="E46" s="19">
        <f t="shared" si="3"/>
        <v>58.86354997</v>
      </c>
      <c r="F46" s="19">
        <f t="shared" si="3"/>
        <v>0.5913152661</v>
      </c>
    </row>
  </sheetData>
  <mergeCells count="8">
    <mergeCell ref="B4:B6"/>
    <mergeCell ref="G4:G5"/>
    <mergeCell ref="D2:E2"/>
    <mergeCell ref="B3:G3"/>
    <mergeCell ref="D4:D6"/>
    <mergeCell ref="E4:E6"/>
    <mergeCell ref="F4:F5"/>
    <mergeCell ref="B7:G7"/>
  </mergeCells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19.0"/>
    <col customWidth="1" min="5" max="5" width="16.25"/>
    <col customWidth="1" min="6" max="6" width="14.25"/>
    <col customWidth="1" min="7" max="7" width="44.75"/>
  </cols>
  <sheetData>
    <row r="1">
      <c r="D1" s="1"/>
      <c r="E1" s="1"/>
    </row>
    <row r="2">
      <c r="E2" s="2" t="s">
        <v>0</v>
      </c>
      <c r="F2" s="3"/>
    </row>
    <row r="3">
      <c r="C3" s="2" t="s">
        <v>17</v>
      </c>
      <c r="D3" s="4"/>
      <c r="E3" s="4"/>
      <c r="F3" s="4"/>
      <c r="G3" s="4"/>
      <c r="H3" s="3"/>
    </row>
    <row r="4"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7">
        <v>45698.0</v>
      </c>
    </row>
    <row r="5">
      <c r="C5" s="8"/>
      <c r="D5" s="6" t="s">
        <v>7</v>
      </c>
      <c r="E5" s="8"/>
      <c r="F5" s="8"/>
      <c r="G5" s="9"/>
      <c r="H5" s="9"/>
    </row>
    <row r="6">
      <c r="C6" s="9"/>
      <c r="D6" s="6" t="s">
        <v>8</v>
      </c>
      <c r="E6" s="9"/>
      <c r="F6" s="9"/>
      <c r="G6" s="10" t="s">
        <v>9</v>
      </c>
      <c r="H6" s="11"/>
    </row>
    <row r="7">
      <c r="C7" s="12" t="s">
        <v>10</v>
      </c>
      <c r="D7" s="4"/>
      <c r="E7" s="4"/>
      <c r="F7" s="4"/>
      <c r="G7" s="4"/>
      <c r="H7" s="3"/>
    </row>
    <row r="9"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18</v>
      </c>
    </row>
    <row r="10">
      <c r="C10" s="10">
        <v>1.0</v>
      </c>
      <c r="D10" s="1">
        <v>15.0</v>
      </c>
      <c r="E10" s="10">
        <v>25.0</v>
      </c>
      <c r="F10" s="14">
        <f t="shared" ref="F10:F44" si="1">DIVIDE(D10,E10)</f>
        <v>0.6</v>
      </c>
      <c r="G10" s="10" t="s">
        <v>19</v>
      </c>
    </row>
    <row r="11">
      <c r="C11" s="10">
        <v>2.0</v>
      </c>
      <c r="D11" s="10">
        <v>30.0</v>
      </c>
      <c r="E11" s="10">
        <v>31.0</v>
      </c>
      <c r="F11" s="14">
        <f t="shared" si="1"/>
        <v>0.9677419355</v>
      </c>
      <c r="G11" s="10" t="s">
        <v>20</v>
      </c>
    </row>
    <row r="12">
      <c r="C12" s="10">
        <v>3.0</v>
      </c>
      <c r="D12" s="1">
        <v>30.0</v>
      </c>
      <c r="E12" s="10">
        <v>74.0</v>
      </c>
      <c r="F12" s="14">
        <f t="shared" si="1"/>
        <v>0.4054054054</v>
      </c>
      <c r="G12" s="10" t="s">
        <v>21</v>
      </c>
    </row>
    <row r="13">
      <c r="C13" s="10">
        <v>4.0</v>
      </c>
      <c r="D13" s="10">
        <v>35.0</v>
      </c>
      <c r="E13" s="10">
        <v>87.0</v>
      </c>
      <c r="F13" s="14">
        <f t="shared" si="1"/>
        <v>0.4022988506</v>
      </c>
      <c r="G13" s="10" t="s">
        <v>22</v>
      </c>
    </row>
    <row r="14">
      <c r="C14" s="10">
        <v>5.0</v>
      </c>
      <c r="D14" s="10">
        <v>20.0</v>
      </c>
      <c r="E14" s="10">
        <v>61.0</v>
      </c>
      <c r="F14" s="14">
        <f t="shared" si="1"/>
        <v>0.3278688525</v>
      </c>
      <c r="G14" s="10" t="s">
        <v>23</v>
      </c>
    </row>
    <row r="15">
      <c r="C15" s="10">
        <v>6.0</v>
      </c>
      <c r="D15" s="10">
        <v>40.0</v>
      </c>
      <c r="E15" s="10">
        <v>102.0</v>
      </c>
      <c r="F15" s="14">
        <f t="shared" si="1"/>
        <v>0.3921568627</v>
      </c>
      <c r="G15" s="10" t="s">
        <v>24</v>
      </c>
    </row>
    <row r="16">
      <c r="C16" s="10">
        <v>7.0</v>
      </c>
      <c r="D16" s="10">
        <v>30.0</v>
      </c>
      <c r="E16" s="10">
        <v>77.0</v>
      </c>
      <c r="F16" s="14">
        <f t="shared" si="1"/>
        <v>0.3896103896</v>
      </c>
      <c r="G16" s="10" t="s">
        <v>25</v>
      </c>
    </row>
    <row r="17">
      <c r="C17" s="10">
        <v>8.0</v>
      </c>
      <c r="D17" s="10">
        <v>80.0</v>
      </c>
      <c r="E17" s="10">
        <v>145.0</v>
      </c>
      <c r="F17" s="14">
        <f t="shared" si="1"/>
        <v>0.5517241379</v>
      </c>
      <c r="G17" s="10" t="s">
        <v>26</v>
      </c>
    </row>
    <row r="18">
      <c r="C18" s="10">
        <v>9.0</v>
      </c>
      <c r="D18" s="10">
        <v>15.0</v>
      </c>
      <c r="E18" s="10">
        <v>56.0</v>
      </c>
      <c r="F18" s="14">
        <f t="shared" si="1"/>
        <v>0.2678571429</v>
      </c>
      <c r="G18" s="10" t="s">
        <v>27</v>
      </c>
    </row>
    <row r="19">
      <c r="C19" s="10">
        <v>10.0</v>
      </c>
      <c r="D19" s="10">
        <v>15.0</v>
      </c>
      <c r="E19" s="10">
        <v>61.0</v>
      </c>
      <c r="F19" s="14">
        <f t="shared" si="1"/>
        <v>0.2459016393</v>
      </c>
      <c r="G19" s="10" t="s">
        <v>28</v>
      </c>
    </row>
    <row r="20">
      <c r="C20" s="10">
        <v>11.0</v>
      </c>
      <c r="D20" s="10">
        <v>14.0</v>
      </c>
      <c r="E20" s="10">
        <v>57.0</v>
      </c>
      <c r="F20" s="14">
        <f t="shared" si="1"/>
        <v>0.2456140351</v>
      </c>
      <c r="G20" s="10" t="s">
        <v>29</v>
      </c>
    </row>
    <row r="21">
      <c r="C21" s="10">
        <v>12.0</v>
      </c>
      <c r="D21" s="10">
        <v>7.0</v>
      </c>
      <c r="E21" s="10">
        <v>15.0</v>
      </c>
      <c r="F21" s="14">
        <f t="shared" si="1"/>
        <v>0.4666666667</v>
      </c>
      <c r="G21" s="10" t="s">
        <v>30</v>
      </c>
    </row>
    <row r="22">
      <c r="C22" s="10">
        <v>13.0</v>
      </c>
      <c r="D22" s="10">
        <v>75.0</v>
      </c>
      <c r="E22" s="10">
        <v>110.0</v>
      </c>
      <c r="F22" s="14">
        <f t="shared" si="1"/>
        <v>0.6818181818</v>
      </c>
      <c r="G22" s="10" t="s">
        <v>31</v>
      </c>
    </row>
    <row r="23">
      <c r="C23" s="10">
        <v>14.0</v>
      </c>
      <c r="D23" s="10">
        <v>5.0</v>
      </c>
      <c r="E23" s="10">
        <v>11.0</v>
      </c>
      <c r="F23" s="14">
        <f t="shared" si="1"/>
        <v>0.4545454545</v>
      </c>
      <c r="G23" s="10" t="s">
        <v>32</v>
      </c>
    </row>
    <row r="24">
      <c r="C24" s="10">
        <v>15.0</v>
      </c>
      <c r="D24" s="10">
        <v>20.0</v>
      </c>
      <c r="E24" s="10">
        <v>28.0</v>
      </c>
      <c r="F24" s="14">
        <f t="shared" si="1"/>
        <v>0.7142857143</v>
      </c>
      <c r="G24" s="10" t="s">
        <v>33</v>
      </c>
    </row>
    <row r="25">
      <c r="C25" s="10">
        <v>16.0</v>
      </c>
      <c r="D25" s="10">
        <v>5.0</v>
      </c>
      <c r="E25" s="10">
        <v>3.0</v>
      </c>
      <c r="F25" s="14">
        <f t="shared" si="1"/>
        <v>1.666666667</v>
      </c>
      <c r="G25" s="10" t="s">
        <v>34</v>
      </c>
    </row>
    <row r="26">
      <c r="C26" s="10">
        <v>17.0</v>
      </c>
      <c r="D26" s="10">
        <v>25.0</v>
      </c>
      <c r="E26" s="10">
        <v>61.0</v>
      </c>
      <c r="F26" s="14">
        <f t="shared" si="1"/>
        <v>0.4098360656</v>
      </c>
      <c r="G26" s="10" t="s">
        <v>35</v>
      </c>
    </row>
    <row r="27">
      <c r="C27" s="10">
        <v>18.0</v>
      </c>
      <c r="D27" s="10">
        <v>10.0</v>
      </c>
      <c r="E27" s="10">
        <v>22.0</v>
      </c>
      <c r="F27" s="14">
        <f t="shared" si="1"/>
        <v>0.4545454545</v>
      </c>
      <c r="G27" s="10" t="s">
        <v>36</v>
      </c>
    </row>
    <row r="28">
      <c r="C28" s="10">
        <v>19.0</v>
      </c>
      <c r="D28" s="10">
        <v>70.0</v>
      </c>
      <c r="E28" s="10">
        <v>42.0</v>
      </c>
      <c r="F28" s="14">
        <f t="shared" si="1"/>
        <v>1.666666667</v>
      </c>
      <c r="G28" s="10" t="s">
        <v>37</v>
      </c>
    </row>
    <row r="29">
      <c r="C29" s="10">
        <v>20.0</v>
      </c>
      <c r="D29" s="10">
        <v>40.0</v>
      </c>
      <c r="E29" s="10">
        <v>80.0</v>
      </c>
      <c r="F29" s="14">
        <f t="shared" si="1"/>
        <v>0.5</v>
      </c>
      <c r="G29" s="10" t="s">
        <v>38</v>
      </c>
    </row>
    <row r="30">
      <c r="C30" s="10">
        <v>21.0</v>
      </c>
      <c r="D30" s="10">
        <v>50.0</v>
      </c>
      <c r="E30" s="10">
        <v>61.0</v>
      </c>
      <c r="F30" s="14">
        <f t="shared" si="1"/>
        <v>0.8196721311</v>
      </c>
      <c r="G30" s="10" t="s">
        <v>39</v>
      </c>
    </row>
    <row r="31">
      <c r="C31" s="10">
        <v>22.0</v>
      </c>
      <c r="D31" s="10">
        <v>20.0</v>
      </c>
      <c r="E31" s="10">
        <v>50.0</v>
      </c>
      <c r="F31" s="14">
        <f t="shared" si="1"/>
        <v>0.4</v>
      </c>
      <c r="G31" s="10" t="s">
        <v>40</v>
      </c>
    </row>
    <row r="32">
      <c r="C32" s="10">
        <v>23.0</v>
      </c>
      <c r="D32" s="10">
        <v>100.0</v>
      </c>
      <c r="E32" s="10">
        <v>65.0</v>
      </c>
      <c r="F32" s="14">
        <f t="shared" si="1"/>
        <v>1.538461538</v>
      </c>
      <c r="G32" s="10" t="s">
        <v>41</v>
      </c>
    </row>
    <row r="33">
      <c r="C33" s="10">
        <v>24.0</v>
      </c>
      <c r="D33" s="10">
        <v>130.0</v>
      </c>
      <c r="E33" s="10">
        <v>138.0</v>
      </c>
      <c r="F33" s="14">
        <f t="shared" si="1"/>
        <v>0.9420289855</v>
      </c>
      <c r="G33" s="10" t="s">
        <v>42</v>
      </c>
    </row>
    <row r="34">
      <c r="C34" s="10">
        <v>25.0</v>
      </c>
      <c r="D34" s="10">
        <v>10.0</v>
      </c>
      <c r="E34" s="10">
        <v>19.0</v>
      </c>
      <c r="F34" s="14">
        <f t="shared" si="1"/>
        <v>0.5263157895</v>
      </c>
      <c r="G34" s="10" t="s">
        <v>43</v>
      </c>
    </row>
    <row r="35">
      <c r="C35" s="10">
        <v>26.0</v>
      </c>
      <c r="D35" s="16">
        <v>200.0</v>
      </c>
      <c r="E35" s="16">
        <v>179.0</v>
      </c>
      <c r="F35" s="14">
        <f t="shared" si="1"/>
        <v>1.117318436</v>
      </c>
      <c r="G35" s="16" t="s">
        <v>44</v>
      </c>
    </row>
    <row r="36">
      <c r="C36" s="10">
        <v>27.0</v>
      </c>
      <c r="D36" s="16">
        <v>160.0</v>
      </c>
      <c r="E36" s="16">
        <v>188.0</v>
      </c>
      <c r="F36" s="14">
        <f t="shared" si="1"/>
        <v>0.8510638298</v>
      </c>
      <c r="G36" s="16" t="s">
        <v>45</v>
      </c>
    </row>
    <row r="37">
      <c r="C37" s="10">
        <v>28.0</v>
      </c>
      <c r="D37" s="16">
        <v>50.0</v>
      </c>
      <c r="E37" s="16">
        <v>82.0</v>
      </c>
      <c r="F37" s="14">
        <f t="shared" si="1"/>
        <v>0.6097560976</v>
      </c>
      <c r="G37" s="16" t="s">
        <v>46</v>
      </c>
    </row>
    <row r="38">
      <c r="C38" s="10">
        <v>29.0</v>
      </c>
      <c r="D38" s="16">
        <v>240.0</v>
      </c>
      <c r="E38" s="16">
        <v>317.0</v>
      </c>
      <c r="F38" s="14">
        <f t="shared" si="1"/>
        <v>0.7570977918</v>
      </c>
      <c r="G38" s="16" t="s">
        <v>47</v>
      </c>
    </row>
    <row r="39">
      <c r="C39" s="10">
        <v>30.0</v>
      </c>
      <c r="D39" s="16">
        <v>80.0</v>
      </c>
      <c r="E39" s="16">
        <v>130.0</v>
      </c>
      <c r="F39" s="14">
        <f t="shared" si="1"/>
        <v>0.6153846154</v>
      </c>
      <c r="G39" s="16" t="s">
        <v>48</v>
      </c>
    </row>
    <row r="40">
      <c r="C40" s="10">
        <v>31.0</v>
      </c>
      <c r="D40" s="16">
        <v>190.0</v>
      </c>
      <c r="E40" s="16">
        <v>252.0</v>
      </c>
      <c r="F40" s="14">
        <f t="shared" si="1"/>
        <v>0.753968254</v>
      </c>
      <c r="G40" s="16" t="s">
        <v>49</v>
      </c>
    </row>
    <row r="41">
      <c r="C41" s="10">
        <v>32.0</v>
      </c>
      <c r="D41" s="16">
        <v>5.0</v>
      </c>
      <c r="E41" s="16">
        <v>7.0</v>
      </c>
      <c r="F41" s="14">
        <f t="shared" si="1"/>
        <v>0.7142857143</v>
      </c>
      <c r="G41" s="16" t="s">
        <v>50</v>
      </c>
    </row>
    <row r="42">
      <c r="C42" s="10">
        <v>33.0</v>
      </c>
      <c r="D42" s="16">
        <v>60.0</v>
      </c>
      <c r="E42" s="16">
        <v>96.0</v>
      </c>
      <c r="F42" s="14">
        <f t="shared" si="1"/>
        <v>0.625</v>
      </c>
      <c r="G42" s="16" t="s">
        <v>51</v>
      </c>
    </row>
    <row r="43">
      <c r="C43" s="10">
        <v>34.0</v>
      </c>
      <c r="D43" s="16">
        <v>190.0</v>
      </c>
      <c r="E43" s="16">
        <v>234.0</v>
      </c>
      <c r="F43" s="14">
        <f t="shared" si="1"/>
        <v>0.811965812</v>
      </c>
      <c r="G43" s="16" t="s">
        <v>52</v>
      </c>
    </row>
    <row r="44">
      <c r="C44" s="10">
        <v>35.0</v>
      </c>
      <c r="D44" s="16">
        <v>40.0</v>
      </c>
      <c r="E44" s="16">
        <v>81.0</v>
      </c>
      <c r="F44" s="14">
        <f t="shared" si="1"/>
        <v>0.4938271605</v>
      </c>
      <c r="G44" s="16" t="s">
        <v>53</v>
      </c>
    </row>
    <row r="45">
      <c r="C45" s="20" t="s">
        <v>15</v>
      </c>
      <c r="D45" s="20">
        <f t="shared" ref="D45:F45" si="2">SUM(D10:D44)</f>
        <v>2106</v>
      </c>
      <c r="E45" s="20">
        <f t="shared" si="2"/>
        <v>3047</v>
      </c>
      <c r="F45" s="20">
        <f t="shared" si="2"/>
        <v>23.38735628</v>
      </c>
      <c r="G45" s="21"/>
    </row>
    <row r="46">
      <c r="C46" s="20" t="s">
        <v>16</v>
      </c>
      <c r="D46" s="20">
        <f t="shared" ref="D46:F46" si="3">GEOMEAN(D10:D44)</f>
        <v>34.80691571</v>
      </c>
      <c r="E46" s="20">
        <f t="shared" si="3"/>
        <v>58.86354997</v>
      </c>
      <c r="F46" s="20">
        <f t="shared" si="3"/>
        <v>0.5913152661</v>
      </c>
      <c r="G46" s="9"/>
    </row>
  </sheetData>
  <mergeCells count="9">
    <mergeCell ref="C7:H7"/>
    <mergeCell ref="G45:G46"/>
    <mergeCell ref="E2:F2"/>
    <mergeCell ref="C3:H3"/>
    <mergeCell ref="C4:C6"/>
    <mergeCell ref="E4:E6"/>
    <mergeCell ref="F4:F6"/>
    <mergeCell ref="G4:G5"/>
    <mergeCell ref="H4:H5"/>
  </mergeCells>
  <hyperlinks>
    <hyperlink r:id="rId1" ref="C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19.0"/>
    <col customWidth="1" min="5" max="5" width="43.75"/>
    <col customWidth="1" min="6" max="6" width="44.88"/>
    <col customWidth="1" min="7" max="7" width="10.25"/>
    <col customWidth="1" min="8" max="8" width="9.25"/>
    <col customWidth="1" min="9" max="9" width="9.13"/>
  </cols>
  <sheetData>
    <row r="1">
      <c r="D1" s="1"/>
      <c r="E1" s="1"/>
    </row>
    <row r="2">
      <c r="E2" s="2" t="s">
        <v>0</v>
      </c>
      <c r="F2" s="3"/>
    </row>
    <row r="3">
      <c r="C3" s="2" t="s">
        <v>54</v>
      </c>
      <c r="D3" s="4"/>
      <c r="E3" s="4"/>
      <c r="F3" s="4"/>
      <c r="G3" s="4"/>
      <c r="H3" s="3"/>
    </row>
    <row r="4"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7">
        <v>45698.0</v>
      </c>
    </row>
    <row r="5">
      <c r="C5" s="8"/>
      <c r="D5" s="6" t="s">
        <v>7</v>
      </c>
      <c r="E5" s="8"/>
      <c r="F5" s="8"/>
      <c r="G5" s="9"/>
      <c r="H5" s="9"/>
    </row>
    <row r="6">
      <c r="C6" s="9"/>
      <c r="D6" s="6" t="s">
        <v>8</v>
      </c>
      <c r="E6" s="9"/>
      <c r="F6" s="9"/>
      <c r="G6" s="10" t="s">
        <v>9</v>
      </c>
      <c r="H6" s="11"/>
    </row>
    <row r="7">
      <c r="C7" s="12" t="s">
        <v>10</v>
      </c>
      <c r="D7" s="4"/>
      <c r="E7" s="4"/>
      <c r="F7" s="4"/>
      <c r="G7" s="4"/>
      <c r="H7" s="3"/>
    </row>
    <row r="9">
      <c r="C9" s="13" t="s">
        <v>11</v>
      </c>
      <c r="D9" s="13" t="s">
        <v>13</v>
      </c>
      <c r="E9" s="13" t="s">
        <v>55</v>
      </c>
      <c r="F9" s="13" t="s">
        <v>56</v>
      </c>
      <c r="G9" s="13" t="s">
        <v>57</v>
      </c>
      <c r="H9" s="13" t="s">
        <v>16</v>
      </c>
      <c r="I9" s="13" t="s">
        <v>58</v>
      </c>
    </row>
    <row r="10">
      <c r="C10" s="10">
        <v>1.0</v>
      </c>
      <c r="D10" s="10">
        <v>25.0</v>
      </c>
      <c r="E10" s="10" t="s">
        <v>19</v>
      </c>
      <c r="F10" s="10" t="s">
        <v>59</v>
      </c>
      <c r="G10" s="10">
        <f t="shared" ref="G10:G44" si="1">MULTIPLY(H10,0.8)</f>
        <v>12</v>
      </c>
      <c r="H10" s="10">
        <f>'Estimación 6.3'!D10</f>
        <v>15</v>
      </c>
      <c r="I10" s="10">
        <f t="shared" ref="I10:I44" si="2">MULTIPLY(H10,1.2)</f>
        <v>18</v>
      </c>
    </row>
    <row r="11">
      <c r="C11" s="10">
        <v>2.0</v>
      </c>
      <c r="D11" s="10">
        <v>31.0</v>
      </c>
      <c r="E11" s="10" t="s">
        <v>20</v>
      </c>
      <c r="F11" s="10" t="s">
        <v>59</v>
      </c>
      <c r="G11" s="10">
        <f t="shared" si="1"/>
        <v>24</v>
      </c>
      <c r="H11" s="10">
        <f>'Estimación 6.3'!D11</f>
        <v>30</v>
      </c>
      <c r="I11" s="10">
        <f t="shared" si="2"/>
        <v>36</v>
      </c>
    </row>
    <row r="12">
      <c r="C12" s="10">
        <v>3.0</v>
      </c>
      <c r="D12" s="10">
        <v>74.0</v>
      </c>
      <c r="E12" s="10" t="s">
        <v>21</v>
      </c>
      <c r="F12" s="10" t="s">
        <v>59</v>
      </c>
      <c r="G12" s="10">
        <f t="shared" si="1"/>
        <v>24</v>
      </c>
      <c r="H12" s="10">
        <f>'Estimación 6.3'!D12</f>
        <v>30</v>
      </c>
      <c r="I12" s="10">
        <f t="shared" si="2"/>
        <v>36</v>
      </c>
    </row>
    <row r="13">
      <c r="C13" s="10">
        <v>4.0</v>
      </c>
      <c r="D13" s="10">
        <v>87.0</v>
      </c>
      <c r="E13" s="10" t="s">
        <v>22</v>
      </c>
      <c r="F13" s="10" t="s">
        <v>59</v>
      </c>
      <c r="G13" s="10">
        <f t="shared" si="1"/>
        <v>28</v>
      </c>
      <c r="H13" s="10">
        <f>'Estimación 6.3'!D13</f>
        <v>35</v>
      </c>
      <c r="I13" s="10">
        <f t="shared" si="2"/>
        <v>42</v>
      </c>
    </row>
    <row r="14">
      <c r="C14" s="10">
        <v>5.0</v>
      </c>
      <c r="D14" s="10">
        <v>61.0</v>
      </c>
      <c r="E14" s="10" t="s">
        <v>23</v>
      </c>
      <c r="F14" s="10" t="s">
        <v>59</v>
      </c>
      <c r="G14" s="10">
        <f t="shared" si="1"/>
        <v>16</v>
      </c>
      <c r="H14" s="10">
        <f>'Estimación 6.3'!D14</f>
        <v>20</v>
      </c>
      <c r="I14" s="10">
        <f t="shared" si="2"/>
        <v>24</v>
      </c>
    </row>
    <row r="15">
      <c r="C15" s="10">
        <v>6.0</v>
      </c>
      <c r="D15" s="10">
        <v>102.0</v>
      </c>
      <c r="E15" s="10" t="s">
        <v>24</v>
      </c>
      <c r="F15" s="10" t="s">
        <v>59</v>
      </c>
      <c r="G15" s="10">
        <f t="shared" si="1"/>
        <v>32</v>
      </c>
      <c r="H15" s="10">
        <f>'Estimación 6.3'!D15</f>
        <v>40</v>
      </c>
      <c r="I15" s="10">
        <f t="shared" si="2"/>
        <v>48</v>
      </c>
    </row>
    <row r="16">
      <c r="C16" s="10">
        <v>7.0</v>
      </c>
      <c r="D16" s="10">
        <v>77.0</v>
      </c>
      <c r="E16" s="10" t="s">
        <v>25</v>
      </c>
      <c r="F16" s="10" t="s">
        <v>59</v>
      </c>
      <c r="G16" s="10">
        <f t="shared" si="1"/>
        <v>24</v>
      </c>
      <c r="H16" s="10">
        <f>'Estimación 6.3'!D16</f>
        <v>30</v>
      </c>
      <c r="I16" s="10">
        <f t="shared" si="2"/>
        <v>36</v>
      </c>
    </row>
    <row r="17">
      <c r="C17" s="10">
        <v>8.0</v>
      </c>
      <c r="D17" s="10">
        <v>145.0</v>
      </c>
      <c r="E17" s="10" t="s">
        <v>26</v>
      </c>
      <c r="F17" s="10" t="s">
        <v>59</v>
      </c>
      <c r="G17" s="10">
        <f t="shared" si="1"/>
        <v>64</v>
      </c>
      <c r="H17" s="10">
        <f>'Estimación 6.3'!D17</f>
        <v>80</v>
      </c>
      <c r="I17" s="10">
        <f t="shared" si="2"/>
        <v>96</v>
      </c>
    </row>
    <row r="18">
      <c r="C18" s="10">
        <v>9.0</v>
      </c>
      <c r="D18" s="10">
        <v>56.0</v>
      </c>
      <c r="E18" s="10" t="s">
        <v>27</v>
      </c>
      <c r="F18" s="10" t="s">
        <v>59</v>
      </c>
      <c r="G18" s="10">
        <f t="shared" si="1"/>
        <v>12</v>
      </c>
      <c r="H18" s="10">
        <f>'Estimación 6.3'!D18</f>
        <v>15</v>
      </c>
      <c r="I18" s="10">
        <f t="shared" si="2"/>
        <v>18</v>
      </c>
    </row>
    <row r="19">
      <c r="C19" s="10">
        <v>10.0</v>
      </c>
      <c r="D19" s="10">
        <v>61.0</v>
      </c>
      <c r="E19" s="10" t="s">
        <v>28</v>
      </c>
      <c r="F19" s="10" t="s">
        <v>59</v>
      </c>
      <c r="G19" s="10">
        <f t="shared" si="1"/>
        <v>12</v>
      </c>
      <c r="H19" s="10">
        <f>'Estimación 6.3'!D19</f>
        <v>15</v>
      </c>
      <c r="I19" s="10">
        <f t="shared" si="2"/>
        <v>18</v>
      </c>
    </row>
    <row r="20">
      <c r="C20" s="10">
        <v>11.0</v>
      </c>
      <c r="D20" s="10">
        <v>57.0</v>
      </c>
      <c r="E20" s="10" t="s">
        <v>29</v>
      </c>
      <c r="F20" s="10" t="s">
        <v>59</v>
      </c>
      <c r="G20" s="10">
        <f t="shared" si="1"/>
        <v>11.2</v>
      </c>
      <c r="H20" s="10">
        <f>'Estimación 6.3'!D20</f>
        <v>14</v>
      </c>
      <c r="I20" s="10">
        <f t="shared" si="2"/>
        <v>16.8</v>
      </c>
    </row>
    <row r="21">
      <c r="C21" s="10">
        <v>12.0</v>
      </c>
      <c r="D21" s="10">
        <v>15.0</v>
      </c>
      <c r="E21" s="10" t="s">
        <v>30</v>
      </c>
      <c r="F21" s="10" t="s">
        <v>59</v>
      </c>
      <c r="G21" s="10">
        <f t="shared" si="1"/>
        <v>5.6</v>
      </c>
      <c r="H21" s="10">
        <f>'Estimación 6.3'!D21</f>
        <v>7</v>
      </c>
      <c r="I21" s="10">
        <f t="shared" si="2"/>
        <v>8.4</v>
      </c>
    </row>
    <row r="22">
      <c r="C22" s="10">
        <v>13.0</v>
      </c>
      <c r="D22" s="10">
        <v>110.0</v>
      </c>
      <c r="E22" s="10" t="s">
        <v>31</v>
      </c>
      <c r="F22" s="10" t="s">
        <v>59</v>
      </c>
      <c r="G22" s="10">
        <f t="shared" si="1"/>
        <v>60</v>
      </c>
      <c r="H22" s="10">
        <f>'Estimación 6.3'!D22</f>
        <v>75</v>
      </c>
      <c r="I22" s="10">
        <f t="shared" si="2"/>
        <v>90</v>
      </c>
    </row>
    <row r="23">
      <c r="C23" s="10">
        <v>14.0</v>
      </c>
      <c r="D23" s="10">
        <v>11.0</v>
      </c>
      <c r="E23" s="10" t="s">
        <v>32</v>
      </c>
      <c r="F23" s="10" t="s">
        <v>59</v>
      </c>
      <c r="G23" s="10">
        <f t="shared" si="1"/>
        <v>4</v>
      </c>
      <c r="H23" s="10">
        <f>'Estimación 6.3'!D23</f>
        <v>5</v>
      </c>
      <c r="I23" s="10">
        <f t="shared" si="2"/>
        <v>6</v>
      </c>
    </row>
    <row r="24">
      <c r="C24" s="10">
        <v>15.0</v>
      </c>
      <c r="D24" s="10">
        <v>28.0</v>
      </c>
      <c r="E24" s="10" t="s">
        <v>33</v>
      </c>
      <c r="F24" s="10" t="s">
        <v>59</v>
      </c>
      <c r="G24" s="10">
        <f t="shared" si="1"/>
        <v>16</v>
      </c>
      <c r="H24" s="10">
        <f>'Estimación 6.3'!D24</f>
        <v>20</v>
      </c>
      <c r="I24" s="10">
        <f t="shared" si="2"/>
        <v>24</v>
      </c>
    </row>
    <row r="25">
      <c r="C25" s="10">
        <v>16.0</v>
      </c>
      <c r="D25" s="10">
        <v>3.0</v>
      </c>
      <c r="E25" s="10" t="s">
        <v>34</v>
      </c>
      <c r="F25" s="10" t="s">
        <v>59</v>
      </c>
      <c r="G25" s="10">
        <f t="shared" si="1"/>
        <v>4</v>
      </c>
      <c r="H25" s="10">
        <f>'Estimación 6.3'!D25</f>
        <v>5</v>
      </c>
      <c r="I25" s="10">
        <f t="shared" si="2"/>
        <v>6</v>
      </c>
    </row>
    <row r="26">
      <c r="C26" s="10">
        <v>17.0</v>
      </c>
      <c r="D26" s="10">
        <v>61.0</v>
      </c>
      <c r="E26" s="10" t="s">
        <v>35</v>
      </c>
      <c r="F26" s="10" t="s">
        <v>59</v>
      </c>
      <c r="G26" s="10">
        <f t="shared" si="1"/>
        <v>20</v>
      </c>
      <c r="H26" s="10">
        <f>'Estimación 6.3'!D26</f>
        <v>25</v>
      </c>
      <c r="I26" s="10">
        <f t="shared" si="2"/>
        <v>30</v>
      </c>
    </row>
    <row r="27">
      <c r="C27" s="10">
        <v>18.0</v>
      </c>
      <c r="D27" s="10">
        <v>22.0</v>
      </c>
      <c r="E27" s="10" t="s">
        <v>36</v>
      </c>
      <c r="F27" s="10" t="s">
        <v>59</v>
      </c>
      <c r="G27" s="10">
        <f t="shared" si="1"/>
        <v>8</v>
      </c>
      <c r="H27" s="10">
        <f>'Estimación 6.3'!D27</f>
        <v>10</v>
      </c>
      <c r="I27" s="10">
        <f t="shared" si="2"/>
        <v>12</v>
      </c>
    </row>
    <row r="28">
      <c r="C28" s="10">
        <v>19.0</v>
      </c>
      <c r="D28" s="10">
        <v>42.0</v>
      </c>
      <c r="E28" s="10" t="s">
        <v>37</v>
      </c>
      <c r="F28" s="10" t="s">
        <v>59</v>
      </c>
      <c r="G28" s="10">
        <f t="shared" si="1"/>
        <v>56</v>
      </c>
      <c r="H28" s="10">
        <f>'Estimación 6.3'!D28</f>
        <v>70</v>
      </c>
      <c r="I28" s="10">
        <f t="shared" si="2"/>
        <v>84</v>
      </c>
    </row>
    <row r="29">
      <c r="C29" s="10">
        <v>20.0</v>
      </c>
      <c r="D29" s="10">
        <v>80.0</v>
      </c>
      <c r="E29" s="10" t="s">
        <v>38</v>
      </c>
      <c r="F29" s="10" t="s">
        <v>59</v>
      </c>
      <c r="G29" s="10">
        <f t="shared" si="1"/>
        <v>32</v>
      </c>
      <c r="H29" s="10">
        <f>'Estimación 6.3'!D29</f>
        <v>40</v>
      </c>
      <c r="I29" s="10">
        <f t="shared" si="2"/>
        <v>48</v>
      </c>
    </row>
    <row r="30">
      <c r="C30" s="10">
        <v>21.0</v>
      </c>
      <c r="D30" s="10">
        <v>61.0</v>
      </c>
      <c r="E30" s="10" t="s">
        <v>39</v>
      </c>
      <c r="F30" s="10" t="s">
        <v>59</v>
      </c>
      <c r="G30" s="10">
        <f t="shared" si="1"/>
        <v>40</v>
      </c>
      <c r="H30" s="10">
        <f>'Estimación 6.3'!D30</f>
        <v>50</v>
      </c>
      <c r="I30" s="10">
        <f t="shared" si="2"/>
        <v>60</v>
      </c>
    </row>
    <row r="31">
      <c r="C31" s="10">
        <v>22.0</v>
      </c>
      <c r="D31" s="10">
        <v>50.0</v>
      </c>
      <c r="E31" s="10" t="s">
        <v>40</v>
      </c>
      <c r="F31" s="10" t="s">
        <v>59</v>
      </c>
      <c r="G31" s="10">
        <f t="shared" si="1"/>
        <v>16</v>
      </c>
      <c r="H31" s="10">
        <f>'Estimación 6.3'!D31</f>
        <v>20</v>
      </c>
      <c r="I31" s="10">
        <f t="shared" si="2"/>
        <v>24</v>
      </c>
    </row>
    <row r="32">
      <c r="C32" s="10">
        <v>23.0</v>
      </c>
      <c r="D32" s="10">
        <v>65.0</v>
      </c>
      <c r="E32" s="10" t="s">
        <v>41</v>
      </c>
      <c r="F32" s="10" t="s">
        <v>59</v>
      </c>
      <c r="G32" s="10">
        <f t="shared" si="1"/>
        <v>80</v>
      </c>
      <c r="H32" s="10">
        <f>'Estimación 6.3'!D32</f>
        <v>100</v>
      </c>
      <c r="I32" s="10">
        <f t="shared" si="2"/>
        <v>120</v>
      </c>
    </row>
    <row r="33">
      <c r="C33" s="10">
        <v>24.0</v>
      </c>
      <c r="D33" s="10">
        <v>138.0</v>
      </c>
      <c r="E33" s="10" t="s">
        <v>42</v>
      </c>
      <c r="F33" s="10" t="s">
        <v>59</v>
      </c>
      <c r="G33" s="10">
        <f t="shared" si="1"/>
        <v>104</v>
      </c>
      <c r="H33" s="10">
        <f>'Estimación 6.3'!D33</f>
        <v>130</v>
      </c>
      <c r="I33" s="10">
        <f t="shared" si="2"/>
        <v>156</v>
      </c>
    </row>
    <row r="34">
      <c r="C34" s="10">
        <v>25.0</v>
      </c>
      <c r="D34" s="10">
        <v>19.0</v>
      </c>
      <c r="E34" s="10" t="s">
        <v>43</v>
      </c>
      <c r="F34" s="10" t="s">
        <v>59</v>
      </c>
      <c r="G34" s="10">
        <f t="shared" si="1"/>
        <v>8</v>
      </c>
      <c r="H34" s="10">
        <f>'Estimación 6.3'!D34</f>
        <v>10</v>
      </c>
      <c r="I34" s="10">
        <f t="shared" si="2"/>
        <v>12</v>
      </c>
    </row>
    <row r="35">
      <c r="C35" s="10">
        <v>26.0</v>
      </c>
      <c r="D35" s="16">
        <v>179.0</v>
      </c>
      <c r="E35" s="16" t="s">
        <v>44</v>
      </c>
      <c r="F35" s="10" t="s">
        <v>59</v>
      </c>
      <c r="G35" s="10">
        <f t="shared" si="1"/>
        <v>160</v>
      </c>
      <c r="H35" s="10">
        <f>'Estimación 6.3'!D35</f>
        <v>200</v>
      </c>
      <c r="I35" s="10">
        <f t="shared" si="2"/>
        <v>240</v>
      </c>
    </row>
    <row r="36">
      <c r="C36" s="10">
        <v>27.0</v>
      </c>
      <c r="D36" s="16">
        <v>188.0</v>
      </c>
      <c r="E36" s="16" t="s">
        <v>45</v>
      </c>
      <c r="F36" s="10" t="s">
        <v>59</v>
      </c>
      <c r="G36" s="10">
        <f t="shared" si="1"/>
        <v>128</v>
      </c>
      <c r="H36" s="10">
        <f>'Estimación 6.3'!D36</f>
        <v>160</v>
      </c>
      <c r="I36" s="10">
        <f t="shared" si="2"/>
        <v>192</v>
      </c>
    </row>
    <row r="37">
      <c r="C37" s="10">
        <v>28.0</v>
      </c>
      <c r="D37" s="16">
        <v>82.0</v>
      </c>
      <c r="E37" s="16" t="s">
        <v>46</v>
      </c>
      <c r="F37" s="10" t="s">
        <v>59</v>
      </c>
      <c r="G37" s="10">
        <f t="shared" si="1"/>
        <v>40</v>
      </c>
      <c r="H37" s="10">
        <f>'Estimación 6.3'!D37</f>
        <v>50</v>
      </c>
      <c r="I37" s="10">
        <f t="shared" si="2"/>
        <v>60</v>
      </c>
    </row>
    <row r="38">
      <c r="C38" s="10">
        <v>29.0</v>
      </c>
      <c r="D38" s="16">
        <v>317.0</v>
      </c>
      <c r="E38" s="16" t="s">
        <v>47</v>
      </c>
      <c r="F38" s="10" t="s">
        <v>59</v>
      </c>
      <c r="G38" s="10">
        <f t="shared" si="1"/>
        <v>192</v>
      </c>
      <c r="H38" s="10">
        <f>'Estimación 6.3'!D38</f>
        <v>240</v>
      </c>
      <c r="I38" s="10">
        <f t="shared" si="2"/>
        <v>288</v>
      </c>
    </row>
    <row r="39">
      <c r="C39" s="10">
        <v>30.0</v>
      </c>
      <c r="D39" s="16">
        <v>130.0</v>
      </c>
      <c r="E39" s="16" t="s">
        <v>48</v>
      </c>
      <c r="F39" s="10" t="s">
        <v>59</v>
      </c>
      <c r="G39" s="10">
        <f t="shared" si="1"/>
        <v>64</v>
      </c>
      <c r="H39" s="10">
        <f>'Estimación 6.3'!D39</f>
        <v>80</v>
      </c>
      <c r="I39" s="10">
        <f t="shared" si="2"/>
        <v>96</v>
      </c>
    </row>
    <row r="40">
      <c r="C40" s="10">
        <v>31.0</v>
      </c>
      <c r="D40" s="16">
        <v>252.0</v>
      </c>
      <c r="E40" s="16" t="s">
        <v>49</v>
      </c>
      <c r="F40" s="10" t="s">
        <v>59</v>
      </c>
      <c r="G40" s="10">
        <f t="shared" si="1"/>
        <v>152</v>
      </c>
      <c r="H40" s="10">
        <f>'Estimación 6.3'!D40</f>
        <v>190</v>
      </c>
      <c r="I40" s="10">
        <f t="shared" si="2"/>
        <v>228</v>
      </c>
    </row>
    <row r="41">
      <c r="C41" s="10">
        <v>32.0</v>
      </c>
      <c r="D41" s="16">
        <v>7.0</v>
      </c>
      <c r="E41" s="16" t="s">
        <v>50</v>
      </c>
      <c r="F41" s="10" t="s">
        <v>59</v>
      </c>
      <c r="G41" s="10">
        <f t="shared" si="1"/>
        <v>4</v>
      </c>
      <c r="H41" s="10">
        <f>'Estimación 6.3'!D41</f>
        <v>5</v>
      </c>
      <c r="I41" s="10">
        <f t="shared" si="2"/>
        <v>6</v>
      </c>
    </row>
    <row r="42">
      <c r="C42" s="10">
        <v>33.0</v>
      </c>
      <c r="D42" s="16">
        <v>96.0</v>
      </c>
      <c r="E42" s="16" t="s">
        <v>51</v>
      </c>
      <c r="F42" s="10" t="s">
        <v>59</v>
      </c>
      <c r="G42" s="10">
        <f t="shared" si="1"/>
        <v>48</v>
      </c>
      <c r="H42" s="10">
        <f>'Estimación 6.3'!D42</f>
        <v>60</v>
      </c>
      <c r="I42" s="10">
        <f t="shared" si="2"/>
        <v>72</v>
      </c>
    </row>
    <row r="43">
      <c r="C43" s="10">
        <v>34.0</v>
      </c>
      <c r="D43" s="16">
        <v>234.0</v>
      </c>
      <c r="E43" s="16" t="s">
        <v>52</v>
      </c>
      <c r="F43" s="10" t="s">
        <v>59</v>
      </c>
      <c r="G43" s="10">
        <f t="shared" si="1"/>
        <v>152</v>
      </c>
      <c r="H43" s="10">
        <f>'Estimación 6.3'!D43</f>
        <v>190</v>
      </c>
      <c r="I43" s="10">
        <f t="shared" si="2"/>
        <v>228</v>
      </c>
    </row>
    <row r="44">
      <c r="C44" s="10">
        <v>35.0</v>
      </c>
      <c r="D44" s="16">
        <v>81.0</v>
      </c>
      <c r="E44" s="16" t="s">
        <v>53</v>
      </c>
      <c r="F44" s="10" t="s">
        <v>59</v>
      </c>
      <c r="G44" s="10">
        <f t="shared" si="1"/>
        <v>32</v>
      </c>
      <c r="H44" s="10">
        <f>'Estimación 6.3'!D44</f>
        <v>40</v>
      </c>
      <c r="I44" s="10">
        <f t="shared" si="2"/>
        <v>48</v>
      </c>
    </row>
    <row r="45">
      <c r="C45" s="22" t="s">
        <v>60</v>
      </c>
      <c r="D45" s="20"/>
      <c r="E45" s="20"/>
      <c r="F45" s="20"/>
      <c r="G45" s="20">
        <f t="shared" ref="G45:I45" si="3">SUM(G10:G44)</f>
        <v>1684.8</v>
      </c>
      <c r="H45" s="20">
        <f t="shared" si="3"/>
        <v>2106</v>
      </c>
      <c r="I45" s="20">
        <f t="shared" si="3"/>
        <v>2527.2</v>
      </c>
    </row>
  </sheetData>
  <mergeCells count="8">
    <mergeCell ref="E2:F2"/>
    <mergeCell ref="C3:H3"/>
    <mergeCell ref="C4:C6"/>
    <mergeCell ref="E4:E6"/>
    <mergeCell ref="F4:F6"/>
    <mergeCell ref="G4:G5"/>
    <mergeCell ref="H4:H5"/>
    <mergeCell ref="C7:H7"/>
  </mergeCells>
  <hyperlinks>
    <hyperlink r:id="rId1" ref="C7"/>
  </hyperlinks>
  <drawing r:id="rId2"/>
</worksheet>
</file>