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si" sheetId="1" r:id="rId4"/>
    <sheet state="visible" name="Retardos" sheetId="2" r:id="rId5"/>
  </sheets>
  <definedNames/>
  <calcPr/>
</workbook>
</file>

<file path=xl/sharedStrings.xml><?xml version="1.0" encoding="utf-8"?>
<sst xmlns="http://schemas.openxmlformats.org/spreadsheetml/2006/main" count="20" uniqueCount="19">
  <si>
    <t>Variaciones en el msi generado por la raspberry</t>
  </si>
  <si>
    <t>Nota:</t>
  </si>
  <si>
    <t>Cada medicion se hizo desde el primer pulso registrado de un trapecio enviado</t>
  </si>
  <si>
    <t>MSI dado al programa (ms)</t>
  </si>
  <si>
    <t>Pulso medido</t>
  </si>
  <si>
    <t>Media</t>
  </si>
  <si>
    <t>Diferencia</t>
  </si>
  <si>
    <t>Error</t>
  </si>
  <si>
    <t>desviacion estándar</t>
  </si>
  <si>
    <t>(escenario pesimista)</t>
  </si>
  <si>
    <t>Variación ±</t>
  </si>
  <si>
    <t>Nota: la variación se redujo en 0.47 respecto a la versión anterior</t>
  </si>
  <si>
    <t>retardos</t>
  </si>
  <si>
    <t>Se utitlizó un msi  =</t>
  </si>
  <si>
    <t>ms</t>
  </si>
  <si>
    <t>Medido desde el evento hasta el primer pulso, es decir se debe restar el tiempo del primer pulso de cero</t>
  </si>
  <si>
    <t>Nota: los sensores frontales detectan el flanco de subida y los sensores de atrás el flanco de bajada</t>
  </si>
  <si>
    <t>Medido del inicio del evento al primer pulso</t>
  </si>
  <si>
    <t>Evento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</si>
</sst>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  <font>
      <color rgb="FFFFFFFF"/>
      <name val="Arial"/>
      <scheme val="minor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readingOrder="0" shrinkToFit="0" vertical="center" wrapText="1"/>
    </xf>
    <xf borderId="0" fillId="2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3" fontId="1" numFmtId="0" xfId="0" applyAlignment="1" applyFill="1" applyFont="1">
      <alignment readingOrder="0" shrinkToFit="0" vertical="center" wrapText="1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1" numFmtId="0" xfId="0" applyFill="1" applyFont="1"/>
    <xf borderId="0" fillId="0" fontId="1" numFmtId="0" xfId="0" applyFont="1"/>
    <xf borderId="0" fillId="7" fontId="4" numFmtId="0" xfId="0" applyAlignment="1" applyFill="1" applyFont="1">
      <alignment readingOrder="0"/>
    </xf>
    <xf borderId="0" fillId="8" fontId="4" numFmtId="0" xfId="0" applyFill="1" applyFont="1"/>
    <xf borderId="0" fillId="9" fontId="2" numFmtId="0" xfId="0" applyAlignment="1" applyFill="1" applyFont="1">
      <alignment horizontal="center" readingOrder="0" shrinkToFit="0" wrapText="1"/>
    </xf>
    <xf borderId="0" fillId="4" fontId="1" numFmtId="0" xfId="0" applyFont="1"/>
    <xf borderId="0" fillId="10" fontId="1" numFmtId="0" xfId="0" applyAlignment="1" applyFill="1" applyFont="1">
      <alignment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MSI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msi!$B$15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xVal>
            <c:numRef>
              <c:f>msi!$C$3:$F$3</c:f>
            </c:numRef>
          </c:xVal>
          <c:yVal>
            <c:numRef>
              <c:f>msi!$C$15:$F$15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63472"/>
        <c:axId val="1672467313"/>
      </c:scatterChart>
      <c:valAx>
        <c:axId val="879163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2467313"/>
      </c:valAx>
      <c:valAx>
        <c:axId val="1672467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MSI Media (medido)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163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2</xdr:row>
      <xdr:rowOff>114300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1" t="s">
        <v>2</v>
      </c>
      <c r="D2" s="2"/>
      <c r="E2" s="2"/>
      <c r="F2" s="2"/>
    </row>
    <row r="3">
      <c r="B3" s="3" t="s">
        <v>3</v>
      </c>
      <c r="C3" s="4">
        <v>10.0</v>
      </c>
      <c r="D3" s="5">
        <v>20.0</v>
      </c>
      <c r="E3" s="5">
        <v>30.0</v>
      </c>
      <c r="F3" s="5">
        <v>50.0</v>
      </c>
    </row>
    <row r="4">
      <c r="A4" s="6" t="s">
        <v>4</v>
      </c>
      <c r="B4" s="7">
        <v>1.0</v>
      </c>
      <c r="C4" s="8">
        <v>10.12</v>
      </c>
      <c r="D4" s="8">
        <v>21.7</v>
      </c>
      <c r="E4" s="8">
        <v>31.5</v>
      </c>
      <c r="F4" s="8">
        <v>50.6</v>
      </c>
    </row>
    <row r="5">
      <c r="B5" s="7">
        <v>2.0</v>
      </c>
      <c r="C5" s="8">
        <v>9.7</v>
      </c>
      <c r="D5" s="8">
        <v>19.7</v>
      </c>
      <c r="E5" s="8">
        <v>30.3</v>
      </c>
      <c r="F5" s="8">
        <v>50.8</v>
      </c>
    </row>
    <row r="6">
      <c r="B6" s="7">
        <v>3.0</v>
      </c>
      <c r="C6" s="8">
        <v>10.04</v>
      </c>
      <c r="D6" s="8">
        <v>20.3</v>
      </c>
      <c r="E6" s="8">
        <v>29.8</v>
      </c>
      <c r="F6" s="8">
        <v>50.0</v>
      </c>
    </row>
    <row r="7">
      <c r="B7" s="7">
        <v>4.0</v>
      </c>
      <c r="C7" s="8">
        <v>10.04</v>
      </c>
      <c r="D7" s="8">
        <v>20.3</v>
      </c>
      <c r="E7" s="8">
        <v>30.6</v>
      </c>
      <c r="F7" s="8">
        <v>51.8</v>
      </c>
    </row>
    <row r="8">
      <c r="B8" s="7">
        <v>5.0</v>
      </c>
      <c r="C8" s="8">
        <v>10.0</v>
      </c>
      <c r="D8" s="8">
        <v>19.9</v>
      </c>
      <c r="E8" s="8">
        <v>29.2</v>
      </c>
      <c r="F8" s="8">
        <v>49.8</v>
      </c>
    </row>
    <row r="9">
      <c r="B9" s="7">
        <v>6.0</v>
      </c>
      <c r="C9" s="8">
        <v>10.0</v>
      </c>
      <c r="D9" s="8">
        <v>19.9</v>
      </c>
      <c r="E9" s="8">
        <v>30.7</v>
      </c>
      <c r="F9" s="8">
        <v>50.0</v>
      </c>
    </row>
    <row r="10">
      <c r="B10" s="7">
        <v>7.0</v>
      </c>
      <c r="C10" s="8">
        <v>10.0</v>
      </c>
      <c r="D10" s="8">
        <v>20.0</v>
      </c>
      <c r="E10" s="8">
        <v>29.6</v>
      </c>
      <c r="F10" s="8">
        <v>50.0</v>
      </c>
    </row>
    <row r="11">
      <c r="B11" s="7">
        <v>8.0</v>
      </c>
      <c r="C11" s="8">
        <v>10.0</v>
      </c>
      <c r="D11" s="8">
        <v>20.0</v>
      </c>
      <c r="E11" s="8">
        <v>30.5</v>
      </c>
      <c r="F11" s="8">
        <v>52.2</v>
      </c>
    </row>
    <row r="12">
      <c r="B12" s="7">
        <v>9.0</v>
      </c>
      <c r="C12" s="8">
        <v>9.72</v>
      </c>
      <c r="D12" s="8">
        <v>20.0</v>
      </c>
      <c r="E12" s="8">
        <v>29.4</v>
      </c>
      <c r="F12" s="8">
        <v>49.8</v>
      </c>
    </row>
    <row r="13">
      <c r="B13" s="7">
        <v>10.0</v>
      </c>
      <c r="C13" s="8">
        <v>9.4</v>
      </c>
      <c r="D13" s="8">
        <v>20.0</v>
      </c>
      <c r="E13" s="8">
        <v>31.8</v>
      </c>
      <c r="F13" s="8">
        <v>50.4</v>
      </c>
    </row>
    <row r="15">
      <c r="B15" s="9" t="s">
        <v>5</v>
      </c>
      <c r="C15" s="10">
        <f t="shared" ref="C15:F15" si="1">AVERAGE(C4:C13)</f>
        <v>9.902</v>
      </c>
      <c r="D15" s="10">
        <f t="shared" si="1"/>
        <v>20.18</v>
      </c>
      <c r="E15" s="10">
        <f t="shared" si="1"/>
        <v>30.34</v>
      </c>
      <c r="F15" s="10">
        <f t="shared" si="1"/>
        <v>50.54</v>
      </c>
    </row>
    <row r="16">
      <c r="B16" s="9" t="s">
        <v>6</v>
      </c>
      <c r="C16" s="10">
        <f t="shared" ref="C16:F16" si="2">abs(C15-C3)</f>
        <v>0.098</v>
      </c>
      <c r="D16" s="10">
        <f t="shared" si="2"/>
        <v>0.18</v>
      </c>
      <c r="E16" s="10">
        <f t="shared" si="2"/>
        <v>0.34</v>
      </c>
      <c r="F16" s="10">
        <f t="shared" si="2"/>
        <v>0.54</v>
      </c>
    </row>
    <row r="17">
      <c r="B17" s="9" t="s">
        <v>7</v>
      </c>
      <c r="C17" s="10">
        <f t="shared" ref="C17:F17" si="3">C16/C3</f>
        <v>0.0098</v>
      </c>
      <c r="D17" s="10">
        <f t="shared" si="3"/>
        <v>0.009</v>
      </c>
      <c r="E17" s="10">
        <f t="shared" si="3"/>
        <v>0.01133333333</v>
      </c>
      <c r="F17" s="10">
        <f t="shared" si="3"/>
        <v>0.0108</v>
      </c>
    </row>
    <row r="18">
      <c r="C18" s="1" t="s">
        <v>8</v>
      </c>
      <c r="D18" s="11">
        <f>STDEV(C16:F16)</f>
        <v>0.19490425</v>
      </c>
    </row>
    <row r="19">
      <c r="B19" s="1" t="s">
        <v>9</v>
      </c>
      <c r="C19" s="12" t="s">
        <v>10</v>
      </c>
      <c r="D19" s="13">
        <f>3*STDEV(C16:F16)</f>
        <v>0.58471275</v>
      </c>
    </row>
    <row r="20">
      <c r="B20" s="1" t="s">
        <v>11</v>
      </c>
    </row>
  </sheetData>
  <mergeCells count="1">
    <mergeCell ref="A4:A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1" t="s">
        <v>12</v>
      </c>
    </row>
    <row r="2">
      <c r="A2" s="1" t="s">
        <v>13</v>
      </c>
      <c r="B2" s="1">
        <v>50.0</v>
      </c>
      <c r="C2" s="1" t="s">
        <v>14</v>
      </c>
    </row>
    <row r="3">
      <c r="A3" s="1" t="s">
        <v>15</v>
      </c>
    </row>
    <row r="4">
      <c r="A4" s="1" t="s">
        <v>16</v>
      </c>
    </row>
    <row r="7">
      <c r="B7" s="14" t="s">
        <v>17</v>
      </c>
    </row>
    <row r="8">
      <c r="A8" s="1" t="s">
        <v>18</v>
      </c>
      <c r="B8" s="8"/>
      <c r="C8" s="8"/>
      <c r="D8" s="15">
        <f t="shared" ref="D8:E8" si="1">B8-$B$2</f>
        <v>-50</v>
      </c>
      <c r="E8" s="15">
        <f t="shared" si="1"/>
        <v>-50</v>
      </c>
    </row>
    <row r="9">
      <c r="A9" s="1">
        <v>1.0</v>
      </c>
      <c r="B9" s="8"/>
      <c r="C9" s="8"/>
      <c r="D9" s="15">
        <f t="shared" ref="D9:E9" si="2">B9-$B$2</f>
        <v>-50</v>
      </c>
      <c r="E9" s="15">
        <f t="shared" si="2"/>
        <v>-50</v>
      </c>
    </row>
    <row r="10">
      <c r="A10" s="1">
        <v>2.0</v>
      </c>
      <c r="B10" s="8"/>
      <c r="C10" s="8"/>
      <c r="D10" s="15">
        <f t="shared" ref="D10:E10" si="3">B10-$B$2</f>
        <v>-50</v>
      </c>
      <c r="E10" s="15">
        <f t="shared" si="3"/>
        <v>-50</v>
      </c>
    </row>
    <row r="11">
      <c r="A11" s="1">
        <v>3.0</v>
      </c>
      <c r="B11" s="8"/>
      <c r="C11" s="8"/>
      <c r="D11" s="15">
        <f t="shared" ref="D11:E11" si="4">B11-$B$2</f>
        <v>-50</v>
      </c>
      <c r="E11" s="15">
        <f t="shared" si="4"/>
        <v>-50</v>
      </c>
    </row>
    <row r="12">
      <c r="A12" s="1">
        <v>4.0</v>
      </c>
      <c r="B12" s="8"/>
      <c r="C12" s="8"/>
      <c r="D12" s="15">
        <f t="shared" ref="D12:E12" si="5">B12-$B$2</f>
        <v>-50</v>
      </c>
      <c r="E12" s="15">
        <f t="shared" si="5"/>
        <v>-50</v>
      </c>
    </row>
    <row r="13">
      <c r="A13" s="1">
        <v>5.0</v>
      </c>
    </row>
    <row r="14">
      <c r="C14" s="16" t="s">
        <v>5</v>
      </c>
      <c r="D14" s="17">
        <f t="shared" ref="D14:E14" si="6">AVERAGE(D8:D12)</f>
        <v>-50</v>
      </c>
      <c r="E14" s="17">
        <f t="shared" si="6"/>
        <v>-50</v>
      </c>
    </row>
  </sheetData>
  <mergeCells count="1">
    <mergeCell ref="B7:C7"/>
  </mergeCells>
  <drawing r:id="rId1"/>
</worksheet>
</file>