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M SLEWING" sheetId="1" r:id="rId4"/>
  </sheets>
  <definedNames>
    <definedName localSheetId="0" name="Print_Area_MI">'BOOM SLEWING'!$B$1:$J$219</definedName>
  </definedNames>
  <calcPr/>
</workbook>
</file>

<file path=xl/sharedStrings.xml><?xml version="1.0" encoding="utf-8"?>
<sst xmlns="http://schemas.openxmlformats.org/spreadsheetml/2006/main" count="266" uniqueCount="213">
  <si>
    <t>BOOM SLEWING POWER CALCULATION</t>
  </si>
  <si>
    <t>WEIGHTS</t>
  </si>
  <si>
    <t xml:space="preserve">    DISTANCES</t>
  </si>
  <si>
    <t xml:space="preserve">       M x R2</t>
  </si>
  <si>
    <t>( t )</t>
  </si>
  <si>
    <t>( m )</t>
  </si>
  <si>
    <t xml:space="preserve">     ( t x m2 )</t>
  </si>
  <si>
    <t>SLING</t>
  </si>
  <si>
    <t>MFX mast front column</t>
  </si>
  <si>
    <t>TOTAL BOOM</t>
  </si>
  <si>
    <t>TOTAL BOOM TIE RODS</t>
  </si>
  <si>
    <t>TOTAL RTR</t>
  </si>
  <si>
    <t>TOTAL CWTB</t>
  </si>
  <si>
    <t>TOTAL CYL</t>
  </si>
  <si>
    <t>TOTAL MAST</t>
  </si>
  <si>
    <t>- MATERIAL ON BOOM AND BUCKET WHEEL</t>
  </si>
  <si>
    <t>TOT.WEIGHT OF SLEWING PART  =</t>
  </si>
  <si>
    <t xml:space="preserve">   t</t>
  </si>
  <si>
    <r>
      <rPr>
        <rFont val="Quattrocento Sans"/>
        <b/>
        <color theme="1"/>
        <sz val="10.0"/>
      </rPr>
      <t xml:space="preserve">       TOTAL  J=mr</t>
    </r>
    <r>
      <rPr>
        <rFont val="Segoe UI Semilight"/>
        <b/>
        <color theme="1"/>
        <sz val="10.0"/>
        <vertAlign val="superscript"/>
      </rPr>
      <t>2</t>
    </r>
    <r>
      <rPr>
        <rFont val="Segoe UI Semilight"/>
        <b/>
        <color theme="1"/>
        <sz val="10.0"/>
      </rPr>
      <t>=</t>
    </r>
  </si>
  <si>
    <r>
      <rPr>
        <rFont val="Quattrocento Sans"/>
        <b/>
        <color theme="1"/>
        <sz val="10.0"/>
      </rPr>
      <t>tm</t>
    </r>
    <r>
      <rPr>
        <rFont val="Segoe UI Semilight"/>
        <b/>
        <color theme="1"/>
        <sz val="10.0"/>
        <vertAlign val="superscript"/>
      </rPr>
      <t>2</t>
    </r>
  </si>
  <si>
    <t xml:space="preserve">            -</t>
  </si>
  <si>
    <t xml:space="preserve">TOT.WEIGHT OF SLEWING PART </t>
  </si>
  <si>
    <t xml:space="preserve">P </t>
  </si>
  <si>
    <t>t</t>
  </si>
  <si>
    <t>BOOM LENGTH</t>
  </si>
  <si>
    <r>
      <rPr>
        <rFont val="Quattrocento Sans"/>
        <color theme="1"/>
        <sz val="10.0"/>
      </rPr>
      <t>L</t>
    </r>
    <r>
      <rPr>
        <rFont val="Segoe UI Semilight"/>
        <color theme="1"/>
        <sz val="10.0"/>
        <vertAlign val="subscript"/>
      </rPr>
      <t>b</t>
    </r>
  </si>
  <si>
    <t>m</t>
  </si>
  <si>
    <t>MAX BOOM SLEWING SPEED</t>
  </si>
  <si>
    <t>V</t>
  </si>
  <si>
    <t>rpm</t>
  </si>
  <si>
    <t>corresponding to a speed at boom tip of</t>
  </si>
  <si>
    <t>m/min</t>
  </si>
  <si>
    <t>ACCELERATION TIME</t>
  </si>
  <si>
    <t>s</t>
  </si>
  <si>
    <t>FRICTION FACTOR</t>
  </si>
  <si>
    <t>W</t>
  </si>
  <si>
    <t>N/t</t>
  </si>
  <si>
    <t>(80-100)</t>
  </si>
  <si>
    <t>SLEW BEARING PRIMITIVE DIAMETER</t>
  </si>
  <si>
    <r>
      <rPr>
        <rFont val="Quattrocento Sans"/>
        <color theme="1"/>
        <sz val="10.0"/>
      </rPr>
      <t>d</t>
    </r>
    <r>
      <rPr>
        <rFont val="Segoe UI Semilight"/>
        <color theme="1"/>
        <sz val="10.0"/>
        <vertAlign val="subscript"/>
      </rPr>
      <t>s</t>
    </r>
  </si>
  <si>
    <t xml:space="preserve"> m</t>
  </si>
  <si>
    <t>MECHANICAL EFFICIENCY</t>
  </si>
  <si>
    <t>e</t>
  </si>
  <si>
    <t>RATING WIND PRESSURE</t>
  </si>
  <si>
    <t>q1</t>
  </si>
  <si>
    <r>
      <rPr>
        <rFont val="Quattrocento Sans"/>
        <color theme="1"/>
        <sz val="10.0"/>
      </rPr>
      <t xml:space="preserve">  N/m</t>
    </r>
    <r>
      <rPr>
        <rFont val="Segoe UI Semilight"/>
        <color theme="1"/>
        <sz val="10.0"/>
        <vertAlign val="superscript"/>
      </rPr>
      <t>2</t>
    </r>
  </si>
  <si>
    <t>corresponding to</t>
  </si>
  <si>
    <t>m/s</t>
  </si>
  <si>
    <t>km/h</t>
  </si>
  <si>
    <t>MAXIMUM WIND PRESSURE (TRAVELLING)</t>
  </si>
  <si>
    <t>q2</t>
  </si>
  <si>
    <r>
      <rPr>
        <rFont val="Quattrocento Sans"/>
        <color theme="1"/>
        <sz val="10.0"/>
      </rPr>
      <t xml:space="preserve">  N/m</t>
    </r>
    <r>
      <rPr>
        <rFont val="Segoe UI Semilight"/>
        <color theme="1"/>
        <sz val="10.0"/>
        <vertAlign val="superscript"/>
      </rPr>
      <t>2</t>
    </r>
  </si>
  <si>
    <t>TOTAL WIND EXPOSED AREA</t>
  </si>
  <si>
    <t>A</t>
  </si>
  <si>
    <t>m2</t>
  </si>
  <si>
    <t xml:space="preserve">DISTANCE FROM THE POINT OF WIND FORCE  </t>
  </si>
  <si>
    <t>l</t>
  </si>
  <si>
    <t xml:space="preserve">  m</t>
  </si>
  <si>
    <t>AND THE ROTATION AXLE</t>
  </si>
  <si>
    <t>MOTORS NUMBER</t>
  </si>
  <si>
    <t>n</t>
  </si>
  <si>
    <t>NOMINAL MOTOR SPEED</t>
  </si>
  <si>
    <t>nm</t>
  </si>
  <si>
    <t xml:space="preserve"> rpm</t>
  </si>
  <si>
    <t xml:space="preserve">corresponding to </t>
  </si>
  <si>
    <t>rad/s</t>
  </si>
  <si>
    <t>MOTOR INERTIA ( of 1 drive )</t>
  </si>
  <si>
    <t>Jm</t>
  </si>
  <si>
    <r>
      <rPr>
        <rFont val="Quattrocento Sans"/>
        <color theme="1"/>
        <sz val="10.0"/>
      </rPr>
      <t xml:space="preserve">  Kgm</t>
    </r>
    <r>
      <rPr>
        <rFont val="Arial"/>
        <color theme="1"/>
        <sz val="10.0"/>
      </rPr>
      <t>2</t>
    </r>
  </si>
  <si>
    <t>GEARS AND BRAKE INERTIA ( of 1 drive )</t>
  </si>
  <si>
    <t>Jr</t>
  </si>
  <si>
    <r>
      <rPr>
        <rFont val="Quattrocento Sans"/>
        <color theme="1"/>
        <sz val="10.0"/>
      </rPr>
      <t xml:space="preserve">  Kgm</t>
    </r>
    <r>
      <rPr>
        <rFont val="Arial"/>
        <color theme="1"/>
        <sz val="10.0"/>
      </rPr>
      <t>2</t>
    </r>
  </si>
  <si>
    <t>reduced at motor shaft</t>
  </si>
  <si>
    <t>POWER CALCULATION ( for 1 motor )</t>
  </si>
  <si>
    <t>MOMENT OF INERTIA AT MOTOR SHAFT</t>
  </si>
  <si>
    <r>
      <rPr>
        <rFont val="Quattrocento Sans"/>
        <color theme="1"/>
        <sz val="10.0"/>
      </rPr>
      <t xml:space="preserve">             V </t>
    </r>
    <r>
      <rPr>
        <rFont val="Segoe UI Semilight"/>
        <color theme="1"/>
        <sz val="10.0"/>
        <vertAlign val="superscript"/>
      </rPr>
      <t>2</t>
    </r>
  </si>
  <si>
    <t xml:space="preserve">  Jmax  =  MR2 x  (----------)    +  n(Jm  +  Jr)      =</t>
  </si>
  <si>
    <r>
      <rPr>
        <rFont val="Quattrocento Sans"/>
        <color theme="1"/>
        <sz val="10.0"/>
      </rPr>
      <t>Kgm</t>
    </r>
    <r>
      <rPr>
        <rFont val="Arial"/>
        <color theme="1"/>
        <sz val="10.0"/>
      </rPr>
      <t>2</t>
    </r>
  </si>
  <si>
    <t>drives</t>
  </si>
  <si>
    <r>
      <rPr>
        <rFont val="Quattrocento Sans"/>
        <color theme="1"/>
        <sz val="10.0"/>
      </rPr>
      <t xml:space="preserve">           nm </t>
    </r>
    <r>
      <rPr>
        <rFont val="Segoe UI Semilight"/>
        <color theme="1"/>
        <sz val="10.0"/>
        <vertAlign val="superscript"/>
      </rPr>
      <t>2</t>
    </r>
  </si>
  <si>
    <t>FRICTION TORQUE AT MOTOR SHAFT</t>
  </si>
  <si>
    <t xml:space="preserve">       P x W x d/2 x V </t>
  </si>
  <si>
    <t xml:space="preserve">  Mf  =          ------------------------------------------   =</t>
  </si>
  <si>
    <t>Nm</t>
  </si>
  <si>
    <t>for each motor</t>
  </si>
  <si>
    <t xml:space="preserve">           nm x n x e</t>
  </si>
  <si>
    <t>POWER  =</t>
  </si>
  <si>
    <t xml:space="preserve">  kW</t>
  </si>
  <si>
    <t>RATING WIND TORQUE AT MOTOR SHAFT</t>
  </si>
  <si>
    <t xml:space="preserve">           A x q1 x V x l </t>
  </si>
  <si>
    <t xml:space="preserve">  Mw1 =          ----------------------------------------------    =</t>
  </si>
  <si>
    <t xml:space="preserve">            nm x n x e</t>
  </si>
  <si>
    <t xml:space="preserve"> MAX. TRAVELLING WIND  TORQUE AT MOTOR SHAFT</t>
  </si>
  <si>
    <t xml:space="preserve">            A x q2 x V x l</t>
  </si>
  <si>
    <t xml:space="preserve">  Mw2 =             ----------------------------------------------   =</t>
  </si>
  <si>
    <t>ACCELERATION TORQUE AT MOTOR SHAFT</t>
  </si>
  <si>
    <t xml:space="preserve">       nm  x  Jmax</t>
  </si>
  <si>
    <t xml:space="preserve">  Ma  =      --------------------------------------    =</t>
  </si>
  <si>
    <t xml:space="preserve">     t  x  9.5 x n x e </t>
  </si>
  <si>
    <t>POWER   =</t>
  </si>
  <si>
    <t>DIGGING TORQUE AT MOTOR SHAFT</t>
  </si>
  <si>
    <t>Lateral digging force</t>
  </si>
  <si>
    <t>F     =</t>
  </si>
  <si>
    <t xml:space="preserve">t; corresponding to </t>
  </si>
  <si>
    <t>N</t>
  </si>
  <si>
    <t>bucket distance from</t>
  </si>
  <si>
    <r>
      <rPr>
        <rFont val="Quattrocento Sans"/>
        <color theme="1"/>
        <sz val="10.0"/>
      </rPr>
      <t>r</t>
    </r>
    <r>
      <rPr>
        <rFont val="Segoe UI Semilight"/>
        <color theme="1"/>
        <sz val="10.0"/>
        <vertAlign val="subscript"/>
      </rPr>
      <t>fl</t>
    </r>
    <r>
      <rPr>
        <rFont val="Segoe UI Semilight"/>
        <color theme="1"/>
        <sz val="10.0"/>
      </rPr>
      <t xml:space="preserve">    =</t>
    </r>
  </si>
  <si>
    <t>slewing axe</t>
  </si>
  <si>
    <r>
      <rPr>
        <rFont val="Quattrocento Sans"/>
        <color theme="1"/>
        <sz val="10.0"/>
      </rPr>
      <t xml:space="preserve">                F x r</t>
    </r>
    <r>
      <rPr>
        <rFont val="Segoe UI Semilight"/>
        <color theme="1"/>
        <sz val="10.0"/>
        <vertAlign val="subscript"/>
      </rPr>
      <t>fl</t>
    </r>
    <r>
      <rPr>
        <rFont val="Segoe UI Semilight"/>
        <color theme="1"/>
        <sz val="10.0"/>
      </rPr>
      <t xml:space="preserve"> x V</t>
    </r>
  </si>
  <si>
    <t>Md  =</t>
  </si>
  <si>
    <t>-----------------------------------------  =</t>
  </si>
  <si>
    <t xml:space="preserve">               nm x e x n</t>
  </si>
  <si>
    <t>POWER =</t>
  </si>
  <si>
    <t>ABNORMAL DIGGING TORQUE AT MOTOR SHAFT</t>
  </si>
  <si>
    <t>Digging force</t>
  </si>
  <si>
    <r>
      <rPr>
        <rFont val="Quattrocento Sans"/>
        <color theme="1"/>
        <sz val="10.0"/>
      </rPr>
      <t>r</t>
    </r>
    <r>
      <rPr>
        <rFont val="Segoe UI Semilight"/>
        <color theme="1"/>
        <sz val="10.0"/>
        <vertAlign val="subscript"/>
      </rPr>
      <t>ft</t>
    </r>
    <r>
      <rPr>
        <rFont val="Segoe UI Semilight"/>
        <color theme="1"/>
        <sz val="10.0"/>
      </rPr>
      <t xml:space="preserve">    =</t>
    </r>
  </si>
  <si>
    <t>and slewing axe</t>
  </si>
  <si>
    <r>
      <rPr>
        <rFont val="Quattrocento Sans"/>
        <color theme="1"/>
        <sz val="10.0"/>
      </rPr>
      <t xml:space="preserve">           F x r</t>
    </r>
    <r>
      <rPr>
        <rFont val="Segoe UI Semilight"/>
        <color theme="1"/>
        <sz val="10.0"/>
        <vertAlign val="subscript"/>
      </rPr>
      <t>ft</t>
    </r>
    <r>
      <rPr>
        <rFont val="Segoe UI Semilight"/>
        <color theme="1"/>
        <sz val="10.0"/>
      </rPr>
      <t xml:space="preserve"> x V</t>
    </r>
  </si>
  <si>
    <t>Mdmax  =</t>
  </si>
  <si>
    <t>-----------------------------------  =</t>
  </si>
  <si>
    <t xml:space="preserve">          nm x e x n</t>
  </si>
  <si>
    <t>REDUCTION GEAR TORQUES</t>
  </si>
  <si>
    <t xml:space="preserve">TOTAL REDUCTION RATIO  </t>
  </si>
  <si>
    <t>r  =</t>
  </si>
  <si>
    <t>MODULE</t>
  </si>
  <si>
    <t xml:space="preserve">m= </t>
  </si>
  <si>
    <t>mm</t>
  </si>
  <si>
    <t>PINION TEET NUMBER</t>
  </si>
  <si>
    <t>z=</t>
  </si>
  <si>
    <t>PINION DIAMETER</t>
  </si>
  <si>
    <r>
      <rPr>
        <rFont val="Quattrocento Sans"/>
        <color theme="1"/>
        <sz val="10.0"/>
      </rPr>
      <t>d</t>
    </r>
    <r>
      <rPr>
        <rFont val="Segoe UI Semilight"/>
        <color theme="1"/>
        <sz val="10.0"/>
        <vertAlign val="subscript"/>
      </rPr>
      <t>p</t>
    </r>
    <r>
      <rPr>
        <rFont val="Segoe UI Semilight"/>
        <color theme="1"/>
        <sz val="10.0"/>
      </rPr>
      <t xml:space="preserve">= </t>
    </r>
  </si>
  <si>
    <t>SLEW BEARING TEETH NUMBER</t>
  </si>
  <si>
    <t>slewing bearing diameter</t>
  </si>
  <si>
    <r>
      <rPr>
        <rFont val="Quattrocento Sans"/>
        <color theme="1"/>
        <sz val="10.0"/>
      </rPr>
      <t>d</t>
    </r>
    <r>
      <rPr>
        <rFont val="Segoe UI Semilight"/>
        <color theme="1"/>
        <sz val="10.0"/>
        <vertAlign val="subscript"/>
      </rPr>
      <t>s</t>
    </r>
    <r>
      <rPr>
        <rFont val="Segoe UI Semilight"/>
        <color theme="1"/>
        <sz val="10.0"/>
      </rPr>
      <t xml:space="preserve">= </t>
    </r>
  </si>
  <si>
    <t>slew bearing / pinion ratio</t>
  </si>
  <si>
    <r>
      <rPr>
        <rFont val="Quattrocento Sans"/>
        <color theme="1"/>
        <sz val="10.0"/>
      </rPr>
      <t>r</t>
    </r>
    <r>
      <rPr>
        <rFont val="Segoe UI Semilight"/>
        <color theme="1"/>
        <sz val="10.0"/>
        <vertAlign val="subscript"/>
      </rPr>
      <t>ps</t>
    </r>
    <r>
      <rPr>
        <rFont val="Segoe UI Semilight"/>
        <color theme="1"/>
        <sz val="10.0"/>
      </rPr>
      <t>=</t>
    </r>
  </si>
  <si>
    <t>gear box ratio</t>
  </si>
  <si>
    <r>
      <rPr>
        <rFont val="Quattrocento Sans"/>
        <color theme="1"/>
        <sz val="10.0"/>
      </rPr>
      <t>r</t>
    </r>
    <r>
      <rPr>
        <rFont val="Segoe UI Semilight"/>
        <color theme="1"/>
        <sz val="10.0"/>
        <vertAlign val="subscript"/>
      </rPr>
      <t>g</t>
    </r>
    <r>
      <rPr>
        <rFont val="Segoe UI Semilight"/>
        <color theme="1"/>
        <sz val="10.0"/>
      </rPr>
      <t>=</t>
    </r>
  </si>
  <si>
    <t>SUMMARY OF THE LOADS</t>
  </si>
  <si>
    <t>TORQUE</t>
  </si>
  <si>
    <t>LOAD CONDITION</t>
  </si>
  <si>
    <t>INPUT</t>
  </si>
  <si>
    <t>OUTPUT at pinion</t>
  </si>
  <si>
    <r>
      <rPr>
        <rFont val="Quattrocento Sans"/>
        <color theme="1"/>
        <sz val="10.0"/>
      </rPr>
      <t>P</t>
    </r>
    <r>
      <rPr>
        <rFont val="Segoe UI Semilight"/>
        <color theme="1"/>
        <sz val="10.0"/>
        <vertAlign val="subscript"/>
      </rPr>
      <t>abs</t>
    </r>
    <r>
      <rPr>
        <rFont val="Segoe UI Semilight"/>
        <color theme="1"/>
        <sz val="10.0"/>
      </rPr>
      <t xml:space="preserve"> 
</t>
    </r>
  </si>
  <si>
    <t>Force on  teeth</t>
  </si>
  <si>
    <t>Minp
 [Nm]</t>
  </si>
  <si>
    <t>Mout = Minp*r
 [Nm]</t>
  </si>
  <si>
    <t>[kW]</t>
  </si>
  <si>
    <t>[kN]</t>
  </si>
  <si>
    <t>[t]</t>
  </si>
  <si>
    <t>FRICTION</t>
  </si>
  <si>
    <t>RATING WIND</t>
  </si>
  <si>
    <t>MAX TRAVELLING WIND</t>
  </si>
  <si>
    <t>ACCELERATION</t>
  </si>
  <si>
    <t>NORMAL DIGGING</t>
  </si>
  <si>
    <t>ABNORMAL DIGGING</t>
  </si>
  <si>
    <t>INPUT at motor</t>
  </si>
  <si>
    <t>NOM ABS
POWER</t>
  </si>
  <si>
    <t>% of use</t>
  </si>
  <si>
    <t>motor speed</t>
  </si>
  <si>
    <t>pinion speed</t>
  </si>
  <si>
    <t>boom tip speed</t>
  </si>
  <si>
    <r>
      <rPr>
        <rFont val="Quattrocento Sans"/>
        <color theme="1"/>
        <sz val="10.0"/>
      </rPr>
      <t>P</t>
    </r>
    <r>
      <rPr>
        <rFont val="Segoe UI Semilight"/>
        <color theme="1"/>
        <sz val="10.0"/>
        <vertAlign val="subscript"/>
      </rPr>
      <t xml:space="preserve">abs
</t>
    </r>
    <r>
      <rPr>
        <rFont val="Segoe UI Semilight"/>
        <color theme="1"/>
        <sz val="10.0"/>
      </rPr>
      <t xml:space="preserve">[kW] 
</t>
    </r>
  </si>
  <si>
    <r>
      <rPr>
        <rFont val="Quattrocento Sans"/>
        <color theme="1"/>
        <sz val="10.0"/>
      </rPr>
      <t>n</t>
    </r>
    <r>
      <rPr>
        <rFont val="Arial"/>
        <color theme="1"/>
        <sz val="10.0"/>
      </rPr>
      <t>1 max
[rpm]</t>
    </r>
  </si>
  <si>
    <r>
      <rPr>
        <rFont val="Quattrocento Sans"/>
        <color theme="1"/>
        <sz val="10.0"/>
      </rPr>
      <t>n</t>
    </r>
    <r>
      <rPr>
        <rFont val="Arial"/>
        <color theme="1"/>
        <sz val="10.0"/>
      </rPr>
      <t>2 min
[rpm]</t>
    </r>
  </si>
  <si>
    <r>
      <rPr>
        <rFont val="Quattrocento Sans"/>
        <color theme="1"/>
        <sz val="10.0"/>
      </rPr>
      <t>n</t>
    </r>
    <r>
      <rPr>
        <rFont val="Segoe UI Semilight"/>
        <color theme="1"/>
        <sz val="10.0"/>
        <vertAlign val="subscript"/>
      </rPr>
      <t>2</t>
    </r>
    <r>
      <rPr>
        <rFont val="Segoe UI Semilight"/>
        <color theme="1"/>
        <sz val="10.0"/>
      </rPr>
      <t xml:space="preserve"> max
[rpm]</t>
    </r>
  </si>
  <si>
    <r>
      <rPr>
        <rFont val="Quattrocento Sans"/>
        <color theme="1"/>
        <sz val="10.0"/>
      </rPr>
      <t>V</t>
    </r>
    <r>
      <rPr>
        <rFont val="Segoe UI Semilight"/>
        <color theme="1"/>
        <sz val="10.0"/>
        <vertAlign val="subscript"/>
      </rPr>
      <t>b</t>
    </r>
    <r>
      <rPr>
        <rFont val="Segoe UI Semilight"/>
        <color theme="1"/>
        <sz val="10.0"/>
      </rPr>
      <t xml:space="preserve"> min
[m/min]</t>
    </r>
  </si>
  <si>
    <r>
      <rPr>
        <rFont val="Quattrocento Sans"/>
        <color theme="1"/>
        <sz val="10.0"/>
      </rPr>
      <t>V</t>
    </r>
    <r>
      <rPr>
        <rFont val="Segoe UI Semilight"/>
        <color theme="1"/>
        <sz val="10.0"/>
        <vertAlign val="subscript"/>
      </rPr>
      <t>b</t>
    </r>
    <r>
      <rPr>
        <rFont val="Segoe UI Semilight"/>
        <color theme="1"/>
        <sz val="10.0"/>
      </rPr>
      <t xml:space="preserve"> max
[m/min]</t>
    </r>
  </si>
  <si>
    <r>
      <rPr>
        <rFont val="Quattrocento Sans"/>
        <color theme="1"/>
        <sz val="10.0"/>
      </rPr>
      <t>P</t>
    </r>
    <r>
      <rPr>
        <rFont val="Segoe UI Semilight"/>
        <color theme="1"/>
        <sz val="10.0"/>
        <vertAlign val="subscript"/>
      </rPr>
      <t xml:space="preserve">abs min
</t>
    </r>
    <r>
      <rPr>
        <rFont val="Segoe UI Semilight"/>
        <color theme="1"/>
        <sz val="10.0"/>
      </rPr>
      <t xml:space="preserve">[kW] 
</t>
    </r>
  </si>
  <si>
    <r>
      <rPr>
        <rFont val="Quattrocento Sans"/>
        <color theme="1"/>
        <sz val="10.0"/>
      </rPr>
      <t>P</t>
    </r>
    <r>
      <rPr>
        <rFont val="Segoe UI Semilight"/>
        <color theme="1"/>
        <sz val="10.0"/>
        <vertAlign val="subscript"/>
      </rPr>
      <t xml:space="preserve">abs max
</t>
    </r>
    <r>
      <rPr>
        <rFont val="Segoe UI Semilight"/>
        <color theme="1"/>
        <sz val="10.0"/>
      </rPr>
      <t xml:space="preserve">[kW]
</t>
    </r>
  </si>
  <si>
    <r>
      <rPr>
        <rFont val="Quattrocento Sans"/>
        <color theme="1"/>
        <sz val="10.0"/>
      </rPr>
      <t>n</t>
    </r>
    <r>
      <rPr>
        <rFont val="Segoe UI Semilight"/>
        <color theme="1"/>
        <sz val="10.0"/>
        <vertAlign val="subscript"/>
      </rPr>
      <t>1</t>
    </r>
    <r>
      <rPr>
        <rFont val="Segoe UI Semilight"/>
        <color theme="1"/>
        <sz val="10.0"/>
      </rPr>
      <t xml:space="preserve"> min
[rad/s]</t>
    </r>
  </si>
  <si>
    <r>
      <rPr>
        <rFont val="Quattrocento Sans"/>
        <color theme="1"/>
        <sz val="10.0"/>
      </rPr>
      <t>n</t>
    </r>
    <r>
      <rPr>
        <rFont val="Segoe UI Semilight"/>
        <color theme="1"/>
        <sz val="10.0"/>
        <vertAlign val="subscript"/>
      </rPr>
      <t>1</t>
    </r>
    <r>
      <rPr>
        <rFont val="Segoe UI Semilight"/>
        <color theme="1"/>
        <sz val="10.0"/>
      </rPr>
      <t xml:space="preserve"> max
[rad/s]</t>
    </r>
  </si>
  <si>
    <r>
      <rPr>
        <rFont val="Quattrocento Sans"/>
        <color theme="1"/>
        <sz val="10.0"/>
      </rPr>
      <t>n</t>
    </r>
    <r>
      <rPr>
        <rFont val="Segoe UI Semilight"/>
        <color theme="1"/>
        <sz val="10.0"/>
        <vertAlign val="subscript"/>
      </rPr>
      <t>1</t>
    </r>
    <r>
      <rPr>
        <rFont val="Segoe UI Semilight"/>
        <color theme="1"/>
        <sz val="10.0"/>
      </rPr>
      <t xml:space="preserve"> min
[rpm]</t>
    </r>
  </si>
  <si>
    <t>A)</t>
  </si>
  <si>
    <t>FRICTION AND NORMAL DIGGING</t>
  </si>
  <si>
    <t>B)</t>
  </si>
  <si>
    <t>FRICTION, RAT. WIND, NORMAL DIGGING</t>
  </si>
  <si>
    <t>C)</t>
  </si>
  <si>
    <t>FRICTION, RAT. WIND, ACC, NOR. DIGGING</t>
  </si>
  <si>
    <t>D)</t>
  </si>
  <si>
    <t>MAX TRAVELLING WIND (STATIC)</t>
  </si>
  <si>
    <t>E)</t>
  </si>
  <si>
    <t>FRICTION AND ABNORMAL DIGGING</t>
  </si>
  <si>
    <t>F)</t>
  </si>
  <si>
    <t>FRICTION AND RAT. WIND (STACKING)</t>
  </si>
  <si>
    <t>BRAKES</t>
  </si>
  <si>
    <t>equivalent mass of drives</t>
  </si>
  <si>
    <r>
      <rPr>
        <rFont val="Quattrocento Sans"/>
        <color theme="1"/>
        <sz val="10.0"/>
      </rPr>
      <t>M</t>
    </r>
    <r>
      <rPr>
        <rFont val="Segoe UI Semilight"/>
        <color theme="1"/>
        <sz val="10.0"/>
        <vertAlign val="subscript"/>
      </rPr>
      <t>eqM</t>
    </r>
    <r>
      <rPr>
        <rFont val="Segoe UI Semilight"/>
        <color theme="1"/>
        <sz val="10.0"/>
      </rPr>
      <t xml:space="preserve"> = nm x J</t>
    </r>
    <r>
      <rPr>
        <rFont val="Segoe UI Semilight"/>
        <color theme="1"/>
        <sz val="10.0"/>
        <vertAlign val="subscript"/>
      </rPr>
      <t>M</t>
    </r>
    <r>
      <rPr>
        <rFont val="Segoe UI Semilight"/>
        <color theme="1"/>
        <sz val="10.0"/>
      </rPr>
      <t xml:space="preserve"> x i</t>
    </r>
    <r>
      <rPr>
        <rFont val="Segoe UI Semilight"/>
        <color theme="1"/>
        <sz val="10.0"/>
        <vertAlign val="subscript"/>
      </rPr>
      <t>t</t>
    </r>
    <r>
      <rPr>
        <rFont val="Segoe UI Semilight"/>
        <color theme="1"/>
        <sz val="10.0"/>
        <vertAlign val="superscript"/>
      </rPr>
      <t>2</t>
    </r>
    <r>
      <rPr>
        <rFont val="Segoe UI Semilight"/>
        <color theme="1"/>
        <sz val="10.0"/>
      </rPr>
      <t xml:space="preserve"> x 4 / D</t>
    </r>
    <r>
      <rPr>
        <rFont val="Segoe UI Semilight"/>
        <color theme="1"/>
        <sz val="10.0"/>
        <vertAlign val="subscript"/>
      </rPr>
      <t>W</t>
    </r>
    <r>
      <rPr>
        <rFont val="Segoe UI Semilight"/>
        <color theme="1"/>
        <sz val="10.0"/>
        <vertAlign val="superscript"/>
      </rPr>
      <t>3</t>
    </r>
  </si>
  <si>
    <t>total inertia on each drive</t>
  </si>
  <si>
    <r>
      <rPr>
        <rFont val="Quattrocento Sans"/>
        <color theme="1"/>
        <sz val="10.0"/>
      </rPr>
      <t>J</t>
    </r>
    <r>
      <rPr>
        <rFont val="Segoe UI Semilight"/>
        <color theme="1"/>
        <sz val="10.0"/>
        <vertAlign val="subscript"/>
      </rPr>
      <t>max</t>
    </r>
    <r>
      <rPr>
        <rFont val="Segoe UI Semilight"/>
        <color theme="1"/>
        <sz val="10.0"/>
      </rPr>
      <t>/n</t>
    </r>
  </si>
  <si>
    <t>coefficent on brake regulation on max absorbed torque</t>
  </si>
  <si>
    <t>Rated brake torque setting</t>
  </si>
  <si>
    <r>
      <rPr>
        <rFont val="Quattrocento Sans"/>
        <color theme="1"/>
        <sz val="10.0"/>
      </rPr>
      <t>T</t>
    </r>
    <r>
      <rPr>
        <rFont val="Segoe UI Semilight"/>
        <color theme="1"/>
        <sz val="10.0"/>
        <vertAlign val="subscript"/>
      </rPr>
      <t xml:space="preserve">br,set </t>
    </r>
  </si>
  <si>
    <r>
      <rPr>
        <rFont val="Quattrocento Sans"/>
        <color theme="1"/>
        <sz val="10.0"/>
      </rPr>
      <t>yeld stress [N/mm</t>
    </r>
    <r>
      <rPr>
        <rFont val="Arial"/>
        <color theme="1"/>
        <sz val="10.0"/>
      </rPr>
      <t>2]</t>
    </r>
  </si>
  <si>
    <t>teeth tickness b</t>
  </si>
  <si>
    <t>calculation of the stopping time</t>
  </si>
  <si>
    <t>Y</t>
  </si>
  <si>
    <t>braking ext force at motor [Nm]</t>
  </si>
  <si>
    <t>brake torque at motor shaft [Nm]</t>
  </si>
  <si>
    <t>total braking torque [Nm]</t>
  </si>
  <si>
    <r>
      <rPr>
        <rFont val="Quattrocento Sans"/>
        <color theme="1"/>
        <sz val="10.0"/>
      </rPr>
      <t>J</t>
    </r>
    <r>
      <rPr>
        <rFont val="Segoe UI Semilight"/>
        <color theme="1"/>
        <sz val="10.0"/>
        <vertAlign val="subscript"/>
      </rPr>
      <t>eq</t>
    </r>
    <r>
      <rPr>
        <rFont val="Segoe UI Semilight"/>
        <color theme="1"/>
        <sz val="10.0"/>
      </rPr>
      <t xml:space="preserve"> at input shaft [kgm</t>
    </r>
    <r>
      <rPr>
        <rFont val="Segoe UI Semilight"/>
        <color theme="1"/>
        <sz val="10.0"/>
        <vertAlign val="superscript"/>
      </rPr>
      <t>2</t>
    </r>
    <r>
      <rPr>
        <rFont val="Segoe UI Semilight"/>
        <color theme="1"/>
        <sz val="10.0"/>
      </rPr>
      <t>]</t>
    </r>
  </si>
  <si>
    <r>
      <rPr>
        <rFont val="Quattrocento Sans"/>
        <color theme="1"/>
        <sz val="10.0"/>
      </rPr>
      <t>angular dec [ras/s</t>
    </r>
    <r>
      <rPr>
        <rFont val="Segoe UI Semilight"/>
        <color theme="1"/>
        <sz val="10.0"/>
        <vertAlign val="superscript"/>
      </rPr>
      <t>2</t>
    </r>
    <r>
      <rPr>
        <rFont val="Segoe UI Semilight"/>
        <color theme="1"/>
        <sz val="10.0"/>
      </rPr>
      <t>]</t>
    </r>
  </si>
  <si>
    <t>speed [rad/s]</t>
  </si>
  <si>
    <t>stop time [s]</t>
  </si>
  <si>
    <t>total braking torque at pinion [kNm]</t>
  </si>
  <si>
    <t>Force on  teeth
 [kN]</t>
  </si>
  <si>
    <r>
      <rPr>
        <rFont val="Quattrocento Sans"/>
        <color theme="1"/>
        <sz val="10.0"/>
      </rPr>
      <t>pinion teeth stress
 [N/mm</t>
    </r>
    <r>
      <rPr>
        <rFont val="Segoe UI Semilight"/>
        <color theme="1"/>
        <sz val="10.0"/>
        <vertAlign val="superscript"/>
      </rPr>
      <t>2</t>
    </r>
    <r>
      <rPr>
        <rFont val="Segoe UI Semilight"/>
        <color theme="1"/>
        <sz val="10.0"/>
      </rPr>
      <t>]</t>
    </r>
  </si>
  <si>
    <r>
      <rPr>
        <rFont val="Quattrocento Sans"/>
        <color theme="1"/>
        <sz val="10.0"/>
      </rPr>
      <t>slew bearing teeth stress
 [N/mm</t>
    </r>
    <r>
      <rPr>
        <rFont val="Arial"/>
        <color theme="1"/>
        <sz val="10.0"/>
      </rPr>
      <t>2]</t>
    </r>
  </si>
  <si>
    <t>safety coeff with respect to yeld
pinion;slew b.</t>
  </si>
  <si>
    <t>SELECTED MOTORS</t>
  </si>
  <si>
    <t>number of motors</t>
  </si>
  <si>
    <t>power of each motor</t>
  </si>
  <si>
    <t>kW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</si>
</sst>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General_)"/>
    <numFmt numFmtId="165" formatCode="0.0_)"/>
    <numFmt numFmtId="166" formatCode="#,##0.000"/>
    <numFmt numFmtId="167" formatCode="#,##0.0"/>
    <numFmt numFmtId="168" formatCode="0.000_)"/>
    <numFmt numFmtId="169" formatCode="0_)"/>
    <numFmt numFmtId="170" formatCode="0.0000"/>
    <numFmt numFmtId="171" formatCode="0.0"/>
    <numFmt numFmtId="172" formatCode="0.000"/>
    <numFmt numFmtId="173" formatCode="0.00_)"/>
  </numFmts>
  <fonts count="10">
    <font>
      <sz val="10.0"/>
      <color rgb="FF000000"/>
      <name val="Arial"/>
      <scheme val="minor"/>
    </font>
    <font>
      <sz val="10.0"/>
      <color theme="1"/>
      <name val="Quattrocento Sans"/>
    </font>
    <font>
      <b/>
      <u/>
      <sz val="10.0"/>
      <color theme="1"/>
      <name val="Quattrocento Sans"/>
    </font>
    <font>
      <sz val="10.0"/>
      <color rgb="FF0000FF"/>
      <name val="Quattrocento Sans"/>
    </font>
    <font>
      <b/>
      <sz val="10.0"/>
      <color theme="1"/>
      <name val="Quattrocento Sans"/>
    </font>
    <font>
      <b/>
      <u/>
      <sz val="10.0"/>
      <color theme="1"/>
      <name val="Quattrocento Sans"/>
    </font>
    <font>
      <sz val="10.0"/>
      <color rgb="FF003366"/>
      <name val="Quattrocento Sans"/>
    </font>
    <font>
      <b/>
      <u/>
      <sz val="10.0"/>
      <color theme="1"/>
      <name val="Quattrocento Sans"/>
    </font>
    <font>
      <b/>
      <u/>
      <sz val="10.0"/>
      <color theme="1"/>
      <name val="Quattrocento Sans"/>
    </font>
    <font>
      <b/>
      <sz val="12.0"/>
      <color theme="1"/>
      <name val="Quattrocento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quotePrefix="1" borderId="0" fillId="0" fontId="2" numFmtId="164" xfId="0" applyAlignment="1" applyFont="1" applyNumberFormat="1">
      <alignment horizontal="left"/>
    </xf>
    <xf borderId="0" fillId="0" fontId="1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64" xfId="0" applyFont="1" applyNumberFormat="1"/>
    <xf borderId="0" fillId="0" fontId="1" numFmtId="165" xfId="0" applyFont="1" applyNumberFormat="1"/>
    <xf borderId="0" fillId="0" fontId="1" numFmtId="164" xfId="0" applyAlignment="1" applyFont="1" applyNumberFormat="1">
      <alignment horizontal="left"/>
    </xf>
    <xf quotePrefix="1" borderId="0" fillId="0" fontId="1" numFmtId="164" xfId="0" applyAlignment="1" applyFont="1" applyNumberFormat="1">
      <alignment horizontal="center"/>
    </xf>
    <xf quotePrefix="1" borderId="0" fillId="0" fontId="1" numFmtId="164" xfId="0" applyAlignment="1" applyFont="1" applyNumberForma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3" numFmtId="166" xfId="0" applyAlignment="1" applyFont="1" applyNumberFormat="1">
      <alignment horizontal="center"/>
    </xf>
    <xf borderId="0" fillId="0" fontId="1" numFmtId="167" xfId="0" applyFont="1" applyNumberFormat="1"/>
    <xf borderId="0" fillId="0" fontId="1" numFmtId="168" xfId="0" applyFont="1" applyNumberFormat="1"/>
    <xf borderId="0" fillId="0" fontId="1" numFmtId="169" xfId="0" applyFont="1" applyNumberFormat="1"/>
    <xf borderId="0" fillId="0" fontId="1" numFmtId="165" xfId="0" applyAlignment="1" applyFont="1" applyNumberFormat="1">
      <alignment horizontal="left"/>
    </xf>
    <xf quotePrefix="1" borderId="0" fillId="0" fontId="4" numFmtId="164" xfId="0" applyAlignment="1" applyFont="1" applyNumberFormat="1">
      <alignment horizontal="left"/>
    </xf>
    <xf borderId="0" fillId="0" fontId="4" numFmtId="164" xfId="0" applyFont="1" applyNumberFormat="1"/>
    <xf borderId="0" fillId="0" fontId="4" numFmtId="164" xfId="0" applyAlignment="1" applyFont="1" applyNumberFormat="1">
      <alignment horizontal="center"/>
    </xf>
    <xf borderId="0" fillId="0" fontId="4" numFmtId="164" xfId="0" applyAlignment="1" applyFont="1" applyNumberFormat="1">
      <alignment horizontal="left"/>
    </xf>
    <xf borderId="0" fillId="0" fontId="4" numFmtId="169" xfId="0" applyFont="1" applyNumberFormat="1"/>
    <xf quotePrefix="1" borderId="0" fillId="0" fontId="4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right"/>
    </xf>
    <xf borderId="0" fillId="0" fontId="3" numFmtId="170" xfId="0" applyAlignment="1" applyFont="1" applyNumberFormat="1">
      <alignment horizontal="right"/>
    </xf>
    <xf borderId="0" fillId="0" fontId="1" numFmtId="1" xfId="0" applyAlignment="1" applyFont="1" applyNumberFormat="1">
      <alignment horizontal="center"/>
    </xf>
    <xf borderId="1" fillId="2" fontId="1" numFmtId="164" xfId="0" applyAlignment="1" applyBorder="1" applyFill="1" applyFont="1" applyNumberFormat="1">
      <alignment readingOrder="0"/>
    </xf>
    <xf borderId="1" fillId="2" fontId="1" numFmtId="164" xfId="0" applyBorder="1" applyFont="1" applyNumberFormat="1"/>
    <xf borderId="0" fillId="0" fontId="3" numFmtId="2" xfId="0" applyFont="1" applyNumberFormat="1"/>
    <xf borderId="0" fillId="0" fontId="1" numFmtId="171" xfId="0" applyFont="1" applyNumberFormat="1"/>
    <xf borderId="0" fillId="0" fontId="1" numFmtId="1" xfId="0" applyFont="1" applyNumberFormat="1"/>
    <xf borderId="0" fillId="2" fontId="3" numFmtId="164" xfId="0" applyFont="1" applyNumberFormat="1"/>
    <xf borderId="0" fillId="2" fontId="1" numFmtId="164" xfId="0" applyFont="1" applyNumberFormat="1"/>
    <xf borderId="0" fillId="0" fontId="1" numFmtId="2" xfId="0" applyFont="1" applyNumberFormat="1"/>
    <xf borderId="0" fillId="0" fontId="1" numFmtId="164" xfId="0" applyAlignment="1" applyFont="1" applyNumberFormat="1">
      <alignment horizontal="center" readingOrder="0"/>
    </xf>
    <xf borderId="0" fillId="0" fontId="5" numFmtId="164" xfId="0" applyFont="1" applyNumberFormat="1"/>
    <xf borderId="0" fillId="0" fontId="1" numFmtId="172" xfId="0" applyFont="1" applyNumberFormat="1"/>
    <xf quotePrefix="1" borderId="0" fillId="0" fontId="1" numFmtId="165" xfId="0" applyAlignment="1" applyFont="1" applyNumberFormat="1">
      <alignment horizontal="right"/>
    </xf>
    <xf borderId="0" fillId="0" fontId="1" numFmtId="173" xfId="0" applyFont="1" applyNumberFormat="1"/>
    <xf borderId="0" fillId="0" fontId="1" numFmtId="3" xfId="0" applyFont="1" applyNumberFormat="1"/>
    <xf borderId="0" fillId="2" fontId="6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right"/>
    </xf>
    <xf borderId="0" fillId="0" fontId="1" numFmtId="171" xfId="0" applyAlignment="1" applyFont="1" applyNumberFormat="1">
      <alignment horizontal="center"/>
    </xf>
    <xf borderId="0" fillId="0" fontId="7" numFmtId="164" xfId="0" applyAlignment="1" applyFont="1" applyNumberFormat="1">
      <alignment horizontal="left"/>
    </xf>
    <xf borderId="0" fillId="0" fontId="6" numFmtId="164" xfId="0" applyAlignment="1" applyFont="1" applyNumberFormat="1">
      <alignment horizontal="center"/>
    </xf>
    <xf borderId="0" fillId="0" fontId="8" numFmtId="164" xfId="0" applyAlignment="1" applyFont="1" applyNumberFormat="1">
      <alignment horizontal="center"/>
    </xf>
    <xf borderId="0" fillId="0" fontId="1" numFmtId="9" xfId="0" applyAlignment="1" applyFont="1" applyNumberFormat="1">
      <alignment horizontal="center"/>
    </xf>
    <xf borderId="0" fillId="2" fontId="1" numFmtId="3" xfId="0" applyAlignment="1" applyFont="1" applyNumberFormat="1">
      <alignment horizontal="right"/>
    </xf>
    <xf borderId="0" fillId="0" fontId="1" numFmtId="9" xfId="0" applyAlignment="1" applyFont="1" applyNumberFormat="1">
      <alignment horizontal="right"/>
    </xf>
    <xf borderId="0" fillId="2" fontId="1" numFmtId="171" xfId="0" applyFont="1" applyNumberFormat="1"/>
    <xf borderId="0" fillId="0" fontId="1" numFmtId="3" xfId="0" applyAlignment="1" applyFont="1" applyNumberFormat="1">
      <alignment horizontal="right"/>
    </xf>
    <xf borderId="0" fillId="0" fontId="1" numFmtId="164" xfId="0" applyAlignment="1" applyFont="1" applyNumberFormat="1">
      <alignment vertical="top"/>
    </xf>
    <xf borderId="0" fillId="0" fontId="1" numFmtId="164" xfId="0" applyAlignment="1" applyFont="1" applyNumberFormat="1">
      <alignment horizontal="center" vertical="top"/>
    </xf>
    <xf borderId="0" fillId="0" fontId="1" numFmtId="164" xfId="0" applyAlignment="1" applyFont="1" applyNumberFormat="1">
      <alignment horizontal="center" shrinkToFit="0" vertical="top" wrapText="1"/>
    </xf>
    <xf borderId="0" fillId="0" fontId="1" numFmtId="164" xfId="0" applyAlignment="1" applyFont="1" applyNumberFormat="1">
      <alignment shrinkToFit="0" vertical="top" wrapText="1"/>
    </xf>
    <xf borderId="0" fillId="0" fontId="1" numFmtId="164" xfId="0" applyAlignment="1" applyFont="1" applyNumberFormat="1">
      <alignment horizontal="center" shrinkToFit="0" wrapText="1"/>
    </xf>
    <xf borderId="0" fillId="0" fontId="1" numFmtId="4" xfId="0" applyAlignment="1" applyFont="1" applyNumberFormat="1">
      <alignment horizontal="center"/>
    </xf>
    <xf borderId="0" fillId="0" fontId="1" numFmtId="3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4" numFmtId="164" xfId="0" applyAlignment="1" applyFont="1" applyNumberFormat="1">
      <alignment vertical="top"/>
    </xf>
    <xf borderId="2" fillId="0" fontId="1" numFmtId="164" xfId="0" applyBorder="1" applyFont="1" applyNumberFormat="1"/>
    <xf borderId="3" fillId="0" fontId="1" numFmtId="164" xfId="0" applyAlignment="1" applyBorder="1" applyFont="1" applyNumberFormat="1">
      <alignment horizontal="center"/>
    </xf>
    <xf borderId="4" fillId="0" fontId="1" numFmtId="164" xfId="0" applyBorder="1" applyFont="1" applyNumberFormat="1"/>
    <xf borderId="3" fillId="0" fontId="1" numFmtId="164" xfId="0" applyBorder="1" applyFont="1" applyNumberFormat="1"/>
    <xf borderId="2" fillId="0" fontId="1" numFmtId="164" xfId="0" applyAlignment="1" applyBorder="1" applyFont="1" applyNumberFormat="1">
      <alignment horizontal="center" shrinkToFit="0" vertical="top" wrapText="1"/>
    </xf>
    <xf borderId="3" fillId="0" fontId="1" numFmtId="164" xfId="0" applyAlignment="1" applyBorder="1" applyFont="1" applyNumberFormat="1">
      <alignment horizontal="center" shrinkToFit="0" vertical="top" wrapText="1"/>
    </xf>
    <xf borderId="4" fillId="0" fontId="1" numFmtId="164" xfId="0" applyAlignment="1" applyBorder="1" applyFont="1" applyNumberFormat="1">
      <alignment horizontal="center" shrinkToFit="0" vertical="top" wrapText="1"/>
    </xf>
    <xf borderId="2" fillId="0" fontId="1" numFmtId="164" xfId="0" applyAlignment="1" applyBorder="1" applyFont="1" applyNumberFormat="1">
      <alignment vertical="top"/>
    </xf>
    <xf borderId="3" fillId="0" fontId="1" numFmtId="164" xfId="0" applyAlignment="1" applyBorder="1" applyFont="1" applyNumberFormat="1">
      <alignment horizontal="center" vertical="top"/>
    </xf>
    <xf borderId="3" fillId="0" fontId="1" numFmtId="164" xfId="0" applyAlignment="1" applyBorder="1" applyFont="1" applyNumberFormat="1">
      <alignment vertical="top"/>
    </xf>
    <xf borderId="4" fillId="0" fontId="1" numFmtId="164" xfId="0" applyAlignment="1" applyBorder="1" applyFont="1" applyNumberFormat="1">
      <alignment horizontal="right" shrinkToFit="0" vertical="top" wrapText="1"/>
    </xf>
    <xf borderId="2" fillId="0" fontId="1" numFmtId="164" xfId="0" applyAlignment="1" applyBorder="1" applyFont="1" applyNumberFormat="1">
      <alignment horizontal="right" shrinkToFit="0" wrapText="1"/>
    </xf>
    <xf borderId="3" fillId="0" fontId="1" numFmtId="164" xfId="0" applyAlignment="1" applyBorder="1" applyFont="1" applyNumberFormat="1">
      <alignment horizontal="right"/>
    </xf>
    <xf borderId="3" fillId="0" fontId="1" numFmtId="164" xfId="0" applyAlignment="1" applyBorder="1" applyFont="1" applyNumberFormat="1">
      <alignment readingOrder="0" shrinkToFit="0" vertical="top" wrapText="1"/>
    </xf>
    <xf borderId="2" fillId="0" fontId="1" numFmtId="164" xfId="0" applyAlignment="1" applyBorder="1" applyFont="1" applyNumberFormat="1">
      <alignment readingOrder="0" shrinkToFit="0" vertical="top" wrapText="1"/>
    </xf>
    <xf borderId="3" fillId="0" fontId="1" numFmtId="164" xfId="0" applyAlignment="1" applyBorder="1" applyFont="1" applyNumberFormat="1">
      <alignment shrinkToFit="0" vertical="top" wrapText="1"/>
    </xf>
    <xf borderId="2" fillId="0" fontId="1" numFmtId="164" xfId="0" applyAlignment="1" applyBorder="1" applyFont="1" applyNumberFormat="1">
      <alignment shrinkToFit="0" vertical="top" wrapText="1"/>
    </xf>
    <xf borderId="4" fillId="0" fontId="1" numFmtId="164" xfId="0" applyAlignment="1" applyBorder="1" applyFont="1" applyNumberFormat="1">
      <alignment horizontal="right"/>
    </xf>
    <xf borderId="2" fillId="0" fontId="1" numFmtId="164" xfId="0" applyAlignment="1" applyBorder="1" applyFont="1" applyNumberFormat="1">
      <alignment horizontal="right"/>
    </xf>
    <xf borderId="4" fillId="0" fontId="1" numFmtId="164" xfId="0" applyAlignment="1" applyBorder="1" applyFont="1" applyNumberFormat="1">
      <alignment horizontal="center" shrinkToFit="0" wrapText="1"/>
    </xf>
    <xf borderId="2" fillId="0" fontId="1" numFmtId="164" xfId="0" applyAlignment="1" applyBorder="1" applyFont="1" applyNumberFormat="1">
      <alignment horizontal="center" vertical="top"/>
    </xf>
    <xf borderId="2" fillId="0" fontId="1" numFmtId="171" xfId="0" applyAlignment="1" applyBorder="1" applyFont="1" applyNumberFormat="1">
      <alignment horizontal="center"/>
    </xf>
    <xf borderId="3" fillId="0" fontId="1" numFmtId="3" xfId="0" applyAlignment="1" applyBorder="1" applyFont="1" applyNumberFormat="1">
      <alignment horizontal="center"/>
    </xf>
    <xf borderId="4" fillId="0" fontId="1" numFmtId="171" xfId="0" applyAlignment="1" applyBorder="1" applyFont="1" applyNumberFormat="1">
      <alignment horizontal="right"/>
    </xf>
    <xf borderId="2" fillId="0" fontId="1" numFmtId="171" xfId="0" applyAlignment="1" applyBorder="1" applyFont="1" applyNumberFormat="1">
      <alignment horizontal="right"/>
    </xf>
    <xf borderId="3" fillId="0" fontId="1" numFmtId="171" xfId="0" applyAlignment="1" applyBorder="1" applyFont="1" applyNumberFormat="1">
      <alignment horizontal="right"/>
    </xf>
    <xf borderId="4" fillId="0" fontId="1" numFmtId="9" xfId="0" applyAlignment="1" applyBorder="1" applyFont="1" applyNumberFormat="1">
      <alignment horizontal="center" shrinkToFit="0" wrapText="1"/>
    </xf>
    <xf borderId="2" fillId="0" fontId="1" numFmtId="164" xfId="0" applyAlignment="1" applyBorder="1" applyFont="1" applyNumberFormat="1">
      <alignment horizontal="center"/>
    </xf>
    <xf borderId="2" fillId="0" fontId="1" numFmtId="172" xfId="0" applyAlignment="1" applyBorder="1" applyFont="1" applyNumberFormat="1">
      <alignment horizontal="center"/>
    </xf>
    <xf borderId="3" fillId="0" fontId="1" numFmtId="172" xfId="0" applyAlignment="1" applyBorder="1" applyFont="1" applyNumberFormat="1">
      <alignment horizontal="center"/>
    </xf>
    <xf borderId="3" fillId="0" fontId="1" numFmtId="171" xfId="0" applyAlignment="1" applyBorder="1" applyFont="1" applyNumberFormat="1">
      <alignment horizontal="center"/>
    </xf>
    <xf borderId="2" fillId="0" fontId="1" numFmtId="172" xfId="0" applyBorder="1" applyFont="1" applyNumberFormat="1"/>
    <xf borderId="3" fillId="0" fontId="1" numFmtId="172" xfId="0" applyBorder="1" applyFont="1" applyNumberFormat="1"/>
    <xf borderId="2" fillId="0" fontId="1" numFmtId="171" xfId="0" applyBorder="1" applyFont="1" applyNumberFormat="1"/>
    <xf borderId="3" fillId="0" fontId="1" numFmtId="171" xfId="0" applyBorder="1" applyFont="1" applyNumberFormat="1"/>
    <xf borderId="0" fillId="0" fontId="9" numFmtId="0" xfId="0" applyAlignment="1" applyFont="1">
      <alignment horizontal="left"/>
    </xf>
    <xf borderId="0" fillId="0" fontId="1" numFmtId="0" xfId="0" applyFont="1"/>
    <xf borderId="0" fillId="2" fontId="1" numFmtId="0" xfId="0" applyFont="1"/>
    <xf borderId="0" fillId="0" fontId="1" numFmtId="0" xfId="0" applyAlignment="1" applyFont="1">
      <alignment horizontal="center"/>
    </xf>
    <xf borderId="0" fillId="0" fontId="4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2" fontId="1" numFmtId="167" xfId="0" applyAlignment="1" applyFont="1" applyNumberFormat="1">
      <alignment horizontal="center" vertical="center"/>
    </xf>
    <xf borderId="0" fillId="2" fontId="1" numFmtId="166" xfId="0" applyAlignment="1" applyFont="1" applyNumberFormat="1">
      <alignment horizontal="center" vertical="center"/>
    </xf>
    <xf borderId="0" fillId="0" fontId="1" numFmtId="3" xfId="0" applyAlignment="1" applyFont="1" applyNumberFormat="1">
      <alignment vertical="center"/>
    </xf>
    <xf borderId="1" fillId="2" fontId="1" numFmtId="171" xfId="0" applyAlignment="1" applyBorder="1" applyFont="1" applyNumberFormat="1">
      <alignment horizontal="center" vertical="center"/>
    </xf>
    <xf borderId="0" fillId="2" fontId="4" numFmtId="1" xfId="0" applyAlignment="1" applyFont="1" applyNumberFormat="1">
      <alignment horizontal="center" vertical="center"/>
    </xf>
    <xf borderId="0" fillId="0" fontId="4" numFmtId="1" xfId="0" applyAlignment="1" applyFont="1" applyNumberFormat="1">
      <alignment horizontal="center" vertical="center"/>
    </xf>
    <xf borderId="0" fillId="0" fontId="1" numFmtId="0" xfId="0" applyAlignment="1" applyFont="1">
      <alignment horizontal="right" readingOrder="0"/>
    </xf>
    <xf borderId="1" fillId="2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4" numFmtId="0" xfId="0" applyFont="1"/>
    <xf borderId="1" fillId="2" fontId="1" numFmtId="0" xfId="0" applyAlignment="1" applyBorder="1" applyFont="1">
      <alignment horizontal="center" vertical="top"/>
    </xf>
    <xf borderId="0" fillId="0" fontId="1" numFmtId="0" xfId="0" applyAlignment="1" applyFont="1">
      <alignment vertical="top"/>
    </xf>
    <xf borderId="4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vertical="top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4" fillId="0" fontId="1" numFmtId="171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/>
    </xf>
    <xf borderId="4" fillId="0" fontId="1" numFmtId="1" xfId="0" applyAlignment="1" applyBorder="1" applyFont="1" applyNumberFormat="1">
      <alignment horizontal="center"/>
    </xf>
    <xf borderId="4" fillId="0" fontId="1" numFmtId="0" xfId="0" applyBorder="1" applyFont="1"/>
    <xf borderId="2" fillId="0" fontId="1" numFmtId="0" xfId="0" applyBorder="1" applyFont="1"/>
    <xf borderId="3" fillId="0" fontId="1" numFmtId="0" xfId="0" applyAlignment="1" applyBorder="1" applyFont="1">
      <alignment horizontal="center"/>
    </xf>
    <xf borderId="4" fillId="0" fontId="1" numFmtId="172" xfId="0" applyAlignment="1" applyBorder="1" applyFont="1" applyNumberFormat="1">
      <alignment horizontal="center"/>
    </xf>
    <xf borderId="4" fillId="0" fontId="1" numFmtId="3" xfId="0" applyAlignment="1" applyBorder="1" applyFont="1" applyNumberFormat="1">
      <alignment horizontal="center"/>
    </xf>
    <xf borderId="4" fillId="0" fontId="1" numFmtId="164" xfId="0" applyAlignment="1" applyBorder="1" applyFont="1" applyNumberFormat="1">
      <alignment horizontal="center"/>
    </xf>
    <xf borderId="4" fillId="0" fontId="1" numFmtId="3" xfId="0" applyBorder="1" applyFont="1" applyNumberFormat="1"/>
    <xf borderId="2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104775</xdr:colOff>
      <xdr:row>229</xdr:row>
      <xdr:rowOff>0</xdr:rowOff>
    </xdr:from>
    <xdr:ext cx="4114800" cy="2495550"/>
    <xdr:pic>
      <xdr:nvPicPr>
        <xdr:cNvPr descr="RuoteDentate.pdf (PROTETTO) - Adobe Acrobat Reader DC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showGridLines="0" workbookViewId="0"/>
  </sheetViews>
  <sheetFormatPr customHeight="1" defaultColWidth="12.63" defaultRowHeight="15.75"/>
  <cols>
    <col customWidth="1" min="1" max="1" width="3.38"/>
    <col customWidth="1" min="2" max="2" width="8.63"/>
    <col customWidth="1" min="3" max="3" width="10.13"/>
    <col customWidth="1" min="4" max="4" width="14.13"/>
    <col customWidth="1" min="5" max="5" width="8.63"/>
    <col customWidth="1" min="6" max="6" width="12.63"/>
    <col customWidth="1" min="7" max="7" width="7.5"/>
    <col customWidth="1" min="8" max="8" width="8.38"/>
    <col customWidth="1" min="9" max="9" width="9.63"/>
    <col customWidth="1" min="10" max="10" width="8.63"/>
    <col customWidth="1" min="11" max="11" width="18.13"/>
    <col customWidth="1" min="12" max="12" width="7.0"/>
    <col customWidth="1" min="13" max="13" width="7.5"/>
    <col customWidth="1" min="14" max="14" width="6.63"/>
    <col customWidth="1" min="15" max="15" width="7.0"/>
    <col customWidth="1" min="16" max="20" width="9.63"/>
    <col customWidth="1" min="21" max="21" width="12.13"/>
    <col customWidth="1" min="22" max="26" width="9.63"/>
  </cols>
  <sheetData>
    <row r="1" ht="14.25" customHeight="1">
      <c r="A1" s="1"/>
      <c r="B1" s="1"/>
      <c r="C1" s="2" t="s">
        <v>0</v>
      </c>
      <c r="D1" s="3"/>
      <c r="E1" s="3"/>
      <c r="F1" s="3"/>
      <c r="G1" s="4"/>
      <c r="H1" s="3"/>
      <c r="I1" s="1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6"/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3" t="s">
        <v>1</v>
      </c>
      <c r="F4" s="1"/>
      <c r="G4" s="8" t="s">
        <v>2</v>
      </c>
      <c r="H4" s="6"/>
      <c r="I4" s="7" t="s">
        <v>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8" t="s">
        <v>4</v>
      </c>
      <c r="F6" s="1"/>
      <c r="G6" s="8" t="s">
        <v>5</v>
      </c>
      <c r="H6" s="1"/>
      <c r="I6" s="9" t="s">
        <v>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0" t="s">
        <v>7</v>
      </c>
      <c r="C8" s="1"/>
      <c r="D8" s="1"/>
      <c r="E8" s="4"/>
      <c r="F8" s="1"/>
      <c r="G8" s="11"/>
      <c r="H8" s="6"/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4"/>
      <c r="F9" s="1"/>
      <c r="G9" s="4"/>
      <c r="H9" s="1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4"/>
      <c r="F10" s="1"/>
      <c r="G10" s="4"/>
      <c r="H10" s="1"/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0" t="s">
        <v>8</v>
      </c>
      <c r="C11" s="1"/>
      <c r="D11" s="1"/>
      <c r="E11" s="4"/>
      <c r="F11" s="1"/>
      <c r="G11" s="11"/>
      <c r="H11" s="1"/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4"/>
      <c r="F12" s="13"/>
      <c r="G12" s="4"/>
      <c r="H12" s="6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4"/>
      <c r="F13" s="13"/>
      <c r="G13" s="4"/>
      <c r="H13" s="1"/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0" t="s">
        <v>9</v>
      </c>
      <c r="C14" s="5"/>
      <c r="D14" s="1"/>
      <c r="E14" s="4"/>
      <c r="F14" s="13"/>
      <c r="G14" s="11"/>
      <c r="H14" s="6"/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4"/>
      <c r="F15" s="1"/>
      <c r="G15" s="4"/>
      <c r="H15" s="1"/>
      <c r="I15" s="1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4"/>
      <c r="F16" s="13"/>
      <c r="G16" s="4"/>
      <c r="H16" s="6"/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0" t="s">
        <v>10</v>
      </c>
      <c r="C17" s="1"/>
      <c r="D17" s="1"/>
      <c r="E17" s="4"/>
      <c r="F17" s="1"/>
      <c r="G17" s="11"/>
      <c r="H17" s="1"/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4"/>
      <c r="F18" s="1"/>
      <c r="G18" s="4"/>
      <c r="H18" s="1"/>
      <c r="I18" s="1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4"/>
      <c r="F19" s="1"/>
      <c r="G19" s="4"/>
      <c r="H19" s="1"/>
      <c r="I19" s="1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0" t="s">
        <v>11</v>
      </c>
      <c r="C20" s="1"/>
      <c r="D20" s="1"/>
      <c r="E20" s="4"/>
      <c r="F20" s="13"/>
      <c r="G20" s="11"/>
      <c r="H20" s="6"/>
      <c r="I20" s="1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4"/>
      <c r="F21" s="1"/>
      <c r="G21" s="4"/>
      <c r="H21" s="1"/>
      <c r="I21" s="1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4"/>
      <c r="F22" s="1"/>
      <c r="G22" s="4"/>
      <c r="H22" s="1"/>
      <c r="I22" s="1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0" t="s">
        <v>12</v>
      </c>
      <c r="C23" s="1"/>
      <c r="D23" s="1"/>
      <c r="E23" s="4"/>
      <c r="F23" s="1"/>
      <c r="G23" s="11"/>
      <c r="H23" s="1"/>
      <c r="I23" s="1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4"/>
      <c r="F24" s="5"/>
      <c r="G24" s="4"/>
      <c r="H24" s="1"/>
      <c r="I24" s="1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4"/>
      <c r="F25" s="1"/>
      <c r="G25" s="4"/>
      <c r="H25" s="1"/>
      <c r="I25" s="1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0" t="s">
        <v>13</v>
      </c>
      <c r="C26" s="1"/>
      <c r="D26" s="1"/>
      <c r="E26" s="4"/>
      <c r="F26" s="1"/>
      <c r="G26" s="11"/>
      <c r="H26" s="1"/>
      <c r="I26" s="1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4"/>
      <c r="F27" s="1"/>
      <c r="G27" s="4"/>
      <c r="H27" s="1"/>
      <c r="I27" s="1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4"/>
      <c r="F28" s="14"/>
      <c r="G28" s="4"/>
      <c r="H28" s="1"/>
      <c r="I28" s="1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0" t="s">
        <v>14</v>
      </c>
      <c r="C29" s="1"/>
      <c r="D29" s="1"/>
      <c r="E29" s="4"/>
      <c r="F29" s="1"/>
      <c r="G29" s="11"/>
      <c r="H29" s="1"/>
      <c r="I29" s="1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4"/>
      <c r="F30" s="1"/>
      <c r="G30" s="4"/>
      <c r="H30" s="1"/>
      <c r="I30" s="1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4"/>
      <c r="F31" s="1"/>
      <c r="G31" s="4"/>
      <c r="H31" s="1"/>
      <c r="I31" s="1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9" t="s">
        <v>15</v>
      </c>
      <c r="C32" s="1"/>
      <c r="D32" s="1"/>
      <c r="E32" s="4"/>
      <c r="F32" s="1"/>
      <c r="G32" s="11"/>
      <c r="H32" s="6"/>
      <c r="I32" s="1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3"/>
      <c r="F33" s="1"/>
      <c r="G33" s="4"/>
      <c r="H33" s="6"/>
      <c r="I33" s="1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3"/>
      <c r="F34" s="1"/>
      <c r="G34" s="4"/>
      <c r="H34" s="1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6" t="s">
        <v>16</v>
      </c>
      <c r="C35" s="17"/>
      <c r="D35" s="17"/>
      <c r="E35" s="18">
        <f>SUM(E8:E32)</f>
        <v>0</v>
      </c>
      <c r="F35" s="19" t="s">
        <v>17</v>
      </c>
      <c r="G35" s="19" t="s">
        <v>18</v>
      </c>
      <c r="H35" s="17"/>
      <c r="I35" s="20"/>
      <c r="J35" s="17" t="s">
        <v>19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7"/>
      <c r="C36" s="1"/>
      <c r="D36" s="1"/>
      <c r="E36" s="3"/>
      <c r="F36" s="7"/>
      <c r="G36" s="7"/>
      <c r="H36" s="1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7"/>
      <c r="C37" s="1"/>
      <c r="D37" s="1"/>
      <c r="E37" s="3"/>
      <c r="F37" s="7"/>
      <c r="G37" s="7"/>
      <c r="H37" s="1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9" t="s">
        <v>20</v>
      </c>
      <c r="C38" s="16" t="s">
        <v>21</v>
      </c>
      <c r="D38" s="17"/>
      <c r="E38" s="17"/>
      <c r="F38" s="17"/>
      <c r="G38" s="18" t="s">
        <v>22</v>
      </c>
      <c r="H38" s="17"/>
      <c r="I38" s="21" t="s">
        <v>23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7" t="s">
        <v>20</v>
      </c>
      <c r="C41" s="7" t="s">
        <v>24</v>
      </c>
      <c r="D41" s="1"/>
      <c r="E41" s="1"/>
      <c r="F41" s="1"/>
      <c r="G41" s="3" t="s">
        <v>25</v>
      </c>
      <c r="H41" s="22"/>
      <c r="I41" s="3" t="s">
        <v>26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7" t="s">
        <v>20</v>
      </c>
      <c r="C43" s="7" t="s">
        <v>27</v>
      </c>
      <c r="D43" s="1"/>
      <c r="E43" s="1"/>
      <c r="F43" s="1"/>
      <c r="G43" s="3" t="s">
        <v>28</v>
      </c>
      <c r="H43" s="23"/>
      <c r="I43" s="8" t="s">
        <v>29</v>
      </c>
      <c r="J43" s="1" t="s">
        <v>30</v>
      </c>
      <c r="K43" s="1"/>
      <c r="L43" s="1"/>
      <c r="M43" s="1"/>
      <c r="N43" s="24"/>
      <c r="O43" s="1" t="s">
        <v>31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7" t="s">
        <v>20</v>
      </c>
      <c r="C46" s="7" t="s">
        <v>32</v>
      </c>
      <c r="D46" s="1"/>
      <c r="E46" s="1"/>
      <c r="F46" s="1"/>
      <c r="G46" s="3" t="s">
        <v>23</v>
      </c>
      <c r="H46" s="25"/>
      <c r="I46" s="3" t="s">
        <v>33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7" t="s">
        <v>20</v>
      </c>
      <c r="C49" s="9" t="s">
        <v>34</v>
      </c>
      <c r="D49" s="1"/>
      <c r="E49" s="1"/>
      <c r="F49" s="1"/>
      <c r="G49" s="3" t="s">
        <v>35</v>
      </c>
      <c r="H49" s="25"/>
      <c r="I49" s="3" t="s">
        <v>36</v>
      </c>
      <c r="J49" s="1" t="s">
        <v>37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7" t="s">
        <v>20</v>
      </c>
      <c r="C52" s="7" t="s">
        <v>38</v>
      </c>
      <c r="D52" s="1"/>
      <c r="E52" s="1"/>
      <c r="F52" s="1"/>
      <c r="G52" s="3" t="s">
        <v>39</v>
      </c>
      <c r="H52" s="5"/>
      <c r="I52" s="8" t="s">
        <v>40</v>
      </c>
      <c r="J52" s="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7" t="s">
        <v>20</v>
      </c>
      <c r="C55" s="9" t="s">
        <v>41</v>
      </c>
      <c r="D55" s="1"/>
      <c r="E55" s="1"/>
      <c r="F55" s="1"/>
      <c r="G55" s="3" t="s">
        <v>42</v>
      </c>
      <c r="H55" s="26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7" t="s">
        <v>20</v>
      </c>
      <c r="C58" s="9" t="s">
        <v>43</v>
      </c>
      <c r="D58" s="1"/>
      <c r="E58" s="1"/>
      <c r="F58" s="1"/>
      <c r="G58" s="3" t="s">
        <v>44</v>
      </c>
      <c r="H58" s="27"/>
      <c r="I58" s="3" t="s">
        <v>45</v>
      </c>
      <c r="J58" s="1" t="s">
        <v>46</v>
      </c>
      <c r="K58" s="1"/>
      <c r="L58" s="28"/>
      <c r="M58" s="1" t="s">
        <v>47</v>
      </c>
      <c r="N58" s="29"/>
      <c r="O58" s="1" t="s">
        <v>48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7" t="s">
        <v>20</v>
      </c>
      <c r="C61" s="7" t="s">
        <v>49</v>
      </c>
      <c r="D61" s="1"/>
      <c r="E61" s="1"/>
      <c r="F61" s="1"/>
      <c r="G61" s="3" t="s">
        <v>50</v>
      </c>
      <c r="H61" s="27"/>
      <c r="I61" s="3" t="s">
        <v>51</v>
      </c>
      <c r="J61" s="1" t="s">
        <v>46</v>
      </c>
      <c r="K61" s="1"/>
      <c r="L61" s="28"/>
      <c r="M61" s="1" t="s">
        <v>47</v>
      </c>
      <c r="N61" s="29"/>
      <c r="O61" s="1" t="s">
        <v>48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7" t="s">
        <v>20</v>
      </c>
      <c r="C64" s="7" t="s">
        <v>52</v>
      </c>
      <c r="D64" s="1"/>
      <c r="E64" s="1"/>
      <c r="F64" s="1"/>
      <c r="G64" s="3" t="s">
        <v>53</v>
      </c>
      <c r="H64" s="5"/>
      <c r="I64" s="8" t="s">
        <v>54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7" t="s">
        <v>20</v>
      </c>
      <c r="C67" s="9" t="s">
        <v>55</v>
      </c>
      <c r="D67" s="1"/>
      <c r="E67" s="1"/>
      <c r="F67" s="1"/>
      <c r="G67" s="3" t="s">
        <v>56</v>
      </c>
      <c r="H67" s="27"/>
      <c r="I67" s="8" t="s">
        <v>57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7" t="s">
        <v>58</v>
      </c>
      <c r="D68" s="1"/>
      <c r="E68" s="1"/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30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30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7" t="s">
        <v>20</v>
      </c>
      <c r="C71" s="7" t="s">
        <v>59</v>
      </c>
      <c r="D71" s="1"/>
      <c r="E71" s="1"/>
      <c r="F71" s="1"/>
      <c r="G71" s="3" t="s">
        <v>60</v>
      </c>
      <c r="H71" s="26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30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3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7" t="s">
        <v>20</v>
      </c>
      <c r="C74" s="7" t="s">
        <v>61</v>
      </c>
      <c r="D74" s="1"/>
      <c r="E74" s="1"/>
      <c r="F74" s="1"/>
      <c r="G74" s="3" t="s">
        <v>62</v>
      </c>
      <c r="H74" s="26"/>
      <c r="I74" s="8" t="s">
        <v>63</v>
      </c>
      <c r="J74" s="1" t="s">
        <v>64</v>
      </c>
      <c r="K74" s="1"/>
      <c r="L74" s="32"/>
      <c r="M74" s="1" t="s">
        <v>65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3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30"/>
      <c r="I76" s="3"/>
      <c r="J76" s="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7" t="s">
        <v>20</v>
      </c>
      <c r="C77" s="7" t="s">
        <v>66</v>
      </c>
      <c r="D77" s="1"/>
      <c r="E77" s="1"/>
      <c r="F77" s="1"/>
      <c r="G77" s="3" t="s">
        <v>67</v>
      </c>
      <c r="H77" s="26"/>
      <c r="I77" s="33" t="s">
        <v>68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3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3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7" t="s">
        <v>20</v>
      </c>
      <c r="C80" s="7" t="s">
        <v>69</v>
      </c>
      <c r="D80" s="1"/>
      <c r="E80" s="1"/>
      <c r="F80" s="1"/>
      <c r="G80" s="3" t="s">
        <v>70</v>
      </c>
      <c r="H80" s="26"/>
      <c r="I80" s="33" t="s">
        <v>71</v>
      </c>
      <c r="J80" s="1" t="s">
        <v>72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2" t="s">
        <v>73</v>
      </c>
      <c r="C84" s="34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7" t="s">
        <v>74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3"/>
      <c r="D89" s="1"/>
      <c r="E89" s="1"/>
      <c r="F89" s="1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7" t="s">
        <v>75</v>
      </c>
      <c r="D90" s="7"/>
      <c r="E90" s="1"/>
      <c r="F90" s="1"/>
      <c r="G90" s="1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9" t="s">
        <v>76</v>
      </c>
      <c r="C91" s="1"/>
      <c r="D91" s="1"/>
      <c r="E91" s="1"/>
      <c r="F91" s="35"/>
      <c r="G91" s="33" t="s">
        <v>77</v>
      </c>
      <c r="H91" s="6" t="str">
        <f>"total value considering "</f>
        <v>total value considering </v>
      </c>
      <c r="I91" s="1"/>
      <c r="J91" s="18"/>
      <c r="K91" s="1" t="s">
        <v>78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7" t="s">
        <v>79</v>
      </c>
      <c r="D92" s="7"/>
      <c r="E92" s="1"/>
      <c r="F92" s="32"/>
      <c r="G92" s="1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32"/>
      <c r="G93" s="1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3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7" t="s">
        <v>80</v>
      </c>
      <c r="C95" s="1"/>
      <c r="D95" s="1"/>
      <c r="E95" s="1"/>
      <c r="F95" s="32"/>
      <c r="G95" s="1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32"/>
      <c r="G96" s="1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32"/>
      <c r="G97" s="1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9" t="s">
        <v>81</v>
      </c>
      <c r="D98" s="1"/>
      <c r="E98" s="1"/>
      <c r="F98" s="32"/>
      <c r="G98" s="1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9" t="s">
        <v>82</v>
      </c>
      <c r="C99" s="1"/>
      <c r="D99" s="1"/>
      <c r="E99" s="1"/>
      <c r="F99" s="32"/>
      <c r="G99" s="8" t="s">
        <v>83</v>
      </c>
      <c r="H99" s="1" t="s">
        <v>84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9" t="s">
        <v>85</v>
      </c>
      <c r="D100" s="1"/>
      <c r="E100" s="1"/>
      <c r="F100" s="32"/>
      <c r="G100" s="1"/>
      <c r="H100" s="6"/>
      <c r="I100" s="1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32"/>
      <c r="G101" s="1"/>
      <c r="H101" s="6"/>
      <c r="I101" s="1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36" t="s">
        <v>86</v>
      </c>
      <c r="F102" s="37"/>
      <c r="G102" s="8" t="s">
        <v>87</v>
      </c>
      <c r="H102" s="1" t="s">
        <v>84</v>
      </c>
      <c r="I102" s="1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32"/>
      <c r="G103" s="1"/>
      <c r="H103" s="1"/>
      <c r="I103" s="1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32"/>
      <c r="G104" s="1"/>
      <c r="H104" s="1"/>
      <c r="I104" s="1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9" t="s">
        <v>88</v>
      </c>
      <c r="C105" s="1"/>
      <c r="D105" s="1"/>
      <c r="E105" s="1"/>
      <c r="F105" s="32"/>
      <c r="G105" s="1"/>
      <c r="H105" s="6"/>
      <c r="I105" s="1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32"/>
      <c r="G106" s="1"/>
      <c r="H106" s="6"/>
      <c r="I106" s="1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32"/>
      <c r="G107" s="1"/>
      <c r="H107" s="6"/>
      <c r="I107" s="1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9" t="s">
        <v>89</v>
      </c>
      <c r="D108" s="1"/>
      <c r="E108" s="1"/>
      <c r="F108" s="32"/>
      <c r="G108" s="1"/>
      <c r="H108" s="6"/>
      <c r="I108" s="1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9" t="s">
        <v>90</v>
      </c>
      <c r="C109" s="1"/>
      <c r="D109" s="1"/>
      <c r="E109" s="1"/>
      <c r="F109" s="32"/>
      <c r="G109" s="8" t="s">
        <v>83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9" t="s">
        <v>91</v>
      </c>
      <c r="D110" s="1"/>
      <c r="E110" s="1"/>
      <c r="F110" s="32"/>
      <c r="G110" s="1"/>
      <c r="H110" s="6"/>
      <c r="I110" s="1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32"/>
      <c r="G111" s="1"/>
      <c r="H111" s="1"/>
      <c r="I111" s="1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36" t="s">
        <v>86</v>
      </c>
      <c r="F112" s="37"/>
      <c r="G112" s="8" t="s">
        <v>87</v>
      </c>
      <c r="H112" s="1"/>
      <c r="I112" s="1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32"/>
      <c r="G113" s="1"/>
      <c r="H113" s="1"/>
      <c r="I113" s="1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32"/>
      <c r="G114" s="1"/>
      <c r="H114" s="1"/>
      <c r="I114" s="1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9" t="s">
        <v>92</v>
      </c>
      <c r="C115" s="1"/>
      <c r="D115" s="1"/>
      <c r="E115" s="1"/>
      <c r="F115" s="32"/>
      <c r="G115" s="1"/>
      <c r="H115" s="6"/>
      <c r="I115" s="1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32"/>
      <c r="G116" s="1"/>
      <c r="H116" s="6"/>
      <c r="I116" s="1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32"/>
      <c r="G117" s="1"/>
      <c r="H117" s="6"/>
      <c r="I117" s="1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9" t="s">
        <v>93</v>
      </c>
      <c r="D118" s="1"/>
      <c r="E118" s="1"/>
      <c r="F118" s="32"/>
      <c r="G118" s="1"/>
      <c r="H118" s="6"/>
      <c r="I118" s="1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9" t="s">
        <v>94</v>
      </c>
      <c r="C119" s="1"/>
      <c r="D119" s="1"/>
      <c r="E119" s="1"/>
      <c r="F119" s="32"/>
      <c r="G119" s="8" t="s">
        <v>83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9" t="s">
        <v>91</v>
      </c>
      <c r="D120" s="1"/>
      <c r="E120" s="1"/>
      <c r="F120" s="32"/>
      <c r="G120" s="1"/>
      <c r="H120" s="6"/>
      <c r="I120" s="1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32"/>
      <c r="G121" s="1"/>
      <c r="H121" s="1"/>
      <c r="I121" s="1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36" t="s">
        <v>86</v>
      </c>
      <c r="F122" s="37"/>
      <c r="G122" s="8" t="s">
        <v>87</v>
      </c>
      <c r="H122" s="1"/>
      <c r="I122" s="1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32"/>
      <c r="G123" s="1"/>
      <c r="H123" s="1"/>
      <c r="I123" s="1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32"/>
      <c r="G124" s="1"/>
      <c r="H124" s="1"/>
      <c r="I124" s="1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32"/>
      <c r="G125" s="1"/>
      <c r="H125" s="1"/>
      <c r="I125" s="1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7" t="s">
        <v>95</v>
      </c>
      <c r="C126" s="1"/>
      <c r="D126" s="1"/>
      <c r="E126" s="1"/>
      <c r="F126" s="32"/>
      <c r="G126" s="1"/>
      <c r="H126" s="1"/>
      <c r="I126" s="1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32"/>
      <c r="G127" s="1"/>
      <c r="H127" s="1"/>
      <c r="I127" s="1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32"/>
      <c r="G128" s="1"/>
      <c r="H128" s="6"/>
      <c r="I128" s="1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7" t="s">
        <v>96</v>
      </c>
      <c r="D129" s="1"/>
      <c r="E129" s="1"/>
      <c r="F129" s="32"/>
      <c r="G129" s="1"/>
      <c r="H129" s="6"/>
      <c r="I129" s="1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9" t="s">
        <v>97</v>
      </c>
      <c r="C130" s="1"/>
      <c r="D130" s="1"/>
      <c r="E130" s="1"/>
      <c r="F130" s="32"/>
      <c r="G130" s="8" t="s">
        <v>83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9" t="s">
        <v>98</v>
      </c>
      <c r="D131" s="1"/>
      <c r="E131" s="1"/>
      <c r="F131" s="32"/>
      <c r="G131" s="1"/>
      <c r="H131" s="6"/>
      <c r="I131" s="1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36" t="s">
        <v>99</v>
      </c>
      <c r="F133" s="37"/>
      <c r="G133" s="8" t="s">
        <v>87</v>
      </c>
      <c r="H133" s="1"/>
      <c r="I133" s="1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9" t="s">
        <v>100</v>
      </c>
      <c r="C137" s="1"/>
      <c r="D137" s="1"/>
      <c r="E137" s="1"/>
      <c r="F137" s="1"/>
      <c r="G137" s="1"/>
      <c r="H137" s="1"/>
      <c r="I137" s="1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31"/>
      <c r="G138" s="1"/>
      <c r="H138" s="1"/>
      <c r="I138" s="1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31"/>
      <c r="G139" s="1"/>
      <c r="H139" s="1"/>
      <c r="I139" s="1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9" t="s">
        <v>101</v>
      </c>
      <c r="C140" s="1"/>
      <c r="D140" s="1"/>
      <c r="E140" s="8" t="s">
        <v>102</v>
      </c>
      <c r="F140" s="26"/>
      <c r="G140" s="1" t="s">
        <v>103</v>
      </c>
      <c r="H140" s="1"/>
      <c r="I140" s="38"/>
      <c r="J140" s="3" t="s">
        <v>104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3"/>
      <c r="F141" s="39"/>
      <c r="G141" s="1"/>
      <c r="H141" s="1"/>
      <c r="I141" s="1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9" t="s">
        <v>105</v>
      </c>
      <c r="C142" s="1"/>
      <c r="D142" s="1"/>
      <c r="E142" s="3" t="s">
        <v>106</v>
      </c>
      <c r="F142" s="26"/>
      <c r="G142" s="1" t="s">
        <v>26</v>
      </c>
      <c r="H142" s="1"/>
      <c r="I142" s="1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9" t="s">
        <v>107</v>
      </c>
      <c r="C143" s="1"/>
      <c r="D143" s="1"/>
      <c r="E143" s="1"/>
      <c r="F143" s="31"/>
      <c r="G143" s="1"/>
      <c r="H143" s="1"/>
      <c r="I143" s="1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7"/>
      <c r="C144" s="1"/>
      <c r="D144" s="1"/>
      <c r="E144" s="1"/>
      <c r="F144" s="1"/>
      <c r="G144" s="1"/>
      <c r="H144" s="1"/>
      <c r="I144" s="1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7" t="s">
        <v>108</v>
      </c>
      <c r="E145" s="1"/>
      <c r="F145" s="1"/>
      <c r="G145" s="1"/>
      <c r="H145" s="1"/>
      <c r="I145" s="1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9" t="s">
        <v>109</v>
      </c>
      <c r="D146" s="9" t="s">
        <v>110</v>
      </c>
      <c r="E146" s="1"/>
      <c r="F146" s="40"/>
      <c r="G146" s="1"/>
      <c r="H146" s="41"/>
      <c r="I146" s="9" t="s">
        <v>83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9" t="s">
        <v>111</v>
      </c>
      <c r="E147" s="1"/>
      <c r="F147" s="1"/>
      <c r="G147" s="1"/>
      <c r="H147" s="1"/>
      <c r="I147" s="1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3"/>
      <c r="F148" s="1"/>
      <c r="G148" s="1"/>
      <c r="H148" s="1"/>
      <c r="I148" s="1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3"/>
      <c r="F149" s="1"/>
      <c r="G149" s="1"/>
      <c r="H149" s="1"/>
      <c r="I149" s="1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3"/>
      <c r="F150" s="9" t="s">
        <v>112</v>
      </c>
      <c r="G150" s="37"/>
      <c r="H150" s="8" t="s">
        <v>87</v>
      </c>
      <c r="I150" s="1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3"/>
      <c r="F151" s="7"/>
      <c r="G151" s="37"/>
      <c r="H151" s="3"/>
      <c r="I151" s="1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9" t="s">
        <v>113</v>
      </c>
      <c r="C152" s="1"/>
      <c r="D152" s="1"/>
      <c r="E152" s="4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7"/>
      <c r="C153" s="1"/>
      <c r="D153" s="1"/>
      <c r="E153" s="1"/>
      <c r="F153" s="1"/>
      <c r="G153" s="34"/>
      <c r="H153" s="3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7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9" t="s">
        <v>114</v>
      </c>
      <c r="C155" s="1"/>
      <c r="D155" s="1"/>
      <c r="E155" s="8" t="s">
        <v>102</v>
      </c>
      <c r="F155" s="26"/>
      <c r="G155" s="1" t="s">
        <v>103</v>
      </c>
      <c r="H155" s="1"/>
      <c r="I155" s="38"/>
      <c r="J155" s="3" t="s">
        <v>104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3"/>
      <c r="F156" s="4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7" t="str">
        <f>+B142</f>
        <v>bucket distance from</v>
      </c>
      <c r="C157" s="1"/>
      <c r="D157" s="1"/>
      <c r="E157" s="3" t="s">
        <v>115</v>
      </c>
      <c r="F157" s="22"/>
      <c r="G157" s="1" t="s">
        <v>26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9" t="s">
        <v>116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7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7" t="s">
        <v>117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9" t="s">
        <v>118</v>
      </c>
      <c r="D161" s="9" t="s">
        <v>119</v>
      </c>
      <c r="E161" s="1"/>
      <c r="F161" s="40"/>
      <c r="G161" s="1"/>
      <c r="H161" s="41"/>
      <c r="I161" s="9" t="s">
        <v>83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9" t="s">
        <v>120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3"/>
      <c r="F164" s="1"/>
      <c r="G164" s="1"/>
      <c r="H164" s="1"/>
      <c r="I164" s="1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3"/>
      <c r="F165" s="9" t="s">
        <v>112</v>
      </c>
      <c r="G165" s="37"/>
      <c r="H165" s="8" t="s">
        <v>87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3"/>
      <c r="F166" s="4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3"/>
      <c r="F167" s="4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3"/>
      <c r="F168" s="4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3"/>
      <c r="F169" s="4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3"/>
      <c r="F170" s="4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44" t="s">
        <v>121</v>
      </c>
      <c r="F171" s="40"/>
      <c r="G171" s="3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34"/>
      <c r="E172" s="1"/>
      <c r="F172" s="40"/>
      <c r="G172" s="3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 t="s">
        <v>122</v>
      </c>
      <c r="C173" s="45"/>
      <c r="D173" s="1"/>
      <c r="E173" s="1"/>
      <c r="F173" s="7" t="s">
        <v>123</v>
      </c>
      <c r="G173" s="46"/>
      <c r="H173" s="1"/>
      <c r="I173" s="4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45"/>
      <c r="D174" s="1"/>
      <c r="E174" s="1"/>
      <c r="F174" s="7"/>
      <c r="G174" s="46"/>
      <c r="H174" s="1"/>
      <c r="I174" s="4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9" t="s">
        <v>124</v>
      </c>
      <c r="C175" s="1"/>
      <c r="D175" s="1"/>
      <c r="E175" s="1"/>
      <c r="F175" s="1" t="s">
        <v>125</v>
      </c>
      <c r="G175" s="26"/>
      <c r="H175" s="1" t="s">
        <v>126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7"/>
      <c r="C176" s="1"/>
      <c r="D176" s="1"/>
      <c r="E176" s="1"/>
      <c r="F176" s="1"/>
      <c r="G176" s="4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9" t="s">
        <v>127</v>
      </c>
      <c r="C177" s="1"/>
      <c r="D177" s="1"/>
      <c r="E177" s="1"/>
      <c r="F177" s="1" t="s">
        <v>128</v>
      </c>
      <c r="G177" s="2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45"/>
      <c r="D178" s="1"/>
      <c r="E178" s="1"/>
      <c r="F178" s="3"/>
      <c r="G178" s="46"/>
      <c r="H178" s="1"/>
      <c r="I178" s="4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9" t="s">
        <v>129</v>
      </c>
      <c r="C179" s="1"/>
      <c r="D179" s="1"/>
      <c r="E179" s="1"/>
      <c r="F179" s="1" t="s">
        <v>130</v>
      </c>
      <c r="G179" s="31"/>
      <c r="H179" s="1" t="s">
        <v>126</v>
      </c>
      <c r="I179" s="4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45"/>
      <c r="D180" s="1"/>
      <c r="E180" s="1"/>
      <c r="F180" s="3"/>
      <c r="G180" s="46"/>
      <c r="H180" s="1"/>
      <c r="I180" s="4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 t="s">
        <v>131</v>
      </c>
      <c r="C181" s="45"/>
      <c r="D181" s="1"/>
      <c r="E181" s="1"/>
      <c r="F181" s="7" t="s">
        <v>128</v>
      </c>
      <c r="G181" s="26"/>
      <c r="H181" s="1"/>
      <c r="I181" s="4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7"/>
      <c r="C182" s="1"/>
      <c r="D182" s="1"/>
      <c r="E182" s="1"/>
      <c r="F182" s="1"/>
      <c r="G182" s="3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9" t="s">
        <v>132</v>
      </c>
      <c r="C183" s="1"/>
      <c r="D183" s="1"/>
      <c r="E183" s="1"/>
      <c r="F183" s="1" t="s">
        <v>133</v>
      </c>
      <c r="G183" s="31"/>
      <c r="H183" s="1" t="s">
        <v>126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7"/>
      <c r="C184" s="1"/>
      <c r="D184" s="1"/>
      <c r="E184" s="1"/>
      <c r="F184" s="1"/>
      <c r="G184" s="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9" t="s">
        <v>134</v>
      </c>
      <c r="C185" s="1"/>
      <c r="D185" s="1"/>
      <c r="E185" s="1"/>
      <c r="F185" s="1" t="s">
        <v>135</v>
      </c>
      <c r="G185" s="4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7"/>
      <c r="C186" s="1"/>
      <c r="D186" s="1"/>
      <c r="E186" s="1"/>
      <c r="F186" s="1"/>
      <c r="G186" s="3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9" t="s">
        <v>136</v>
      </c>
      <c r="C187" s="1"/>
      <c r="D187" s="1"/>
      <c r="E187" s="1"/>
      <c r="F187" s="1" t="s">
        <v>137</v>
      </c>
      <c r="G187" s="4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45"/>
      <c r="D188" s="1"/>
      <c r="E188" s="1"/>
      <c r="F188" s="3"/>
      <c r="G188" s="49"/>
      <c r="H188" s="1"/>
      <c r="I188" s="4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7" t="s">
        <v>138</v>
      </c>
      <c r="C189" s="45"/>
      <c r="D189" s="1"/>
      <c r="E189" s="1" t="s">
        <v>139</v>
      </c>
      <c r="F189" s="3"/>
      <c r="G189" s="49"/>
      <c r="H189" s="1"/>
      <c r="I189" s="4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50"/>
      <c r="B190" s="50" t="s">
        <v>140</v>
      </c>
      <c r="C190" s="50"/>
      <c r="D190" s="50"/>
      <c r="E190" s="51" t="s">
        <v>141</v>
      </c>
      <c r="F190" s="52" t="s">
        <v>142</v>
      </c>
      <c r="G190" s="52" t="s">
        <v>143</v>
      </c>
      <c r="H190" s="53" t="s">
        <v>144</v>
      </c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4.25" customHeight="1">
      <c r="A191" s="3"/>
      <c r="B191" s="3"/>
      <c r="C191" s="3"/>
      <c r="D191" s="3"/>
      <c r="E191" s="54" t="s">
        <v>145</v>
      </c>
      <c r="F191" s="54" t="s">
        <v>146</v>
      </c>
      <c r="G191" s="54" t="s">
        <v>147</v>
      </c>
      <c r="H191" s="54" t="s">
        <v>148</v>
      </c>
      <c r="I191" s="3" t="s">
        <v>149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 t="s">
        <v>150</v>
      </c>
      <c r="C193" s="1"/>
      <c r="D193" s="1"/>
      <c r="E193" s="55"/>
      <c r="F193" s="56"/>
      <c r="G193" s="41"/>
      <c r="H193" s="41"/>
      <c r="I193" s="4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55"/>
      <c r="F194" s="3"/>
      <c r="G194" s="3"/>
      <c r="H194" s="3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 t="s">
        <v>151</v>
      </c>
      <c r="C195" s="1"/>
      <c r="D195" s="1"/>
      <c r="E195" s="55"/>
      <c r="F195" s="56"/>
      <c r="G195" s="57"/>
      <c r="H195" s="41"/>
      <c r="I195" s="4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55"/>
      <c r="F196" s="3"/>
      <c r="G196" s="3"/>
      <c r="H196" s="3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 t="s">
        <v>152</v>
      </c>
      <c r="C197" s="1"/>
      <c r="D197" s="1"/>
      <c r="E197" s="55"/>
      <c r="F197" s="56"/>
      <c r="G197" s="41"/>
      <c r="H197" s="41"/>
      <c r="I197" s="4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55"/>
      <c r="F198" s="3"/>
      <c r="G198" s="3"/>
      <c r="H198" s="3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 t="s">
        <v>153</v>
      </c>
      <c r="C199" s="1"/>
      <c r="D199" s="1"/>
      <c r="E199" s="55"/>
      <c r="F199" s="56"/>
      <c r="G199" s="41"/>
      <c r="H199" s="41"/>
      <c r="I199" s="4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55"/>
      <c r="F200" s="3"/>
      <c r="G200" s="3"/>
      <c r="H200" s="3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 t="s">
        <v>154</v>
      </c>
      <c r="C201" s="1"/>
      <c r="D201" s="1"/>
      <c r="E201" s="55"/>
      <c r="F201" s="56"/>
      <c r="G201" s="41"/>
      <c r="H201" s="41"/>
      <c r="I201" s="4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45"/>
      <c r="D202" s="1"/>
      <c r="E202" s="55"/>
      <c r="F202" s="3"/>
      <c r="G202" s="3"/>
      <c r="H202" s="3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 t="s">
        <v>155</v>
      </c>
      <c r="C203" s="45"/>
      <c r="D203" s="1"/>
      <c r="E203" s="55"/>
      <c r="F203" s="56"/>
      <c r="G203" s="41"/>
      <c r="H203" s="41"/>
      <c r="I203" s="4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45"/>
      <c r="D204" s="1"/>
      <c r="E204" s="1"/>
      <c r="F204" s="1"/>
      <c r="G204" s="1"/>
      <c r="H204" s="4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58" t="s">
        <v>140</v>
      </c>
      <c r="C205" s="1"/>
      <c r="D205" s="1"/>
      <c r="E205" s="59" t="s">
        <v>139</v>
      </c>
      <c r="F205" s="60"/>
      <c r="G205" s="61"/>
      <c r="H205" s="1"/>
      <c r="I205" s="62"/>
      <c r="J205" s="61"/>
      <c r="K205" s="59"/>
      <c r="L205" s="62"/>
      <c r="M205" s="59"/>
      <c r="N205" s="62"/>
      <c r="O205" s="59"/>
      <c r="P205" s="62"/>
      <c r="Q205" s="59"/>
      <c r="R205" s="62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50"/>
      <c r="B206" s="50"/>
      <c r="C206" s="50"/>
      <c r="D206" s="50"/>
      <c r="E206" s="63" t="s">
        <v>156</v>
      </c>
      <c r="F206" s="64" t="s">
        <v>142</v>
      </c>
      <c r="G206" s="65" t="s">
        <v>157</v>
      </c>
      <c r="H206" s="66" t="s">
        <v>144</v>
      </c>
      <c r="I206" s="67"/>
      <c r="J206" s="65" t="s">
        <v>158</v>
      </c>
      <c r="K206" s="66" t="s">
        <v>159</v>
      </c>
      <c r="L206" s="68"/>
      <c r="M206" s="66" t="s">
        <v>160</v>
      </c>
      <c r="N206" s="68"/>
      <c r="O206" s="66" t="s">
        <v>161</v>
      </c>
      <c r="P206" s="68"/>
      <c r="Q206" s="66"/>
      <c r="R206" s="68"/>
      <c r="S206" s="50" t="s">
        <v>159</v>
      </c>
      <c r="T206" s="50"/>
      <c r="U206" s="53"/>
      <c r="V206" s="50"/>
      <c r="W206" s="50"/>
      <c r="X206" s="50"/>
      <c r="Y206" s="50"/>
      <c r="Z206" s="50"/>
    </row>
    <row r="207" ht="30.75" customHeight="1">
      <c r="A207" s="50"/>
      <c r="B207" s="50"/>
      <c r="C207" s="50"/>
      <c r="D207" s="50"/>
      <c r="E207" s="63" t="s">
        <v>145</v>
      </c>
      <c r="F207" s="64" t="s">
        <v>146</v>
      </c>
      <c r="G207" s="69" t="s">
        <v>162</v>
      </c>
      <c r="H207" s="70" t="s">
        <v>148</v>
      </c>
      <c r="I207" s="71" t="s">
        <v>149</v>
      </c>
      <c r="J207" s="65"/>
      <c r="L207" s="72" t="s">
        <v>163</v>
      </c>
      <c r="M207" s="73" t="s">
        <v>164</v>
      </c>
      <c r="N207" s="74" t="s">
        <v>165</v>
      </c>
      <c r="O207" s="75" t="s">
        <v>166</v>
      </c>
      <c r="P207" s="74" t="s">
        <v>167</v>
      </c>
      <c r="Q207" s="63" t="s">
        <v>168</v>
      </c>
      <c r="R207" s="64" t="s">
        <v>169</v>
      </c>
      <c r="S207" s="52" t="s">
        <v>170</v>
      </c>
      <c r="T207" s="52" t="s">
        <v>171</v>
      </c>
      <c r="U207" s="50"/>
      <c r="V207" s="50"/>
      <c r="W207" s="50"/>
      <c r="X207" s="50"/>
      <c r="Y207" s="75" t="s">
        <v>172</v>
      </c>
      <c r="Z207" s="50"/>
    </row>
    <row r="208" ht="14.25" customHeight="1">
      <c r="A208" s="1"/>
      <c r="B208" s="1"/>
      <c r="C208" s="1"/>
      <c r="D208" s="1"/>
      <c r="E208" s="59"/>
      <c r="F208" s="62"/>
      <c r="G208" s="76"/>
      <c r="H208" s="77"/>
      <c r="I208" s="71"/>
      <c r="J208" s="78"/>
      <c r="K208" s="59"/>
      <c r="L208" s="62"/>
      <c r="M208" s="59"/>
      <c r="N208" s="62"/>
      <c r="O208" s="59"/>
      <c r="P208" s="62"/>
      <c r="Q208" s="79"/>
      <c r="R208" s="67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 t="s">
        <v>173</v>
      </c>
      <c r="B209" s="1" t="s">
        <v>174</v>
      </c>
      <c r="C209" s="1"/>
      <c r="D209" s="1"/>
      <c r="E209" s="80"/>
      <c r="F209" s="81"/>
      <c r="G209" s="82"/>
      <c r="H209" s="83"/>
      <c r="I209" s="84"/>
      <c r="J209" s="85"/>
      <c r="K209" s="86"/>
      <c r="L209" s="60"/>
      <c r="M209" s="87"/>
      <c r="N209" s="88"/>
      <c r="O209" s="80"/>
      <c r="P209" s="89"/>
      <c r="Q209" s="80"/>
      <c r="R209" s="84"/>
      <c r="S209" s="41"/>
      <c r="T209" s="4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80"/>
      <c r="F210" s="81"/>
      <c r="G210" s="82"/>
      <c r="H210" s="77"/>
      <c r="I210" s="71"/>
      <c r="J210" s="85"/>
      <c r="K210" s="59"/>
      <c r="L210" s="62"/>
      <c r="M210" s="90"/>
      <c r="N210" s="91"/>
      <c r="O210" s="92"/>
      <c r="P210" s="93"/>
      <c r="Q210" s="79"/>
      <c r="R210" s="84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 t="s">
        <v>175</v>
      </c>
      <c r="B211" s="1" t="s">
        <v>176</v>
      </c>
      <c r="C211" s="1"/>
      <c r="D211" s="1"/>
      <c r="E211" s="80"/>
      <c r="F211" s="81"/>
      <c r="G211" s="82"/>
      <c r="H211" s="83"/>
      <c r="I211" s="84"/>
      <c r="J211" s="85"/>
      <c r="K211" s="86"/>
      <c r="L211" s="60"/>
      <c r="M211" s="87"/>
      <c r="N211" s="88"/>
      <c r="O211" s="80"/>
      <c r="P211" s="89"/>
      <c r="Q211" s="80"/>
      <c r="R211" s="84"/>
      <c r="S211" s="41"/>
      <c r="T211" s="4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80"/>
      <c r="F212" s="81"/>
      <c r="G212" s="82"/>
      <c r="H212" s="77"/>
      <c r="I212" s="71"/>
      <c r="J212" s="85"/>
      <c r="K212" s="59"/>
      <c r="L212" s="62"/>
      <c r="M212" s="90"/>
      <c r="N212" s="91"/>
      <c r="O212" s="92"/>
      <c r="P212" s="93"/>
      <c r="Q212" s="79"/>
      <c r="R212" s="84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 t="s">
        <v>177</v>
      </c>
      <c r="B213" s="1" t="s">
        <v>178</v>
      </c>
      <c r="C213" s="1"/>
      <c r="D213" s="1"/>
      <c r="E213" s="80"/>
      <c r="F213" s="81"/>
      <c r="G213" s="82"/>
      <c r="H213" s="83"/>
      <c r="I213" s="84"/>
      <c r="J213" s="85"/>
      <c r="K213" s="86"/>
      <c r="L213" s="60"/>
      <c r="M213" s="87"/>
      <c r="N213" s="88"/>
      <c r="O213" s="80"/>
      <c r="P213" s="89"/>
      <c r="Q213" s="80"/>
      <c r="R213" s="84"/>
      <c r="S213" s="41"/>
      <c r="T213" s="4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80"/>
      <c r="F214" s="81"/>
      <c r="G214" s="82"/>
      <c r="H214" s="77"/>
      <c r="I214" s="71"/>
      <c r="J214" s="85"/>
      <c r="K214" s="59"/>
      <c r="L214" s="62"/>
      <c r="M214" s="90"/>
      <c r="N214" s="91"/>
      <c r="O214" s="92"/>
      <c r="P214" s="93"/>
      <c r="Q214" s="79"/>
      <c r="R214" s="84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 t="s">
        <v>179</v>
      </c>
      <c r="B215" s="1" t="s">
        <v>180</v>
      </c>
      <c r="C215" s="1"/>
      <c r="D215" s="1"/>
      <c r="E215" s="80"/>
      <c r="F215" s="81"/>
      <c r="G215" s="82"/>
      <c r="H215" s="83"/>
      <c r="I215" s="84"/>
      <c r="J215" s="85"/>
      <c r="K215" s="86"/>
      <c r="L215" s="60"/>
      <c r="M215" s="87"/>
      <c r="N215" s="88"/>
      <c r="O215" s="80"/>
      <c r="P215" s="89"/>
      <c r="Q215" s="80"/>
      <c r="R215" s="84"/>
      <c r="S215" s="41"/>
      <c r="T215" s="4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80"/>
      <c r="F216" s="81"/>
      <c r="G216" s="82"/>
      <c r="H216" s="77"/>
      <c r="I216" s="71"/>
      <c r="J216" s="85"/>
      <c r="K216" s="59"/>
      <c r="L216" s="62"/>
      <c r="M216" s="90"/>
      <c r="N216" s="91"/>
      <c r="O216" s="92"/>
      <c r="P216" s="93"/>
      <c r="Q216" s="79"/>
      <c r="R216" s="84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 t="s">
        <v>181</v>
      </c>
      <c r="B217" s="1" t="s">
        <v>182</v>
      </c>
      <c r="C217" s="1"/>
      <c r="D217" s="1"/>
      <c r="E217" s="80"/>
      <c r="F217" s="81"/>
      <c r="G217" s="82"/>
      <c r="H217" s="83"/>
      <c r="I217" s="84"/>
      <c r="J217" s="85"/>
      <c r="K217" s="86"/>
      <c r="L217" s="60"/>
      <c r="M217" s="87"/>
      <c r="N217" s="88"/>
      <c r="O217" s="80"/>
      <c r="P217" s="89"/>
      <c r="Q217" s="80"/>
      <c r="R217" s="84"/>
      <c r="S217" s="41"/>
      <c r="T217" s="4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80"/>
      <c r="F218" s="81"/>
      <c r="G218" s="82"/>
      <c r="H218" s="77"/>
      <c r="I218" s="71"/>
      <c r="J218" s="85"/>
      <c r="K218" s="59"/>
      <c r="L218" s="62"/>
      <c r="M218" s="90"/>
      <c r="N218" s="91"/>
      <c r="O218" s="92"/>
      <c r="P218" s="93"/>
      <c r="Q218" s="79"/>
      <c r="R218" s="84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 t="s">
        <v>183</v>
      </c>
      <c r="B219" s="1" t="s">
        <v>184</v>
      </c>
      <c r="C219" s="1"/>
      <c r="D219" s="1"/>
      <c r="E219" s="80"/>
      <c r="F219" s="81"/>
      <c r="G219" s="82"/>
      <c r="H219" s="83"/>
      <c r="I219" s="84"/>
      <c r="J219" s="85"/>
      <c r="K219" s="86"/>
      <c r="L219" s="60"/>
      <c r="M219" s="87"/>
      <c r="N219" s="88"/>
      <c r="O219" s="80"/>
      <c r="P219" s="89"/>
      <c r="Q219" s="80"/>
      <c r="R219" s="84"/>
      <c r="S219" s="41"/>
      <c r="T219" s="41"/>
      <c r="U219" s="1"/>
      <c r="V219" s="1"/>
      <c r="W219" s="1"/>
      <c r="X219" s="1"/>
      <c r="Y219" s="1"/>
      <c r="Z219" s="1"/>
    </row>
    <row r="220" ht="14.25" customHeight="1">
      <c r="A220" s="1"/>
      <c r="B220" s="7"/>
      <c r="C220" s="1"/>
      <c r="D220" s="1"/>
      <c r="E220" s="1"/>
      <c r="F220" s="1"/>
      <c r="G220" s="1"/>
      <c r="H220" s="1"/>
      <c r="I220" s="1"/>
      <c r="J220" s="85"/>
      <c r="K220" s="59"/>
      <c r="L220" s="6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94" t="s">
        <v>185</v>
      </c>
      <c r="B224" s="95"/>
      <c r="C224" s="95"/>
      <c r="D224" s="95"/>
      <c r="E224" s="95"/>
      <c r="F224" s="95"/>
      <c r="G224" s="96"/>
      <c r="H224" s="97"/>
      <c r="I224" s="97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</row>
    <row r="225" ht="14.25" customHeight="1">
      <c r="A225" s="98"/>
      <c r="B225" s="99"/>
      <c r="C225" s="99"/>
      <c r="D225" s="100"/>
      <c r="E225" s="99"/>
      <c r="F225" s="95"/>
      <c r="G225" s="96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</row>
    <row r="226" ht="14.25" customHeight="1">
      <c r="A226" s="95"/>
      <c r="B226" s="99" t="s">
        <v>186</v>
      </c>
      <c r="C226" s="95"/>
      <c r="D226" s="95"/>
      <c r="E226" s="101" t="s">
        <v>187</v>
      </c>
      <c r="F226" s="95"/>
      <c r="G226" s="102"/>
      <c r="H226" s="100" t="s">
        <v>23</v>
      </c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</row>
    <row r="227" ht="14.25" customHeight="1">
      <c r="A227" s="95"/>
      <c r="B227" s="99" t="s">
        <v>188</v>
      </c>
      <c r="C227" s="95"/>
      <c r="D227" s="95"/>
      <c r="E227" s="101"/>
      <c r="F227" s="95" t="s">
        <v>189</v>
      </c>
      <c r="G227" s="103"/>
      <c r="H227" s="100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</row>
    <row r="228" ht="14.25" customHeight="1">
      <c r="A228" s="99"/>
      <c r="B228" s="99" t="s">
        <v>190</v>
      </c>
      <c r="C228" s="99"/>
      <c r="D228" s="100"/>
      <c r="E228" s="104"/>
      <c r="F228" s="95"/>
      <c r="G228" s="105"/>
      <c r="H228" s="3"/>
      <c r="I228" s="95"/>
      <c r="J228" s="95"/>
      <c r="K228" s="95"/>
      <c r="L228" s="95"/>
      <c r="M228" s="95"/>
      <c r="N228" s="95"/>
      <c r="O228" s="95"/>
      <c r="P228" s="96"/>
      <c r="Q228" s="96"/>
      <c r="R228" s="95"/>
      <c r="S228" s="95"/>
      <c r="T228" s="95"/>
      <c r="U228" s="95"/>
      <c r="V228" s="95"/>
      <c r="W228" s="95"/>
      <c r="X228" s="95"/>
      <c r="Y228" s="95"/>
      <c r="Z228" s="95"/>
    </row>
    <row r="229" ht="14.25" customHeight="1">
      <c r="A229" s="99" t="s">
        <v>191</v>
      </c>
      <c r="B229" s="99"/>
      <c r="C229" s="95"/>
      <c r="D229" s="95"/>
      <c r="E229" s="101" t="s">
        <v>192</v>
      </c>
      <c r="F229" s="95"/>
      <c r="G229" s="106"/>
      <c r="H229" s="100" t="s">
        <v>83</v>
      </c>
      <c r="I229" s="95"/>
      <c r="J229" s="95"/>
      <c r="K229" s="97"/>
      <c r="L229" s="95"/>
      <c r="M229" s="95"/>
      <c r="N229" s="95"/>
      <c r="O229" s="95"/>
      <c r="P229" s="96"/>
      <c r="Q229" s="96"/>
      <c r="R229" s="95"/>
      <c r="S229" s="95"/>
      <c r="T229" s="95"/>
      <c r="U229" s="95"/>
      <c r="V229" s="95"/>
      <c r="W229" s="95"/>
      <c r="X229" s="95"/>
      <c r="Y229" s="95"/>
      <c r="Z229" s="95"/>
    </row>
    <row r="230" ht="14.25" customHeight="1">
      <c r="A230" s="99"/>
      <c r="B230" s="99"/>
      <c r="C230" s="95"/>
      <c r="D230" s="95"/>
      <c r="E230" s="101"/>
      <c r="F230" s="95"/>
      <c r="G230" s="107"/>
      <c r="H230" s="100"/>
      <c r="I230" s="95"/>
      <c r="J230" s="95"/>
      <c r="K230" s="97"/>
      <c r="L230" s="95"/>
      <c r="M230" s="95"/>
      <c r="N230" s="95"/>
      <c r="O230" s="108" t="s">
        <v>193</v>
      </c>
      <c r="P230" s="109"/>
      <c r="Q230" s="109"/>
      <c r="R230" s="95"/>
      <c r="S230" s="95"/>
      <c r="T230" s="95"/>
      <c r="U230" s="95"/>
      <c r="V230" s="95"/>
      <c r="W230" s="95"/>
      <c r="X230" s="95"/>
      <c r="Y230" s="95"/>
      <c r="Z230" s="95"/>
    </row>
    <row r="231" ht="14.25" customHeight="1">
      <c r="A231" s="95"/>
      <c r="B231" s="95"/>
      <c r="C231" s="95"/>
      <c r="D231" s="95"/>
      <c r="E231" s="110"/>
      <c r="F231" s="95"/>
      <c r="G231" s="24"/>
      <c r="H231" s="97"/>
      <c r="I231" s="95"/>
      <c r="J231" s="95"/>
      <c r="K231" s="97"/>
      <c r="L231" s="95"/>
      <c r="M231" s="95"/>
      <c r="N231" s="95"/>
      <c r="O231" s="111" t="s">
        <v>194</v>
      </c>
      <c r="P231" s="109"/>
      <c r="Q231" s="109"/>
      <c r="R231" s="95"/>
      <c r="S231" s="95"/>
      <c r="T231" s="95"/>
      <c r="U231" s="95"/>
      <c r="V231" s="95"/>
      <c r="W231" s="95"/>
      <c r="X231" s="95"/>
      <c r="Y231" s="95"/>
      <c r="Z231" s="95"/>
    </row>
    <row r="232" ht="14.25" customHeight="1">
      <c r="A232" s="95"/>
      <c r="B232" s="112" t="s">
        <v>195</v>
      </c>
      <c r="C232" s="95"/>
      <c r="D232" s="95"/>
      <c r="E232" s="110"/>
      <c r="F232" s="95"/>
      <c r="G232" s="24"/>
      <c r="H232" s="97"/>
      <c r="I232" s="95"/>
      <c r="J232" s="95"/>
      <c r="K232" s="97"/>
      <c r="L232" s="95"/>
      <c r="M232" s="95"/>
      <c r="N232" s="95"/>
      <c r="O232" s="95" t="s">
        <v>196</v>
      </c>
      <c r="P232" s="113"/>
      <c r="Q232" s="113"/>
      <c r="R232" s="95"/>
      <c r="S232" s="95"/>
      <c r="T232" s="95"/>
      <c r="U232" s="95"/>
      <c r="V232" s="95"/>
      <c r="W232" s="95"/>
      <c r="X232" s="95"/>
      <c r="Y232" s="95"/>
      <c r="Z232" s="95"/>
    </row>
    <row r="233" ht="14.25" customHeight="1">
      <c r="A233" s="114"/>
      <c r="B233" s="114"/>
      <c r="C233" s="114"/>
      <c r="D233" s="114"/>
      <c r="E233" s="65" t="s">
        <v>197</v>
      </c>
      <c r="F233" s="65" t="s">
        <v>198</v>
      </c>
      <c r="G233" s="65" t="s">
        <v>199</v>
      </c>
      <c r="H233" s="115" t="s">
        <v>200</v>
      </c>
      <c r="I233" s="115" t="s">
        <v>201</v>
      </c>
      <c r="J233" s="115" t="s">
        <v>202</v>
      </c>
      <c r="K233" s="115" t="s">
        <v>203</v>
      </c>
      <c r="L233" s="65" t="s">
        <v>204</v>
      </c>
      <c r="M233" s="116"/>
      <c r="N233" s="52" t="s">
        <v>205</v>
      </c>
      <c r="O233" s="60" t="s">
        <v>149</v>
      </c>
      <c r="P233" s="117" t="s">
        <v>206</v>
      </c>
      <c r="Q233" s="118" t="s">
        <v>207</v>
      </c>
      <c r="R233" s="117" t="s">
        <v>208</v>
      </c>
      <c r="S233" s="114"/>
      <c r="T233" s="114"/>
      <c r="U233" s="114"/>
      <c r="V233" s="114"/>
      <c r="W233" s="114"/>
      <c r="X233" s="114"/>
      <c r="Y233" s="114"/>
      <c r="Z233" s="114"/>
    </row>
    <row r="234" ht="14.25" customHeight="1">
      <c r="A234" s="95"/>
      <c r="B234" s="95"/>
      <c r="C234" s="95"/>
      <c r="D234" s="95"/>
      <c r="E234" s="119"/>
      <c r="F234" s="120"/>
      <c r="G234" s="121"/>
      <c r="H234" s="120"/>
      <c r="I234" s="120"/>
      <c r="J234" s="120"/>
      <c r="K234" s="120"/>
      <c r="L234" s="122"/>
      <c r="M234" s="123"/>
      <c r="N234" s="54"/>
      <c r="O234" s="124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</row>
    <row r="235" ht="14.25" customHeight="1">
      <c r="A235" s="1" t="str">
        <f t="shared" ref="A235:B235" si="1">+A209</f>
        <v>A)</v>
      </c>
      <c r="B235" s="1" t="str">
        <f t="shared" si="1"/>
        <v>FRICTION AND NORMAL DIGGING</v>
      </c>
      <c r="C235" s="1"/>
      <c r="D235" s="1"/>
      <c r="E235" s="119"/>
      <c r="F235" s="121"/>
      <c r="G235" s="121"/>
      <c r="H235" s="125"/>
      <c r="I235" s="126"/>
      <c r="J235" s="119"/>
      <c r="K235" s="127"/>
      <c r="L235" s="128"/>
      <c r="M235" s="129"/>
      <c r="N235" s="3"/>
      <c r="O235" s="89"/>
      <c r="P235" s="24"/>
      <c r="Q235" s="24"/>
      <c r="R235" s="3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19"/>
      <c r="F236" s="127"/>
      <c r="G236" s="127"/>
      <c r="H236" s="127"/>
      <c r="I236" s="127"/>
      <c r="J236" s="127"/>
      <c r="K236" s="127"/>
      <c r="L236" s="128"/>
      <c r="M236" s="59"/>
      <c r="N236" s="3"/>
      <c r="O236" s="89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 t="str">
        <f t="shared" ref="A237:B237" si="2">+A211</f>
        <v>B)</v>
      </c>
      <c r="B237" s="1" t="str">
        <f t="shared" si="2"/>
        <v>FRICTION, RAT. WIND, NORMAL DIGGING</v>
      </c>
      <c r="C237" s="1"/>
      <c r="D237" s="1"/>
      <c r="E237" s="119"/>
      <c r="F237" s="121"/>
      <c r="G237" s="121"/>
      <c r="H237" s="125"/>
      <c r="I237" s="126"/>
      <c r="J237" s="119"/>
      <c r="K237" s="127"/>
      <c r="L237" s="128"/>
      <c r="M237" s="59"/>
      <c r="N237" s="3"/>
      <c r="O237" s="89"/>
      <c r="P237" s="24"/>
      <c r="Q237" s="24"/>
      <c r="R237" s="3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19"/>
      <c r="F238" s="127"/>
      <c r="G238" s="127"/>
      <c r="H238" s="127"/>
      <c r="I238" s="127"/>
      <c r="J238" s="127"/>
      <c r="K238" s="127"/>
      <c r="L238" s="128"/>
      <c r="M238" s="59"/>
      <c r="N238" s="3"/>
      <c r="O238" s="89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 t="str">
        <f t="shared" ref="A239:B239" si="3">+A213</f>
        <v>C)</v>
      </c>
      <c r="B239" s="1" t="str">
        <f t="shared" si="3"/>
        <v>FRICTION, RAT. WIND, ACC, NOR. DIGGING</v>
      </c>
      <c r="C239" s="1"/>
      <c r="D239" s="1"/>
      <c r="E239" s="119"/>
      <c r="F239" s="121"/>
      <c r="G239" s="121"/>
      <c r="H239" s="125"/>
      <c r="I239" s="126"/>
      <c r="J239" s="119"/>
      <c r="K239" s="127"/>
      <c r="L239" s="128"/>
      <c r="M239" s="59"/>
      <c r="N239" s="3"/>
      <c r="O239" s="89"/>
      <c r="P239" s="24"/>
      <c r="Q239" s="24"/>
      <c r="R239" s="3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19"/>
      <c r="F240" s="127"/>
      <c r="G240" s="127"/>
      <c r="H240" s="127"/>
      <c r="I240" s="127"/>
      <c r="J240" s="127"/>
      <c r="K240" s="127"/>
      <c r="L240" s="128"/>
      <c r="M240" s="59"/>
      <c r="N240" s="3"/>
      <c r="O240" s="89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 t="str">
        <f t="shared" ref="A241:B241" si="4">+A215</f>
        <v>D)</v>
      </c>
      <c r="B241" s="1" t="str">
        <f t="shared" si="4"/>
        <v>MAX TRAVELLING WIND (STATIC)</v>
      </c>
      <c r="C241" s="1"/>
      <c r="D241" s="1"/>
      <c r="E241" s="119"/>
      <c r="F241" s="121"/>
      <c r="G241" s="121"/>
      <c r="H241" s="125"/>
      <c r="I241" s="126"/>
      <c r="J241" s="119"/>
      <c r="K241" s="127"/>
      <c r="L241" s="128"/>
      <c r="M241" s="59"/>
      <c r="N241" s="3"/>
      <c r="O241" s="89"/>
      <c r="P241" s="24"/>
      <c r="Q241" s="24"/>
      <c r="R241" s="3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19"/>
      <c r="F242" s="127"/>
      <c r="G242" s="127"/>
      <c r="H242" s="127"/>
      <c r="I242" s="127"/>
      <c r="J242" s="127"/>
      <c r="K242" s="127"/>
      <c r="L242" s="128"/>
      <c r="M242" s="59"/>
      <c r="N242" s="3"/>
      <c r="O242" s="89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 t="str">
        <f t="shared" ref="A243:B243" si="5">+A217</f>
        <v>E)</v>
      </c>
      <c r="B243" s="1" t="str">
        <f t="shared" si="5"/>
        <v>FRICTION AND ABNORMAL DIGGING</v>
      </c>
      <c r="C243" s="1"/>
      <c r="D243" s="1"/>
      <c r="E243" s="119"/>
      <c r="F243" s="121"/>
      <c r="G243" s="121"/>
      <c r="H243" s="125"/>
      <c r="I243" s="126"/>
      <c r="J243" s="119"/>
      <c r="K243" s="127"/>
      <c r="L243" s="128"/>
      <c r="M243" s="59"/>
      <c r="N243" s="3"/>
      <c r="O243" s="89"/>
      <c r="P243" s="24"/>
      <c r="Q243" s="24"/>
      <c r="R243" s="3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19"/>
      <c r="F244" s="127"/>
      <c r="G244" s="127"/>
      <c r="H244" s="127"/>
      <c r="I244" s="127"/>
      <c r="J244" s="127"/>
      <c r="K244" s="127"/>
      <c r="L244" s="128"/>
      <c r="M244" s="59"/>
      <c r="N244" s="3"/>
      <c r="O244" s="89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 t="str">
        <f t="shared" ref="A245:B245" si="6">+A219</f>
        <v>F)</v>
      </c>
      <c r="B245" s="1" t="str">
        <f t="shared" si="6"/>
        <v>FRICTION AND RAT. WIND (STACKING)</v>
      </c>
      <c r="C245" s="1"/>
      <c r="D245" s="1"/>
      <c r="E245" s="119"/>
      <c r="F245" s="121"/>
      <c r="G245" s="121"/>
      <c r="H245" s="125"/>
      <c r="I245" s="126"/>
      <c r="J245" s="119"/>
      <c r="K245" s="127"/>
      <c r="L245" s="128"/>
      <c r="M245" s="59"/>
      <c r="N245" s="3"/>
      <c r="O245" s="89"/>
      <c r="P245" s="24"/>
      <c r="Q245" s="24"/>
      <c r="R245" s="3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19"/>
      <c r="F246" s="61"/>
      <c r="G246" s="61"/>
      <c r="H246" s="61"/>
      <c r="I246" s="61"/>
      <c r="J246" s="61"/>
      <c r="K246" s="61"/>
      <c r="L246" s="128"/>
      <c r="M246" s="59"/>
      <c r="N246" s="1"/>
      <c r="O246" s="62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 t="s">
        <v>209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 t="s">
        <v>210</v>
      </c>
      <c r="C250" s="1"/>
      <c r="D250" s="1" t="str">
        <f>H71</f>
        <v/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 t="s">
        <v>211</v>
      </c>
      <c r="C251" s="1"/>
      <c r="D251" s="26"/>
      <c r="E251" s="1" t="s">
        <v>212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4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4.2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4.2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4.2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4.2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4.2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4.2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4.2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4.2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4.2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4.2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4.2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4.2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4.2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4.2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4.2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4.2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14.2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14.2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t="14.2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ht="14.2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ht="14.2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ht="14.2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ht="14.2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ht="14.2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ht="14.2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ht="14.2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ht="14.2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ht="14.2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ht="14.2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ht="14.2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ht="14.2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ht="14.25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ht="14.25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ht="14.25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ht="14.25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ht="14.25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ht="14.25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ht="14.25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ht="14.25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ht="14.25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ht="14.25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ht="14.25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ht="14.25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ht="14.25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ht="14.25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ht="14.25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ht="14.25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ht="14.25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ht="14.25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ht="14.25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ht="14.25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ht="14.25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ht="14.25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ht="14.25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ht="14.25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ht="14.25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ht="14.25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ht="14.25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ht="14.25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ht="14.25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ht="14.25" customHeight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ht="14.25" customHeight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ht="14.25" customHeight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ht="14.25" customHeight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ht="14.25" customHeight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ht="14.25" customHeight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ht="14.25" customHeight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ht="14.25" customHeight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ht="14.25" customHeight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ht="14.25" customHeight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ht="14.25" customHeight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ht="14.25" customHeight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ht="14.25" customHeight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ht="14.25" customHeight="1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ht="14.25" customHeight="1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ht="14.25" customHeight="1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ht="14.25" customHeight="1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ht="14.25" customHeight="1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ht="14.25" customHeight="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ht="14.25" customHeight="1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ht="14.25" customHeight="1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ht="14.25" customHeight="1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ht="14.25" customHeight="1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ht="14.25" customHeight="1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ht="14.25" customHeight="1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ht="14.25" customHeight="1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ht="14.25" customHeight="1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ht="14.25" customHeight="1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ht="14.25" customHeight="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ht="14.25" customHeight="1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ht="14.25" customHeight="1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ht="14.25" customHeight="1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ht="14.25" customHeight="1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ht="14.25" customHeight="1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ht="14.25" customHeight="1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ht="14.25" customHeight="1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ht="14.25" customHeight="1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ht="14.25" customHeight="1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ht="14.25" customHeight="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ht="14.25" customHeight="1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ht="14.25" customHeight="1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ht="14.25" customHeight="1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ht="14.25" customHeight="1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ht="14.25" customHeight="1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ht="14.25" customHeight="1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ht="14.25" customHeight="1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ht="14.25" customHeight="1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ht="14.25" customHeight="1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ht="14.25" customHeight="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ht="14.25" customHeight="1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ht="14.25" customHeight="1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ht="14.25" customHeight="1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ht="14.25" customHeight="1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ht="14.25" customHeight="1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ht="14.25" customHeight="1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ht="14.25" customHeight="1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ht="14.25" customHeight="1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ht="14.25" customHeight="1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ht="14.25" customHeight="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ht="14.25" customHeight="1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ht="14.25" customHeight="1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ht="14.25" customHeight="1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ht="14.25" customHeight="1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ht="14.25" customHeight="1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ht="14.25" customHeight="1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ht="14.25" customHeight="1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ht="14.25" customHeight="1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ht="14.25" customHeight="1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ht="14.25" customHeight="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ht="14.25" customHeight="1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ht="14.25" customHeight="1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ht="14.25" customHeight="1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ht="14.25" customHeight="1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ht="14.25" customHeight="1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ht="14.25" customHeight="1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ht="14.25" customHeight="1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ht="14.25" customHeight="1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ht="14.25" customHeight="1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ht="14.25" customHeight="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ht="14.25" customHeight="1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ht="14.25" customHeight="1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ht="14.25" customHeight="1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ht="14.25" customHeight="1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ht="14.25" customHeight="1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ht="14.25" customHeight="1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ht="14.25" customHeight="1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ht="14.25" customHeight="1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ht="14.25" customHeight="1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ht="14.25" customHeight="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ht="14.25" customHeight="1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ht="14.25" customHeight="1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ht="14.25" customHeight="1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ht="14.25" customHeight="1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ht="14.25" customHeight="1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ht="14.25" customHeight="1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ht="14.25" customHeight="1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ht="14.25" customHeight="1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ht="14.25" customHeight="1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ht="14.25" customHeight="1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ht="14.25" customHeight="1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ht="14.25" customHeight="1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ht="14.25" customHeight="1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ht="14.25" customHeight="1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ht="14.25" customHeight="1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ht="14.25" customHeight="1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ht="14.25" customHeight="1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ht="14.25" customHeight="1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ht="14.25" customHeight="1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ht="14.25" customHeight="1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ht="14.25" customHeight="1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ht="14.25" customHeight="1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ht="14.25" customHeight="1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ht="14.25" customHeight="1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ht="14.25" customHeight="1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ht="14.25" customHeight="1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ht="14.25" customHeight="1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ht="14.25" customHeight="1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ht="14.25" customHeight="1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ht="14.25" customHeight="1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ht="14.25" customHeight="1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ht="14.25" customHeight="1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ht="14.25" customHeight="1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ht="14.25" customHeight="1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ht="14.25" customHeight="1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ht="14.25" customHeight="1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ht="14.25" customHeight="1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ht="14.25" customHeight="1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ht="14.25" customHeight="1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ht="14.25" customHeight="1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ht="14.25" customHeight="1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ht="14.25" customHeight="1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ht="14.25" customHeight="1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ht="14.25" customHeight="1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ht="14.25" customHeight="1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ht="14.25" customHeight="1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ht="14.25" customHeight="1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ht="14.25" customHeight="1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ht="14.25" customHeight="1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</sheetData>
  <conditionalFormatting sqref="G209">
    <cfRule type="cellIs" dxfId="0" priority="1" operator="greaterThan">
      <formula>$D$251</formula>
    </cfRule>
  </conditionalFormatting>
  <conditionalFormatting sqref="G209">
    <cfRule type="cellIs" dxfId="1" priority="2" operator="lessThan">
      <formula>$D$251</formula>
    </cfRule>
  </conditionalFormatting>
  <conditionalFormatting sqref="G211">
    <cfRule type="cellIs" dxfId="0" priority="3" operator="greaterThan">
      <formula>$D$251</formula>
    </cfRule>
  </conditionalFormatting>
  <conditionalFormatting sqref="G211">
    <cfRule type="cellIs" dxfId="1" priority="4" operator="lessThan">
      <formula>$D$251</formula>
    </cfRule>
  </conditionalFormatting>
  <conditionalFormatting sqref="G213">
    <cfRule type="cellIs" dxfId="0" priority="5" operator="greaterThan">
      <formula>$D$251</formula>
    </cfRule>
  </conditionalFormatting>
  <conditionalFormatting sqref="G213">
    <cfRule type="cellIs" dxfId="1" priority="6" operator="lessThan">
      <formula>$D$251</formula>
    </cfRule>
  </conditionalFormatting>
  <conditionalFormatting sqref="G215">
    <cfRule type="cellIs" dxfId="0" priority="7" operator="greaterThan">
      <formula>$D$251</formula>
    </cfRule>
  </conditionalFormatting>
  <conditionalFormatting sqref="G215">
    <cfRule type="cellIs" dxfId="1" priority="8" operator="lessThan">
      <formula>$D$251</formula>
    </cfRule>
  </conditionalFormatting>
  <conditionalFormatting sqref="G217">
    <cfRule type="cellIs" dxfId="0" priority="9" operator="greaterThan">
      <formula>$D$251</formula>
    </cfRule>
  </conditionalFormatting>
  <conditionalFormatting sqref="G217">
    <cfRule type="cellIs" dxfId="1" priority="10" operator="lessThan">
      <formula>$D$251</formula>
    </cfRule>
  </conditionalFormatting>
  <conditionalFormatting sqref="G219">
    <cfRule type="cellIs" dxfId="0" priority="11" operator="greaterThan">
      <formula>$D$251</formula>
    </cfRule>
  </conditionalFormatting>
  <conditionalFormatting sqref="G219">
    <cfRule type="cellIs" dxfId="1" priority="12" operator="lessThan">
      <formula>$D$251</formula>
    </cfRule>
  </conditionalFormatting>
  <conditionalFormatting sqref="F251">
    <cfRule type="cellIs" dxfId="1" priority="13" operator="equal">
      <formula>"SATISFIED IN ALL CONDITIONS"</formula>
    </cfRule>
  </conditionalFormatting>
  <conditionalFormatting sqref="F251">
    <cfRule type="cellIs" dxfId="0" priority="14" operator="equal">
      <formula>"NOT SATISFIED IN ALL CONDITIONS"</formula>
    </cfRule>
  </conditionalFormatting>
  <conditionalFormatting sqref="R209">
    <cfRule type="cellIs" dxfId="0" priority="15" operator="greaterThan">
      <formula>$D$251</formula>
    </cfRule>
  </conditionalFormatting>
  <conditionalFormatting sqref="R209">
    <cfRule type="cellIs" dxfId="1" priority="16" operator="lessThan">
      <formula>$D$251</formula>
    </cfRule>
  </conditionalFormatting>
  <conditionalFormatting sqref="R211">
    <cfRule type="cellIs" dxfId="0" priority="17" operator="greaterThan">
      <formula>$D$251</formula>
    </cfRule>
  </conditionalFormatting>
  <conditionalFormatting sqref="R211">
    <cfRule type="cellIs" dxfId="1" priority="18" operator="lessThan">
      <formula>$D$251</formula>
    </cfRule>
  </conditionalFormatting>
  <conditionalFormatting sqref="R213">
    <cfRule type="cellIs" dxfId="0" priority="19" operator="greaterThan">
      <formula>$D$251</formula>
    </cfRule>
  </conditionalFormatting>
  <conditionalFormatting sqref="R213">
    <cfRule type="cellIs" dxfId="1" priority="20" operator="lessThan">
      <formula>$D$251</formula>
    </cfRule>
  </conditionalFormatting>
  <conditionalFormatting sqref="R215">
    <cfRule type="cellIs" dxfId="0" priority="21" operator="greaterThan">
      <formula>$D$251</formula>
    </cfRule>
  </conditionalFormatting>
  <conditionalFormatting sqref="R215">
    <cfRule type="cellIs" dxfId="1" priority="22" operator="lessThan">
      <formula>$D$251</formula>
    </cfRule>
  </conditionalFormatting>
  <conditionalFormatting sqref="R217">
    <cfRule type="cellIs" dxfId="0" priority="23" operator="greaterThan">
      <formula>$D$251</formula>
    </cfRule>
  </conditionalFormatting>
  <conditionalFormatting sqref="R217">
    <cfRule type="cellIs" dxfId="1" priority="24" operator="lessThan">
      <formula>$D$251</formula>
    </cfRule>
  </conditionalFormatting>
  <conditionalFormatting sqref="R219">
    <cfRule type="cellIs" dxfId="0" priority="25" operator="greaterThan">
      <formula>$D$251</formula>
    </cfRule>
  </conditionalFormatting>
  <conditionalFormatting sqref="R219">
    <cfRule type="cellIs" dxfId="1" priority="26" operator="lessThan">
      <formula>$D$251</formula>
    </cfRule>
  </conditionalFormatting>
  <conditionalFormatting sqref="I183">
    <cfRule type="cellIs" dxfId="0" priority="27" operator="equal">
      <formula>"check teeth number"</formula>
    </cfRule>
  </conditionalFormatting>
  <conditionalFormatting sqref="I183">
    <cfRule type="cellIs" dxfId="1" priority="28" operator="equal">
      <formula>"OK"</formula>
    </cfRule>
  </conditionalFormatting>
  <printOptions/>
  <pageMargins bottom="0.984251968503937" footer="0.0" header="0.0" left="0.7874015748031497" right="0.0" top="0.984251968503937"/>
  <pageSetup paperSize="9" orientation="portrait"/>
  <headerFooter>
    <oddHeader>&amp;C </oddHeader>
    <oddFooter>&amp;R Pag. &amp;P of </oddFooter>
  </headerFooter>
  <rowBreaks count="2" manualBreakCount="2">
    <brk id="83" man="1"/>
    <brk id="169" man="1"/>
  </rowBreaks>
  <drawing r:id="rId1"/>
</worksheet>
</file>