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3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6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0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1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eo palese\Desktop\"/>
    </mc:Choice>
  </mc:AlternateContent>
  <bookViews>
    <workbookView xWindow="0" yWindow="0" windowWidth="23040" windowHeight="9780"/>
  </bookViews>
  <sheets>
    <sheet name="Input Data" sheetId="8" r:id="rId1"/>
    <sheet name="Bench Analysis" sheetId="16" r:id="rId2"/>
    <sheet name="PRINT" sheetId="27" r:id="rId3"/>
    <sheet name="Bench-1" sheetId="17" r:id="rId4"/>
    <sheet name="Bench-2" sheetId="18" r:id="rId5"/>
    <sheet name="Bench-3" sheetId="19" r:id="rId6"/>
    <sheet name="Bench-4" sheetId="20" r:id="rId7"/>
    <sheet name="Bench-5" sheetId="21" r:id="rId8"/>
    <sheet name="Bench-6" sheetId="22" r:id="rId9"/>
    <sheet name="Bench-7" sheetId="23" r:id="rId10"/>
    <sheet name="Bench-8" sheetId="24" r:id="rId11"/>
    <sheet name="Bench-9" sheetId="25" r:id="rId12"/>
    <sheet name="Bench-10" sheetId="26" r:id="rId13"/>
  </sheets>
  <definedNames>
    <definedName name="_xlnm.Print_Area" localSheetId="1">'Bench Analysis'!$A$1:$AJ$33</definedName>
    <definedName name="_xlnm.Print_Area" localSheetId="3">'Bench-1'!$A$1:$GX$430</definedName>
    <definedName name="_xlnm.Print_Area" localSheetId="12">'Bench-10'!$A$1:$I$430</definedName>
    <definedName name="_xlnm.Print_Area" localSheetId="4">'Bench-2'!$A$1:$GL$430</definedName>
    <definedName name="_xlnm.Print_Area" localSheetId="5">'Bench-3'!$A$1:$I$430</definedName>
    <definedName name="_xlnm.Print_Area" localSheetId="6">'Bench-4'!$A$1:$I$430</definedName>
    <definedName name="_xlnm.Print_Area" localSheetId="7">'Bench-5'!$A$1:$I$430</definedName>
    <definedName name="_xlnm.Print_Area" localSheetId="8">'Bench-6'!$A$1:$I$430</definedName>
    <definedName name="_xlnm.Print_Area" localSheetId="9">'Bench-7'!$A$1:$I$430</definedName>
    <definedName name="_xlnm.Print_Area" localSheetId="10">'Bench-8'!$A$1:$I$430</definedName>
    <definedName name="_xlnm.Print_Area" localSheetId="11">'Bench-9'!$A$1:$I$430</definedName>
    <definedName name="_xlnm.Print_Area" localSheetId="0">'Input Data'!$A$1:$K$88</definedName>
    <definedName name="_xlnm.Print_Area" localSheetId="2">PRINT!$A$2:$Y$2320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25" i="27" l="1"/>
  <c r="B125" i="27"/>
  <c r="L98" i="27"/>
  <c r="B180" i="27"/>
  <c r="B195" i="27" s="1"/>
  <c r="B239" i="27" s="1"/>
  <c r="B263" i="27" s="1"/>
  <c r="B142" i="27"/>
  <c r="B124" i="27"/>
  <c r="B117" i="27"/>
  <c r="L101" i="27"/>
  <c r="B102" i="27"/>
  <c r="B103" i="27"/>
  <c r="B104" i="27"/>
  <c r="B98" i="27"/>
  <c r="B115" i="27"/>
  <c r="L115" i="27"/>
  <c r="B120" i="27"/>
  <c r="B116" i="27"/>
  <c r="L116" i="27"/>
  <c r="B118" i="27"/>
  <c r="B119" i="27"/>
  <c r="B134" i="27"/>
  <c r="L134" i="27"/>
  <c r="B121" i="27"/>
  <c r="B122" i="27"/>
  <c r="L122" i="27"/>
  <c r="B123" i="27"/>
  <c r="L123" i="27"/>
  <c r="B129" i="27"/>
  <c r="B131" i="27"/>
  <c r="B132" i="27"/>
  <c r="L132" i="27"/>
  <c r="B133" i="27"/>
  <c r="L133" i="27"/>
  <c r="B130" i="27"/>
  <c r="L130" i="27"/>
  <c r="B138" i="27"/>
  <c r="B109" i="27"/>
  <c r="B108" i="27"/>
  <c r="B111" i="27"/>
  <c r="B110" i="27"/>
  <c r="B146" i="27"/>
  <c r="B147" i="27"/>
  <c r="B139" i="27"/>
  <c r="B140" i="27"/>
  <c r="B141" i="27"/>
  <c r="B145" i="27"/>
  <c r="C138" i="26"/>
  <c r="C137" i="26"/>
  <c r="C136" i="26"/>
  <c r="C138" i="25"/>
  <c r="C137" i="25"/>
  <c r="C136" i="25"/>
  <c r="C138" i="24"/>
  <c r="C137" i="24"/>
  <c r="C136" i="24"/>
  <c r="C138" i="23"/>
  <c r="C137" i="23"/>
  <c r="C136" i="23"/>
  <c r="C138" i="22"/>
  <c r="C137" i="22"/>
  <c r="C136" i="22"/>
  <c r="C138" i="21"/>
  <c r="C137" i="21"/>
  <c r="C136" i="21"/>
  <c r="C138" i="20"/>
  <c r="C137" i="20"/>
  <c r="C136" i="20"/>
  <c r="C138" i="19"/>
  <c r="C137" i="19"/>
  <c r="C136" i="19"/>
  <c r="C138" i="18"/>
  <c r="C137" i="18"/>
  <c r="C136" i="18"/>
  <c r="C138" i="17"/>
  <c r="C137" i="17"/>
  <c r="C136" i="17"/>
  <c r="C39" i="8"/>
  <c r="C37" i="8"/>
  <c r="C142" i="8"/>
  <c r="C143" i="17" l="1"/>
  <c r="C163" i="17"/>
  <c r="C143" i="20" l="1"/>
  <c r="C163" i="20"/>
  <c r="C163" i="23"/>
  <c r="C163" i="26"/>
  <c r="C143" i="26"/>
  <c r="C19" i="8"/>
  <c r="C146" i="19"/>
  <c r="C147" i="19"/>
  <c r="C163" i="19"/>
  <c r="C143" i="23"/>
  <c r="C143" i="19"/>
  <c r="C33" i="8"/>
  <c r="C30" i="8"/>
  <c r="C144" i="17"/>
  <c r="C164" i="17"/>
  <c r="C163" i="21"/>
  <c r="C143" i="21"/>
  <c r="C147" i="17"/>
  <c r="C167" i="17"/>
  <c r="C166" i="17"/>
  <c r="C146" i="17"/>
  <c r="C147" i="23"/>
  <c r="C167" i="23"/>
  <c r="C163" i="24"/>
  <c r="C143" i="24"/>
  <c r="C164" i="23"/>
  <c r="C144" i="23"/>
  <c r="C144" i="19"/>
  <c r="C164" i="19"/>
  <c r="C147" i="20"/>
  <c r="C167" i="20"/>
  <c r="C143" i="22"/>
  <c r="C163" i="22"/>
  <c r="C143" i="18"/>
  <c r="C163" i="18"/>
  <c r="C163" i="25"/>
  <c r="C143" i="25"/>
  <c r="C144" i="20"/>
  <c r="C164" i="20"/>
  <c r="C145" i="17"/>
  <c r="C165" i="17"/>
  <c r="C165" i="20" l="1"/>
  <c r="C145" i="20"/>
  <c r="C165" i="19"/>
  <c r="C146" i="20"/>
  <c r="C148" i="20" s="1"/>
  <c r="C166" i="20"/>
  <c r="C168" i="20" s="1"/>
  <c r="C145" i="19"/>
  <c r="C148" i="19" s="1"/>
  <c r="C166" i="23"/>
  <c r="C166" i="26"/>
  <c r="C146" i="26"/>
  <c r="C146" i="23"/>
  <c r="C165" i="26"/>
  <c r="C145" i="26"/>
  <c r="C167" i="26"/>
  <c r="C147" i="26"/>
  <c r="C144" i="26"/>
  <c r="C164" i="26"/>
  <c r="C167" i="19"/>
  <c r="C166" i="19"/>
  <c r="C145" i="23"/>
  <c r="C148" i="23" s="1"/>
  <c r="C165" i="23"/>
  <c r="C168" i="23" s="1"/>
  <c r="C169" i="23" s="1"/>
  <c r="C168" i="17"/>
  <c r="C169" i="17" s="1"/>
  <c r="C166" i="18"/>
  <c r="C146" i="18"/>
  <c r="C145" i="22"/>
  <c r="C165" i="22"/>
  <c r="C146" i="25"/>
  <c r="C166" i="25"/>
  <c r="C146" i="22"/>
  <c r="C166" i="22"/>
  <c r="C146" i="24"/>
  <c r="C166" i="24"/>
  <c r="C164" i="21"/>
  <c r="C144" i="21"/>
  <c r="C144" i="25"/>
  <c r="C164" i="25"/>
  <c r="C165" i="18"/>
  <c r="C145" i="18"/>
  <c r="C167" i="24"/>
  <c r="C147" i="24"/>
  <c r="C167" i="21"/>
  <c r="C147" i="21"/>
  <c r="C164" i="18"/>
  <c r="C144" i="18"/>
  <c r="C147" i="22"/>
  <c r="C167" i="22"/>
  <c r="C146" i="21"/>
  <c r="C166" i="21"/>
  <c r="C147" i="18"/>
  <c r="C167" i="18"/>
  <c r="C164" i="24"/>
  <c r="C144" i="24"/>
  <c r="C148" i="17"/>
  <c r="C145" i="24"/>
  <c r="C165" i="24"/>
  <c r="C145" i="21"/>
  <c r="C165" i="21"/>
  <c r="C165" i="25"/>
  <c r="C145" i="25"/>
  <c r="C147" i="25"/>
  <c r="C167" i="25"/>
  <c r="C164" i="22"/>
  <c r="C144" i="22"/>
  <c r="C153" i="17" l="1"/>
  <c r="C168" i="19"/>
  <c r="C169" i="19" s="1"/>
  <c r="C148" i="26"/>
  <c r="C168" i="26"/>
  <c r="C169" i="20"/>
  <c r="C168" i="24"/>
  <c r="C169" i="24" s="1"/>
  <c r="C148" i="24"/>
  <c r="C148" i="22"/>
  <c r="C148" i="21"/>
  <c r="C148" i="18"/>
  <c r="C148" i="25"/>
  <c r="C168" i="18"/>
  <c r="C169" i="18" s="1"/>
  <c r="C168" i="21"/>
  <c r="C168" i="22"/>
  <c r="C168" i="25"/>
  <c r="C169" i="25" s="1"/>
  <c r="C169" i="26" l="1"/>
  <c r="C169" i="21"/>
  <c r="C169" i="22"/>
  <c r="C97" i="17" l="1"/>
  <c r="E177" i="17" l="1"/>
  <c r="C93" i="17" l="1"/>
  <c r="F177" i="17"/>
  <c r="C99" i="17"/>
  <c r="C95" i="17" l="1"/>
  <c r="C94" i="17"/>
  <c r="C96" i="17"/>
  <c r="G177" i="17"/>
  <c r="C98" i="17" l="1"/>
  <c r="C107" i="17" s="1"/>
  <c r="H177" i="17"/>
  <c r="C153" i="19"/>
  <c r="C153" i="23"/>
  <c r="C153" i="21"/>
  <c r="C153" i="20"/>
  <c r="C153" i="22"/>
  <c r="C153" i="25"/>
  <c r="C153" i="26"/>
  <c r="C153" i="24"/>
  <c r="I177" i="17" l="1"/>
  <c r="C153" i="18"/>
  <c r="C97" i="23"/>
  <c r="C93" i="23"/>
  <c r="J177" i="17" l="1"/>
  <c r="G170" i="17"/>
  <c r="C97" i="21"/>
  <c r="C97" i="25"/>
  <c r="C97" i="26"/>
  <c r="C97" i="24"/>
  <c r="C97" i="20"/>
  <c r="C97" i="22"/>
  <c r="C93" i="22"/>
  <c r="C96" i="23"/>
  <c r="C94" i="23"/>
  <c r="C95" i="23"/>
  <c r="K177" i="17" l="1"/>
  <c r="C98" i="23"/>
  <c r="C99" i="23"/>
  <c r="C97" i="19"/>
  <c r="C93" i="20"/>
  <c r="C95" i="20" s="1"/>
  <c r="C93" i="19"/>
  <c r="C93" i="25"/>
  <c r="C93" i="24"/>
  <c r="C93" i="21"/>
  <c r="C93" i="26"/>
  <c r="C95" i="22"/>
  <c r="C96" i="22"/>
  <c r="C94" i="22"/>
  <c r="C99" i="22"/>
  <c r="G175" i="17" l="1"/>
  <c r="G179" i="17" s="1"/>
  <c r="G180" i="17" s="1"/>
  <c r="L177" i="17"/>
  <c r="C98" i="22"/>
  <c r="C107" i="22" s="1"/>
  <c r="C107" i="23"/>
  <c r="C97" i="18"/>
  <c r="C96" i="20"/>
  <c r="C94" i="20"/>
  <c r="C93" i="18"/>
  <c r="C99" i="20"/>
  <c r="C99" i="21"/>
  <c r="C95" i="24"/>
  <c r="C96" i="24"/>
  <c r="C94" i="24"/>
  <c r="C95" i="25"/>
  <c r="C96" i="25"/>
  <c r="C94" i="25"/>
  <c r="C99" i="24"/>
  <c r="C95" i="19"/>
  <c r="C94" i="19"/>
  <c r="C96" i="19"/>
  <c r="C99" i="25"/>
  <c r="C94" i="26"/>
  <c r="C95" i="26"/>
  <c r="C96" i="26"/>
  <c r="C99" i="19"/>
  <c r="C99" i="26"/>
  <c r="C96" i="21"/>
  <c r="C94" i="21"/>
  <c r="C95" i="21"/>
  <c r="G176" i="17"/>
  <c r="E175" i="17" l="1"/>
  <c r="E170" i="17"/>
  <c r="M177" i="17"/>
  <c r="C98" i="25"/>
  <c r="C107" i="25" s="1"/>
  <c r="C98" i="26"/>
  <c r="C107" i="26" s="1"/>
  <c r="C98" i="24"/>
  <c r="C107" i="24" s="1"/>
  <c r="C98" i="21"/>
  <c r="C107" i="21" s="1"/>
  <c r="C98" i="20"/>
  <c r="C107" i="20" s="1"/>
  <c r="C98" i="19"/>
  <c r="C107" i="19" s="1"/>
  <c r="C99" i="18"/>
  <c r="C96" i="18"/>
  <c r="C94" i="18"/>
  <c r="C95" i="18"/>
  <c r="E176" i="17" l="1"/>
  <c r="E179" i="17"/>
  <c r="E180" i="17" s="1"/>
  <c r="N177" i="17"/>
  <c r="F170" i="17"/>
  <c r="F175" i="17"/>
  <c r="C98" i="18"/>
  <c r="C107" i="18" s="1"/>
  <c r="F179" i="17" l="1"/>
  <c r="F180" i="17" s="1"/>
  <c r="F176" i="17"/>
  <c r="O177" i="17"/>
  <c r="H175" i="17" l="1"/>
  <c r="H170" i="17"/>
  <c r="P177" i="17"/>
  <c r="I175" i="17" l="1"/>
  <c r="I176" i="17" s="1"/>
  <c r="I170" i="17"/>
  <c r="H176" i="17"/>
  <c r="H179" i="17"/>
  <c r="H180" i="17" s="1"/>
  <c r="Q177" i="17"/>
  <c r="I179" i="17" l="1"/>
  <c r="I180" i="17" s="1"/>
  <c r="R177" i="17"/>
  <c r="J175" i="17"/>
  <c r="J170" i="17"/>
  <c r="K170" i="17" l="1"/>
  <c r="K175" i="17"/>
  <c r="S177" i="17"/>
  <c r="J179" i="17"/>
  <c r="J180" i="17" s="1"/>
  <c r="J176" i="17"/>
  <c r="M170" i="17" l="1"/>
  <c r="T177" i="17"/>
  <c r="L175" i="17"/>
  <c r="L170" i="17"/>
  <c r="K176" i="17"/>
  <c r="K179" i="17"/>
  <c r="K180" i="17" s="1"/>
  <c r="N170" i="17" l="1"/>
  <c r="M175" i="17"/>
  <c r="L176" i="17"/>
  <c r="L179" i="17"/>
  <c r="L180" i="17" s="1"/>
  <c r="U177" i="17"/>
  <c r="O170" i="17" l="1"/>
  <c r="N175" i="17"/>
  <c r="N179" i="17" s="1"/>
  <c r="N180" i="17" s="1"/>
  <c r="M176" i="17"/>
  <c r="M179" i="17"/>
  <c r="M180" i="17" s="1"/>
  <c r="V177" i="17"/>
  <c r="N176" i="17" l="1"/>
  <c r="O175" i="17"/>
  <c r="W177" i="17"/>
  <c r="P175" i="17" l="1"/>
  <c r="P176" i="17" s="1"/>
  <c r="P170" i="17"/>
  <c r="O179" i="17"/>
  <c r="O180" i="17" s="1"/>
  <c r="O176" i="17"/>
  <c r="X177" i="17"/>
  <c r="P179" i="17"/>
  <c r="P180" i="17" s="1"/>
  <c r="R170" i="17" l="1"/>
  <c r="Q175" i="17"/>
  <c r="Y177" i="17"/>
  <c r="Q170" i="17"/>
  <c r="R175" i="17" l="1"/>
  <c r="R176" i="17" s="1"/>
  <c r="Z177" i="17"/>
  <c r="Q176" i="17"/>
  <c r="Q179" i="17"/>
  <c r="Q180" i="17" s="1"/>
  <c r="R179" i="17" l="1"/>
  <c r="R180" i="17" s="1"/>
  <c r="AA177" i="17"/>
  <c r="S170" i="17"/>
  <c r="S175" i="17"/>
  <c r="S179" i="17" l="1"/>
  <c r="S180" i="17" s="1"/>
  <c r="S176" i="17"/>
  <c r="AB177" i="17"/>
  <c r="T170" i="17"/>
  <c r="T175" i="17"/>
  <c r="U170" i="17" l="1"/>
  <c r="U175" i="17"/>
  <c r="T176" i="17"/>
  <c r="T179" i="17"/>
  <c r="T180" i="17" s="1"/>
  <c r="AC177" i="17"/>
  <c r="U179" i="17" l="1"/>
  <c r="U180" i="17" s="1"/>
  <c r="U176" i="17"/>
  <c r="W170" i="17"/>
  <c r="V170" i="17"/>
  <c r="AD177" i="17"/>
  <c r="V175" i="17"/>
  <c r="W175" i="17" l="1"/>
  <c r="W179" i="17" s="1"/>
  <c r="W180" i="17" s="1"/>
  <c r="X170" i="17"/>
  <c r="V176" i="17"/>
  <c r="V179" i="17"/>
  <c r="V180" i="17" s="1"/>
  <c r="W176" i="17"/>
  <c r="AE177" i="17"/>
  <c r="Y175" i="17" l="1"/>
  <c r="Y179" i="17" s="1"/>
  <c r="Y180" i="17" s="1"/>
  <c r="AF177" i="17"/>
  <c r="X175" i="17"/>
  <c r="Y176" i="17" l="1"/>
  <c r="Y170" i="17"/>
  <c r="AG177" i="17"/>
  <c r="X179" i="17"/>
  <c r="X180" i="17" s="1"/>
  <c r="X176" i="17"/>
  <c r="AH177" i="17" l="1"/>
  <c r="Z170" i="17"/>
  <c r="Z175" i="17"/>
  <c r="Z176" i="17" l="1"/>
  <c r="Z179" i="17"/>
  <c r="Z180" i="17" s="1"/>
  <c r="AA175" i="17"/>
  <c r="AB175" i="17"/>
  <c r="AA170" i="17"/>
  <c r="AB170" i="17"/>
  <c r="AI177" i="17"/>
  <c r="AA176" i="17" l="1"/>
  <c r="AA179" i="17"/>
  <c r="AA180" i="17" s="1"/>
  <c r="AJ177" i="17"/>
  <c r="AB179" i="17"/>
  <c r="AB180" i="17" s="1"/>
  <c r="AB176" i="17"/>
  <c r="AC175" i="17" l="1"/>
  <c r="AC176" i="17" s="1"/>
  <c r="AK177" i="17"/>
  <c r="AC170" i="17"/>
  <c r="AC179" i="17" l="1"/>
  <c r="AC180" i="17" s="1"/>
  <c r="AD170" i="17"/>
  <c r="AE175" i="17"/>
  <c r="AL177" i="17"/>
  <c r="AD175" i="17"/>
  <c r="AE170" i="17"/>
  <c r="AF170" i="17" l="1"/>
  <c r="AD179" i="17"/>
  <c r="AD180" i="17" s="1"/>
  <c r="AD176" i="17"/>
  <c r="AM177" i="17"/>
  <c r="AE179" i="17"/>
  <c r="AE180" i="17" s="1"/>
  <c r="AE176" i="17"/>
  <c r="AF175" i="17" l="1"/>
  <c r="AG175" i="17"/>
  <c r="AN177" i="17"/>
  <c r="AF176" i="17"/>
  <c r="AF179" i="17"/>
  <c r="AF180" i="17" s="1"/>
  <c r="AG170" i="17"/>
  <c r="AG179" i="17" l="1"/>
  <c r="AG180" i="17" s="1"/>
  <c r="AG176" i="17"/>
  <c r="AO177" i="17"/>
  <c r="AH170" i="17" l="1"/>
  <c r="AH175" i="17"/>
  <c r="AP177" i="17"/>
  <c r="AH179" i="17" l="1"/>
  <c r="AH180" i="17" s="1"/>
  <c r="AH176" i="17"/>
  <c r="AQ177" i="17"/>
  <c r="AI175" i="17"/>
  <c r="AI170" i="17"/>
  <c r="AK170" i="17" l="1"/>
  <c r="AJ170" i="17"/>
  <c r="AJ175" i="17"/>
  <c r="AR177" i="17"/>
  <c r="AK175" i="17"/>
  <c r="AI179" i="17"/>
  <c r="AI180" i="17" s="1"/>
  <c r="AI176" i="17"/>
  <c r="AJ179" i="17" l="1"/>
  <c r="AJ180" i="17" s="1"/>
  <c r="AJ176" i="17"/>
  <c r="AK179" i="17"/>
  <c r="AK180" i="17" s="1"/>
  <c r="AK176" i="17"/>
  <c r="AS177" i="17"/>
  <c r="AM170" i="17"/>
  <c r="AT177" i="17" l="1"/>
  <c r="AL170" i="17"/>
  <c r="AL175" i="17"/>
  <c r="AM175" i="17" l="1"/>
  <c r="AL176" i="17"/>
  <c r="AL179" i="17"/>
  <c r="AL180" i="17" s="1"/>
  <c r="AU177" i="17"/>
  <c r="AO175" i="17" l="1"/>
  <c r="AM179" i="17"/>
  <c r="AM180" i="17" s="1"/>
  <c r="AM176" i="17"/>
  <c r="AN170" i="17"/>
  <c r="AN175" i="17"/>
  <c r="AV177" i="17"/>
  <c r="AW177" i="17" l="1"/>
  <c r="AO176" i="17"/>
  <c r="AO179" i="17"/>
  <c r="AO180" i="17" s="1"/>
  <c r="AO170" i="17"/>
  <c r="AN176" i="17"/>
  <c r="AN179" i="17"/>
  <c r="AN180" i="17" s="1"/>
  <c r="AP175" i="17" l="1"/>
  <c r="AP170" i="17"/>
  <c r="AX177" i="17"/>
  <c r="AY177" i="17" l="1"/>
  <c r="AQ170" i="17"/>
  <c r="AQ175" i="17"/>
  <c r="AP176" i="17"/>
  <c r="AP179" i="17"/>
  <c r="AP180" i="17" s="1"/>
  <c r="AR170" i="17" l="1"/>
  <c r="AR175" i="17"/>
  <c r="AQ179" i="17"/>
  <c r="AQ180" i="17" s="1"/>
  <c r="AQ176" i="17"/>
  <c r="AZ177" i="17"/>
  <c r="AR176" i="17" l="1"/>
  <c r="AR179" i="17"/>
  <c r="AR180" i="17" s="1"/>
  <c r="AS175" i="17"/>
  <c r="AS170" i="17"/>
  <c r="BA177" i="17"/>
  <c r="AT175" i="17" l="1"/>
  <c r="AT179" i="17" s="1"/>
  <c r="AT180" i="17" s="1"/>
  <c r="AT176" i="17"/>
  <c r="AS179" i="17"/>
  <c r="AS180" i="17" s="1"/>
  <c r="AS176" i="17"/>
  <c r="BB177" i="17"/>
  <c r="AT170" i="17"/>
  <c r="BC177" i="17" l="1"/>
  <c r="AU170" i="17"/>
  <c r="AU175" i="17"/>
  <c r="BD177" i="17" l="1"/>
  <c r="AV170" i="17"/>
  <c r="AV175" i="17"/>
  <c r="AU176" i="17"/>
  <c r="AU179" i="17"/>
  <c r="AU180" i="17" s="1"/>
  <c r="AV179" i="17" l="1"/>
  <c r="AV180" i="17" s="1"/>
  <c r="AV176" i="17"/>
  <c r="AW170" i="17"/>
  <c r="AW175" i="17"/>
  <c r="BE177" i="17"/>
  <c r="AX175" i="17" l="1"/>
  <c r="AW176" i="17"/>
  <c r="AW179" i="17"/>
  <c r="AW180" i="17" s="1"/>
  <c r="AX170" i="17"/>
  <c r="BF177" i="17"/>
  <c r="AZ175" i="17" l="1"/>
  <c r="AZ176" i="17" s="1"/>
  <c r="AZ170" i="17"/>
  <c r="AY175" i="17"/>
  <c r="AX176" i="17"/>
  <c r="AX179" i="17"/>
  <c r="AX180" i="17" s="1"/>
  <c r="BG177" i="17"/>
  <c r="AY170" i="17"/>
  <c r="AZ179" i="17"/>
  <c r="AZ180" i="17" s="1"/>
  <c r="AY179" i="17" l="1"/>
  <c r="AY180" i="17" s="1"/>
  <c r="AY176" i="17"/>
  <c r="BH177" i="17"/>
  <c r="BA170" i="17" l="1"/>
  <c r="BA175" i="17"/>
  <c r="BI177" i="17"/>
  <c r="BC170" i="17"/>
  <c r="BJ177" i="17" l="1"/>
  <c r="BC175" i="17"/>
  <c r="BB170" i="17"/>
  <c r="BB175" i="17"/>
  <c r="BA179" i="17"/>
  <c r="BA180" i="17" s="1"/>
  <c r="BA176" i="17"/>
  <c r="BC179" i="17"/>
  <c r="BC180" i="17" s="1"/>
  <c r="BC176" i="17"/>
  <c r="BD175" i="17"/>
  <c r="BD170" i="17"/>
  <c r="BB179" i="17" l="1"/>
  <c r="BB180" i="17" s="1"/>
  <c r="BB176" i="17"/>
  <c r="BK177" i="17"/>
  <c r="BD179" i="17"/>
  <c r="BD180" i="17" s="1"/>
  <c r="BD176" i="17"/>
  <c r="BL177" i="17" l="1"/>
  <c r="BF175" i="17" l="1"/>
  <c r="BF176" i="17" s="1"/>
  <c r="BE175" i="17"/>
  <c r="BE170" i="17"/>
  <c r="BM177" i="17"/>
  <c r="BF170" i="17" l="1"/>
  <c r="BF179" i="17"/>
  <c r="BF180" i="17" s="1"/>
  <c r="BN177" i="17"/>
  <c r="BE179" i="17"/>
  <c r="BE180" i="17" s="1"/>
  <c r="BE176" i="17"/>
  <c r="BG175" i="17" l="1"/>
  <c r="BO177" i="17"/>
  <c r="BG170" i="17"/>
  <c r="BH175" i="17" l="1"/>
  <c r="BH170" i="17"/>
  <c r="BP177" i="17"/>
  <c r="BG176" i="17"/>
  <c r="BG179" i="17"/>
  <c r="BG180" i="17" s="1"/>
  <c r="BH179" i="17" l="1"/>
  <c r="BH180" i="17" s="1"/>
  <c r="BH176" i="17"/>
  <c r="BQ177" i="17"/>
  <c r="BI170" i="17"/>
  <c r="BI175" i="17"/>
  <c r="BK175" i="17"/>
  <c r="BK179" i="17" s="1"/>
  <c r="BK180" i="17" s="1"/>
  <c r="BK170" i="17"/>
  <c r="BJ170" i="17" l="1"/>
  <c r="BJ175" i="17"/>
  <c r="BI179" i="17"/>
  <c r="BI180" i="17" s="1"/>
  <c r="BI176" i="17"/>
  <c r="BR177" i="17"/>
  <c r="BK176" i="17"/>
  <c r="BS177" i="17" l="1"/>
  <c r="BJ176" i="17"/>
  <c r="BJ179" i="17"/>
  <c r="BJ180" i="17" s="1"/>
  <c r="BL170" i="17" l="1"/>
  <c r="BL175" i="17"/>
  <c r="BT177" i="17"/>
  <c r="BN170" i="17" l="1"/>
  <c r="BL179" i="17"/>
  <c r="BL180" i="17" s="1"/>
  <c r="BL176" i="17"/>
  <c r="BU177" i="17"/>
  <c r="BM175" i="17"/>
  <c r="BM170" i="17"/>
  <c r="BN175" i="17" l="1"/>
  <c r="BO175" i="17"/>
  <c r="BM176" i="17"/>
  <c r="BM179" i="17"/>
  <c r="BM180" i="17" s="1"/>
  <c r="BV177" i="17"/>
  <c r="BN176" i="17" l="1"/>
  <c r="BN179" i="17"/>
  <c r="BN180" i="17" s="1"/>
  <c r="BO176" i="17"/>
  <c r="BO179" i="17"/>
  <c r="BO180" i="17" s="1"/>
  <c r="BO170" i="17"/>
  <c r="BW177" i="17"/>
  <c r="BP175" i="17" l="1"/>
  <c r="BP170" i="17"/>
  <c r="BX177" i="17"/>
  <c r="BR170" i="17" l="1"/>
  <c r="BY177" i="17"/>
  <c r="BQ175" i="17"/>
  <c r="BQ170" i="17"/>
  <c r="BP176" i="17"/>
  <c r="BP179" i="17"/>
  <c r="BP180" i="17" s="1"/>
  <c r="BS175" i="17" l="1"/>
  <c r="BZ177" i="17"/>
  <c r="BQ179" i="17"/>
  <c r="BQ180" i="17" s="1"/>
  <c r="BQ176" i="17"/>
  <c r="BR175" i="17"/>
  <c r="BS170" i="17" l="1"/>
  <c r="BR176" i="17"/>
  <c r="BR179" i="17"/>
  <c r="BR180" i="17" s="1"/>
  <c r="CA177" i="17"/>
  <c r="BS176" i="17"/>
  <c r="BS179" i="17"/>
  <c r="BS180" i="17" s="1"/>
  <c r="CB177" i="17" l="1"/>
  <c r="BT170" i="17"/>
  <c r="BT175" i="17"/>
  <c r="CC177" i="17" l="1"/>
  <c r="BU170" i="17"/>
  <c r="BU175" i="17"/>
  <c r="BT179" i="17"/>
  <c r="BT180" i="17" s="1"/>
  <c r="BT176" i="17"/>
  <c r="CD177" i="17" l="1"/>
  <c r="BV175" i="17"/>
  <c r="BV170" i="17"/>
  <c r="BU179" i="17"/>
  <c r="BU180" i="17" s="1"/>
  <c r="BU176" i="17"/>
  <c r="BW170" i="17" l="1"/>
  <c r="CE177" i="17"/>
  <c r="BW175" i="17"/>
  <c r="BV179" i="17"/>
  <c r="BV180" i="17" s="1"/>
  <c r="BV176" i="17"/>
  <c r="BX170" i="17" l="1"/>
  <c r="BX175" i="17"/>
  <c r="BW176" i="17"/>
  <c r="BW179" i="17"/>
  <c r="BW180" i="17" s="1"/>
  <c r="CF177" i="17"/>
  <c r="BX176" i="17" l="1"/>
  <c r="BX179" i="17"/>
  <c r="BX180" i="17" s="1"/>
  <c r="BY170" i="17"/>
  <c r="CG177" i="17"/>
  <c r="BY175" i="17"/>
  <c r="BZ170" i="17" l="1"/>
  <c r="CH177" i="17"/>
  <c r="BZ175" i="17"/>
  <c r="BY176" i="17"/>
  <c r="BY179" i="17"/>
  <c r="BY180" i="17" s="1"/>
  <c r="CB170" i="17" l="1"/>
  <c r="CA175" i="17"/>
  <c r="CA179" i="17" s="1"/>
  <c r="CA180" i="17" s="1"/>
  <c r="CA170" i="17"/>
  <c r="BZ179" i="17"/>
  <c r="BZ180" i="17" s="1"/>
  <c r="BZ176" i="17"/>
  <c r="CI177" i="17"/>
  <c r="CB175" i="17" l="1"/>
  <c r="CB179" i="17" s="1"/>
  <c r="CB180" i="17" s="1"/>
  <c r="CA176" i="17"/>
  <c r="CJ177" i="17"/>
  <c r="CC175" i="17" l="1"/>
  <c r="CC176" i="17" s="1"/>
  <c r="CB176" i="17"/>
  <c r="CC170" i="17"/>
  <c r="CK177" i="17"/>
  <c r="CE170" i="17"/>
  <c r="CE175" i="17"/>
  <c r="CC179" i="17" l="1"/>
  <c r="CC180" i="17" s="1"/>
  <c r="CD170" i="17"/>
  <c r="CL177" i="17"/>
  <c r="CD175" i="17"/>
  <c r="CF170" i="17"/>
  <c r="CE179" i="17"/>
  <c r="CE180" i="17" s="1"/>
  <c r="CE176" i="17"/>
  <c r="CF175" i="17"/>
  <c r="CD179" i="17" l="1"/>
  <c r="CD180" i="17" s="1"/>
  <c r="CD176" i="17"/>
  <c r="CM177" i="17"/>
  <c r="CG175" i="17"/>
  <c r="CF176" i="17"/>
  <c r="CF179" i="17"/>
  <c r="CF180" i="17" s="1"/>
  <c r="CG170" i="17"/>
  <c r="CN177" i="17" l="1"/>
  <c r="CH170" i="17"/>
  <c r="CG179" i="17"/>
  <c r="CG180" i="17" s="1"/>
  <c r="CG176" i="17"/>
  <c r="CH175" i="17"/>
  <c r="CO177" i="17" l="1"/>
  <c r="CJ170" i="17"/>
  <c r="CI170" i="17"/>
  <c r="CH176" i="17"/>
  <c r="CH179" i="17"/>
  <c r="CH180" i="17" s="1"/>
  <c r="CI175" i="17"/>
  <c r="CP177" i="17" l="1"/>
  <c r="CJ175" i="17"/>
  <c r="CI179" i="17"/>
  <c r="CI180" i="17" s="1"/>
  <c r="CI176" i="17"/>
  <c r="CQ177" i="17" l="1"/>
  <c r="CK170" i="17"/>
  <c r="CK175" i="17"/>
  <c r="CJ179" i="17"/>
  <c r="CJ180" i="17" s="1"/>
  <c r="CJ176" i="17"/>
  <c r="CL175" i="17"/>
  <c r="CR177" i="17" l="1"/>
  <c r="CK176" i="17"/>
  <c r="CK179" i="17"/>
  <c r="CK180" i="17" s="1"/>
  <c r="CL176" i="17"/>
  <c r="CL179" i="17"/>
  <c r="CL180" i="17" s="1"/>
  <c r="CL170" i="17"/>
  <c r="CS177" i="17" l="1"/>
  <c r="CM170" i="17"/>
  <c r="CM175" i="17"/>
  <c r="CT177" i="17" l="1"/>
  <c r="CN170" i="17"/>
  <c r="CN175" i="17"/>
  <c r="CM179" i="17"/>
  <c r="CM180" i="17" s="1"/>
  <c r="CM176" i="17"/>
  <c r="CO170" i="17"/>
  <c r="CU177" i="17" l="1"/>
  <c r="CN179" i="17"/>
  <c r="CN180" i="17" s="1"/>
  <c r="CN176" i="17"/>
  <c r="CO175" i="17"/>
  <c r="CV177" i="17" l="1"/>
  <c r="CP170" i="17"/>
  <c r="CO179" i="17"/>
  <c r="CO180" i="17" s="1"/>
  <c r="CO176" i="17"/>
  <c r="CP175" i="17"/>
  <c r="CW177" i="17" l="1"/>
  <c r="CR175" i="17"/>
  <c r="CR179" i="17" s="1"/>
  <c r="CR180" i="17" s="1"/>
  <c r="CQ175" i="17"/>
  <c r="CP176" i="17"/>
  <c r="CP179" i="17"/>
  <c r="CP180" i="17" s="1"/>
  <c r="CR170" i="17"/>
  <c r="CQ170" i="17"/>
  <c r="CX177" i="17" l="1"/>
  <c r="CR176" i="17"/>
  <c r="CQ179" i="17"/>
  <c r="CQ180" i="17" s="1"/>
  <c r="CQ176" i="17"/>
  <c r="CY177" i="17" l="1"/>
  <c r="CS175" i="17"/>
  <c r="CS170" i="17"/>
  <c r="CZ177" i="17" l="1"/>
  <c r="CS176" i="17"/>
  <c r="CS179" i="17"/>
  <c r="CS180" i="17" s="1"/>
  <c r="CU170" i="17"/>
  <c r="CT170" i="17"/>
  <c r="CT175" i="17"/>
  <c r="DA177" i="17" l="1"/>
  <c r="CT176" i="17"/>
  <c r="CT179" i="17"/>
  <c r="CT180" i="17" s="1"/>
  <c r="CU175" i="17"/>
  <c r="DB177" i="17" l="1"/>
  <c r="CV170" i="17"/>
  <c r="CU179" i="17"/>
  <c r="CU180" i="17" s="1"/>
  <c r="CU176" i="17"/>
  <c r="CV175" i="17"/>
  <c r="DC177" i="17" l="1"/>
  <c r="CW175" i="17"/>
  <c r="CX170" i="17"/>
  <c r="CW176" i="17"/>
  <c r="CW179" i="17"/>
  <c r="CW180" i="17" s="1"/>
  <c r="CV179" i="17"/>
  <c r="CV180" i="17" s="1"/>
  <c r="CV176" i="17"/>
  <c r="CW170" i="17"/>
  <c r="DD177" i="17" l="1"/>
  <c r="CX175" i="17"/>
  <c r="DE177" i="17" l="1"/>
  <c r="CX176" i="17"/>
  <c r="CX179" i="17"/>
  <c r="CX180" i="17" s="1"/>
  <c r="CY170" i="17"/>
  <c r="CY175" i="17"/>
  <c r="DF177" i="17" l="1"/>
  <c r="CZ175" i="17"/>
  <c r="CZ170" i="17"/>
  <c r="CZ179" i="17"/>
  <c r="CZ180" i="17" s="1"/>
  <c r="CZ176" i="17"/>
  <c r="CY176" i="17"/>
  <c r="CY179" i="17"/>
  <c r="CY180" i="17" s="1"/>
  <c r="DG177" i="17" l="1"/>
  <c r="DA170" i="17"/>
  <c r="DA175" i="17"/>
  <c r="DH177" i="17" l="1"/>
  <c r="DB170" i="17"/>
  <c r="DA179" i="17"/>
  <c r="DA180" i="17" s="1"/>
  <c r="DA176" i="17"/>
  <c r="DB175" i="17"/>
  <c r="DI177" i="17" l="1"/>
  <c r="DC170" i="17"/>
  <c r="DC175" i="17"/>
  <c r="DD170" i="17"/>
  <c r="DB179" i="17"/>
  <c r="DB180" i="17" s="1"/>
  <c r="DB176" i="17"/>
  <c r="DJ177" i="17" l="1"/>
  <c r="DD175" i="17"/>
  <c r="DC176" i="17"/>
  <c r="DC179" i="17"/>
  <c r="DC180" i="17" s="1"/>
  <c r="DK177" i="17" l="1"/>
  <c r="DE170" i="17"/>
  <c r="DE175" i="17"/>
  <c r="DD179" i="17"/>
  <c r="DD180" i="17" s="1"/>
  <c r="DD176" i="17"/>
  <c r="DE179" i="17"/>
  <c r="DE180" i="17" s="1"/>
  <c r="DE176" i="17"/>
  <c r="DF170" i="17"/>
  <c r="DF175" i="17"/>
  <c r="DL177" i="17" l="1"/>
  <c r="DG175" i="17"/>
  <c r="DF179" i="17"/>
  <c r="DF180" i="17" s="1"/>
  <c r="DF176" i="17"/>
  <c r="DM177" i="17" l="1"/>
  <c r="DG170" i="17"/>
  <c r="DG179" i="17"/>
  <c r="DG180" i="17" s="1"/>
  <c r="DG176" i="17"/>
  <c r="DN177" i="17" l="1"/>
  <c r="DH175" i="17"/>
  <c r="DH170" i="17"/>
  <c r="DO177" i="17" l="1"/>
  <c r="DI170" i="17"/>
  <c r="DH176" i="17"/>
  <c r="DH179" i="17"/>
  <c r="DH180" i="17" s="1"/>
  <c r="DI175" i="17"/>
  <c r="DP177" i="17" l="1"/>
  <c r="DJ175" i="17"/>
  <c r="DJ170" i="17"/>
  <c r="DK170" i="17"/>
  <c r="DI176" i="17"/>
  <c r="DI179" i="17"/>
  <c r="DI180" i="17" s="1"/>
  <c r="DJ179" i="17"/>
  <c r="DJ180" i="17" s="1"/>
  <c r="DJ176" i="17"/>
  <c r="DQ177" i="17" l="1"/>
  <c r="DK175" i="17"/>
  <c r="DR177" i="17" l="1"/>
  <c r="DM170" i="17"/>
  <c r="DL170" i="17"/>
  <c r="DM175" i="17"/>
  <c r="DL175" i="17"/>
  <c r="DK176" i="17"/>
  <c r="DK179" i="17"/>
  <c r="DK180" i="17" s="1"/>
  <c r="DS179" i="17" l="1"/>
  <c r="DS177" i="17"/>
  <c r="DS175" i="17"/>
  <c r="DS180" i="17"/>
  <c r="DS170" i="17"/>
  <c r="DS176" i="17"/>
  <c r="DL176" i="17"/>
  <c r="DL179" i="17"/>
  <c r="DL180" i="17" s="1"/>
  <c r="DM179" i="17"/>
  <c r="DM180" i="17" s="1"/>
  <c r="DM176" i="17"/>
  <c r="DN170" i="17"/>
  <c r="DN175" i="17"/>
  <c r="DT177" i="17" l="1"/>
  <c r="DT179" i="17"/>
  <c r="DT170" i="17"/>
  <c r="DT180" i="17"/>
  <c r="DT176" i="17"/>
  <c r="DT175" i="17"/>
  <c r="DO170" i="17"/>
  <c r="DN176" i="17"/>
  <c r="DN179" i="17"/>
  <c r="DN180" i="17" s="1"/>
  <c r="DO175" i="17"/>
  <c r="DP175" i="17"/>
  <c r="DP170" i="17"/>
  <c r="DU175" i="17" l="1"/>
  <c r="DU179" i="17"/>
  <c r="DU177" i="17"/>
  <c r="DU180" i="17"/>
  <c r="DU176" i="17"/>
  <c r="DU170" i="17"/>
  <c r="DP176" i="17"/>
  <c r="DP179" i="17"/>
  <c r="DP180" i="17" s="1"/>
  <c r="DO179" i="17"/>
  <c r="DO180" i="17" s="1"/>
  <c r="DO176" i="17"/>
  <c r="DV177" i="17" l="1"/>
  <c r="DV170" i="17"/>
  <c r="DV179" i="17"/>
  <c r="DV180" i="17"/>
  <c r="DV175" i="17"/>
  <c r="DV176" i="17"/>
  <c r="DQ170" i="17"/>
  <c r="DQ175" i="17"/>
  <c r="DW179" i="17" l="1"/>
  <c r="DW180" i="17"/>
  <c r="DW175" i="17"/>
  <c r="DW177" i="17"/>
  <c r="DW176" i="17"/>
  <c r="DW170" i="17"/>
  <c r="DR175" i="17"/>
  <c r="DQ179" i="17"/>
  <c r="DQ180" i="17" s="1"/>
  <c r="DQ176" i="17"/>
  <c r="DR170" i="17"/>
  <c r="DX179" i="17" l="1"/>
  <c r="DX170" i="17"/>
  <c r="DX177" i="17"/>
  <c r="DX175" i="17"/>
  <c r="DX176" i="17"/>
  <c r="DX180" i="17"/>
  <c r="DR176" i="17"/>
  <c r="DR179" i="17"/>
  <c r="DR180" i="17" s="1"/>
  <c r="DY180" i="17" l="1"/>
  <c r="DY170" i="17"/>
  <c r="DY175" i="17"/>
  <c r="DY177" i="17"/>
  <c r="DY176" i="17"/>
  <c r="DY179" i="17"/>
  <c r="DZ170" i="17" l="1"/>
  <c r="DZ176" i="17"/>
  <c r="DZ177" i="17"/>
  <c r="DZ179" i="17"/>
  <c r="DZ175" i="17"/>
  <c r="DZ180" i="17"/>
  <c r="EA170" i="17" l="1"/>
  <c r="EA175" i="17"/>
  <c r="EA180" i="17"/>
  <c r="EA177" i="17"/>
  <c r="EA176" i="17"/>
  <c r="EA179" i="17"/>
  <c r="EB179" i="17" l="1"/>
  <c r="EB177" i="17"/>
  <c r="EB170" i="17"/>
  <c r="EB176" i="17"/>
  <c r="EB175" i="17"/>
  <c r="EB180" i="17"/>
  <c r="EC176" i="17" l="1"/>
  <c r="EC170" i="17"/>
  <c r="EC175" i="17"/>
  <c r="EC179" i="17"/>
  <c r="EC177" i="17"/>
  <c r="EC180" i="17"/>
  <c r="ED170" i="17" l="1"/>
  <c r="ED177" i="17"/>
  <c r="ED179" i="17"/>
  <c r="ED176" i="17"/>
  <c r="ED180" i="17"/>
  <c r="ED175" i="17"/>
  <c r="EE177" i="17" l="1"/>
  <c r="EE170" i="17"/>
  <c r="EE179" i="17"/>
  <c r="EE175" i="17"/>
  <c r="EE176" i="17"/>
  <c r="EE180" i="17"/>
  <c r="EF170" i="17" l="1"/>
  <c r="EF175" i="17"/>
  <c r="EF177" i="17"/>
  <c r="EF180" i="17"/>
  <c r="EF179" i="17"/>
  <c r="EF176" i="17"/>
  <c r="EG170" i="17" l="1"/>
  <c r="EG175" i="17"/>
  <c r="EG179" i="17"/>
  <c r="EG180" i="17"/>
  <c r="EG176" i="17"/>
  <c r="EG177" i="17"/>
  <c r="EH175" i="17" l="1"/>
  <c r="EH177" i="17"/>
  <c r="EH180" i="17"/>
  <c r="EH170" i="17"/>
  <c r="EH179" i="17"/>
  <c r="EH176" i="17"/>
  <c r="EI177" i="17" l="1"/>
  <c r="EI180" i="17"/>
  <c r="EI170" i="17"/>
  <c r="EI176" i="17"/>
  <c r="EI175" i="17"/>
  <c r="EI179" i="17"/>
  <c r="EJ179" i="17" l="1"/>
  <c r="EJ170" i="17"/>
  <c r="EJ180" i="17"/>
  <c r="EJ176" i="17"/>
  <c r="EJ175" i="17"/>
  <c r="EJ177" i="17"/>
  <c r="EK175" i="17" l="1"/>
  <c r="EK179" i="17"/>
  <c r="EK180" i="17"/>
  <c r="EK170" i="17"/>
  <c r="EK177" i="17"/>
  <c r="EK176" i="17"/>
  <c r="EL180" i="17" l="1"/>
  <c r="EL175" i="17"/>
  <c r="EL177" i="17"/>
  <c r="EL179" i="17"/>
  <c r="EL176" i="17"/>
  <c r="EL170" i="17"/>
  <c r="EM179" i="17" l="1"/>
  <c r="EM170" i="17"/>
  <c r="EM176" i="17"/>
  <c r="EM180" i="17"/>
  <c r="EM177" i="17"/>
  <c r="EM175" i="17"/>
  <c r="EN180" i="17" l="1"/>
  <c r="EN170" i="17"/>
  <c r="EN176" i="17"/>
  <c r="EN177" i="17"/>
  <c r="EN179" i="17"/>
  <c r="EN175" i="17"/>
  <c r="EO180" i="17" l="1"/>
  <c r="EO177" i="17"/>
  <c r="EO170" i="17"/>
  <c r="EO175" i="17"/>
  <c r="EO179" i="17"/>
  <c r="EO176" i="17"/>
  <c r="EP177" i="17" l="1"/>
  <c r="EP175" i="17"/>
  <c r="EP170" i="17"/>
  <c r="EP176" i="17"/>
  <c r="EP180" i="17"/>
  <c r="EP179" i="17"/>
  <c r="EQ176" i="17" l="1"/>
  <c r="EQ177" i="17"/>
  <c r="EQ179" i="17"/>
  <c r="EQ180" i="17"/>
  <c r="EQ175" i="17"/>
  <c r="EQ170" i="17"/>
  <c r="ER177" i="17" l="1"/>
  <c r="ER175" i="17"/>
  <c r="ER179" i="17"/>
  <c r="ER180" i="17"/>
  <c r="ER170" i="17"/>
  <c r="ER176" i="17"/>
  <c r="ES180" i="17" l="1"/>
  <c r="ES179" i="17"/>
  <c r="ES176" i="17"/>
  <c r="ES175" i="17"/>
  <c r="ES170" i="17"/>
  <c r="ES177" i="17"/>
  <c r="ET179" i="17" l="1"/>
  <c r="ET170" i="17"/>
  <c r="ET177" i="17"/>
  <c r="ET175" i="17"/>
  <c r="ET180" i="17"/>
  <c r="ET176" i="17"/>
  <c r="EU170" i="17" l="1"/>
  <c r="EU180" i="17"/>
  <c r="EU176" i="17"/>
  <c r="EU175" i="17"/>
  <c r="EU177" i="17"/>
  <c r="EU179" i="17"/>
  <c r="EV170" i="17" l="1"/>
  <c r="EV180" i="17"/>
  <c r="EV175" i="17"/>
  <c r="EV176" i="17"/>
  <c r="EV179" i="17"/>
  <c r="EV177" i="17"/>
  <c r="EW180" i="17" l="1"/>
  <c r="EW176" i="17"/>
  <c r="EW179" i="17"/>
  <c r="EW177" i="17"/>
  <c r="EW170" i="17"/>
  <c r="EW175" i="17"/>
  <c r="EX177" i="17" l="1"/>
  <c r="EX170" i="17"/>
  <c r="EX175" i="17"/>
  <c r="EX179" i="17"/>
  <c r="EX180" i="17"/>
  <c r="EX176" i="17"/>
  <c r="EY177" i="17" l="1"/>
  <c r="EY176" i="17"/>
  <c r="EY175" i="17"/>
  <c r="EY179" i="17"/>
  <c r="EY180" i="17"/>
  <c r="EY170" i="17"/>
  <c r="EZ176" i="17" l="1"/>
  <c r="EZ179" i="17"/>
  <c r="EZ177" i="17"/>
  <c r="EZ180" i="17"/>
  <c r="EZ170" i="17"/>
  <c r="EZ175" i="17"/>
  <c r="FA175" i="17" l="1"/>
  <c r="FA179" i="17"/>
  <c r="FA176" i="17"/>
  <c r="FA180" i="17"/>
  <c r="FA170" i="17"/>
  <c r="FA177" i="17"/>
  <c r="FB177" i="17" l="1"/>
  <c r="FB170" i="17"/>
  <c r="FB176" i="17"/>
  <c r="FB180" i="17"/>
  <c r="FB175" i="17"/>
  <c r="FB179" i="17"/>
  <c r="FC177" i="17" l="1"/>
  <c r="FC180" i="17"/>
  <c r="FC179" i="17"/>
  <c r="FC175" i="17"/>
  <c r="FC176" i="17"/>
  <c r="FC170" i="17"/>
  <c r="FD179" i="17" l="1"/>
  <c r="FD177" i="17"/>
  <c r="FD180" i="17"/>
  <c r="FD170" i="17"/>
  <c r="FD175" i="17"/>
  <c r="FD176" i="17"/>
  <c r="FE179" i="17" l="1"/>
  <c r="FE176" i="17"/>
  <c r="FE177" i="17"/>
  <c r="FE180" i="17"/>
  <c r="FE175" i="17"/>
  <c r="FE170" i="17"/>
  <c r="FF175" i="17" l="1"/>
  <c r="FF176" i="17"/>
  <c r="FF180" i="17"/>
  <c r="FF179" i="17"/>
  <c r="FF177" i="17"/>
  <c r="FF170" i="17"/>
  <c r="FG176" i="17" l="1"/>
  <c r="FG180" i="17"/>
  <c r="FG179" i="17"/>
  <c r="FG175" i="17"/>
  <c r="FG177" i="17"/>
  <c r="FG170" i="17"/>
  <c r="FH177" i="17" l="1"/>
  <c r="FH170" i="17"/>
  <c r="FH175" i="17"/>
  <c r="FH176" i="17"/>
  <c r="FH179" i="17"/>
  <c r="FH180" i="17"/>
  <c r="FI175" i="17" l="1"/>
  <c r="FI170" i="17"/>
  <c r="FI180" i="17"/>
  <c r="FI177" i="17"/>
  <c r="FI179" i="17"/>
  <c r="FI176" i="17"/>
  <c r="FJ179" i="17" l="1"/>
  <c r="FJ180" i="17"/>
  <c r="FJ176" i="17"/>
  <c r="FJ170" i="17"/>
  <c r="FJ175" i="17"/>
  <c r="FJ177" i="17"/>
  <c r="FK175" i="17" l="1"/>
  <c r="FK170" i="17"/>
  <c r="FK177" i="17"/>
  <c r="FK179" i="17"/>
  <c r="FK176" i="17"/>
  <c r="FK180" i="17"/>
  <c r="FL170" i="17" l="1"/>
  <c r="FL177" i="17"/>
  <c r="FL179" i="17"/>
  <c r="FL176" i="17"/>
  <c r="FL180" i="17"/>
  <c r="FL175" i="17"/>
  <c r="FM177" i="17" l="1"/>
  <c r="FM175" i="17"/>
  <c r="FM180" i="17"/>
  <c r="FM179" i="17"/>
  <c r="FM170" i="17"/>
  <c r="FM176" i="17"/>
  <c r="FN180" i="17" l="1"/>
  <c r="FN179" i="17"/>
  <c r="FN177" i="17"/>
  <c r="FN170" i="17"/>
  <c r="FN176" i="17"/>
  <c r="FN175" i="17"/>
  <c r="FO170" i="17" l="1"/>
  <c r="FO180" i="17"/>
  <c r="FO176" i="17"/>
  <c r="FO177" i="17"/>
  <c r="FO179" i="17"/>
  <c r="FO175" i="17"/>
  <c r="FP180" i="17" l="1"/>
  <c r="FP175" i="17"/>
  <c r="FP177" i="17"/>
  <c r="FP176" i="17"/>
  <c r="FP170" i="17"/>
  <c r="FP179" i="17"/>
  <c r="FQ179" i="17" l="1"/>
  <c r="FQ176" i="17"/>
  <c r="FQ177" i="17"/>
  <c r="FQ180" i="17"/>
  <c r="FQ175" i="17"/>
  <c r="FQ170" i="17"/>
  <c r="FR175" i="17" l="1"/>
  <c r="FR179" i="17"/>
  <c r="FR176" i="17"/>
  <c r="FR180" i="17"/>
  <c r="FR177" i="17"/>
  <c r="FR170" i="17"/>
  <c r="FS170" i="17" l="1"/>
  <c r="FS180" i="17"/>
  <c r="FS175" i="17"/>
  <c r="FS176" i="17"/>
  <c r="FS179" i="17"/>
  <c r="FS177" i="17"/>
  <c r="FT176" i="17" l="1"/>
  <c r="FT179" i="17"/>
  <c r="FT177" i="17"/>
  <c r="FT175" i="17"/>
  <c r="FT170" i="17"/>
  <c r="FT180" i="17"/>
  <c r="FU177" i="17" l="1"/>
  <c r="FU175" i="17"/>
  <c r="FU180" i="17"/>
  <c r="FU170" i="17"/>
  <c r="FU179" i="17"/>
  <c r="FU176" i="17"/>
  <c r="FV177" i="17" l="1"/>
  <c r="FV176" i="17"/>
  <c r="FV175" i="17"/>
  <c r="FV170" i="17"/>
  <c r="FV179" i="17"/>
  <c r="FV180" i="17"/>
  <c r="FW176" i="17" l="1"/>
  <c r="FW180" i="17"/>
  <c r="FW177" i="17"/>
  <c r="FW170" i="17"/>
  <c r="FW179" i="17"/>
  <c r="FW175" i="17"/>
  <c r="FX177" i="17" l="1"/>
  <c r="FX170" i="17"/>
  <c r="FX180" i="17"/>
  <c r="FX175" i="17"/>
  <c r="FX176" i="17"/>
  <c r="FX179" i="17"/>
  <c r="FY170" i="17" l="1"/>
  <c r="FY175" i="17"/>
  <c r="FY176" i="17"/>
  <c r="FY179" i="17"/>
  <c r="FY180" i="17"/>
  <c r="FY177" i="17"/>
  <c r="FZ180" i="17" l="1"/>
  <c r="FZ170" i="17"/>
  <c r="FZ179" i="17"/>
  <c r="FZ175" i="17"/>
  <c r="FZ177" i="17"/>
  <c r="FZ176" i="17"/>
  <c r="GA179" i="17" l="1"/>
  <c r="GA175" i="17"/>
  <c r="GA170" i="17"/>
  <c r="GA177" i="17"/>
  <c r="GA176" i="17"/>
  <c r="GA180" i="17"/>
  <c r="GB180" i="17" l="1"/>
  <c r="GB179" i="17"/>
  <c r="GB170" i="17"/>
  <c r="GB175" i="17"/>
  <c r="GB177" i="17"/>
  <c r="GB176" i="17"/>
</calcChain>
</file>

<file path=xl/comments1.xml><?xml version="1.0" encoding="utf-8"?>
<comments xmlns="http://schemas.openxmlformats.org/spreadsheetml/2006/main">
  <authors>
    <author>Roberto Oddera</author>
  </authors>
  <commentList>
    <comment ref="J6" authorId="0" shapeId="0">
      <text>
        <r>
          <rPr>
            <sz val="9"/>
            <color indexed="81"/>
            <rFont val="Tahoma"/>
            <family val="2"/>
          </rPr>
          <t>Fr: [0,2; 0,7]</t>
        </r>
      </text>
    </comment>
    <comment ref="J11" authorId="0" shapeId="0">
      <text>
        <r>
          <rPr>
            <sz val="9"/>
            <color indexed="81"/>
            <rFont val="Tahoma"/>
            <family val="2"/>
          </rPr>
          <t>for cell less BW: [0,24;0,40]
for cell BW: [0,25;0,45]</t>
        </r>
      </text>
    </comment>
    <comment ref="J13" authorId="0" shapeId="0">
      <text>
        <r>
          <rPr>
            <sz val="9"/>
            <color indexed="81"/>
            <rFont val="Tahoma"/>
            <family val="2"/>
          </rPr>
          <t xml:space="preserve">c = 1-1,44
</t>
        </r>
      </text>
    </comment>
  </commentList>
</comments>
</file>

<file path=xl/comments2.xml><?xml version="1.0" encoding="utf-8"?>
<comments xmlns="http://schemas.openxmlformats.org/spreadsheetml/2006/main">
  <authors>
    <author>Roberto Oddera</author>
  </authors>
  <commentList>
    <comment ref="AJ3" authorId="0" shapeId="0">
      <text>
        <r>
          <rPr>
            <b/>
            <sz val="9"/>
            <color indexed="81"/>
            <rFont val="Tahoma"/>
            <family val="2"/>
          </rPr>
          <t>Roberto Oddera:</t>
        </r>
        <r>
          <rPr>
            <sz val="9"/>
            <color indexed="81"/>
            <rFont val="Tahoma"/>
            <family val="2"/>
          </rPr>
          <t xml:space="preserve">
Calcolato senza D/2 sen(fee)</t>
        </r>
      </text>
    </comment>
    <comment ref="L17" authorId="0" shapeId="0">
      <text>
        <r>
          <rPr>
            <sz val="9"/>
            <color indexed="81"/>
            <rFont val="Tahoma"/>
            <family val="2"/>
          </rPr>
          <t>cella con formula:NON SCRIVERE</t>
        </r>
      </text>
    </comment>
    <comment ref="V22" authorId="0" shapeId="0">
      <text>
        <r>
          <rPr>
            <b/>
            <sz val="9"/>
            <color indexed="81"/>
            <rFont val="Tahoma"/>
            <family val="2"/>
          </rPr>
          <t>Celle con formule:NON SCRIVERE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<sst xmlns="http://schemas.openxmlformats.org/spreadsheetml/2006/main" count="3480" uniqueCount="567">
  <si>
    <t>m</t>
  </si>
  <si>
    <t>Rotational Speed</t>
  </si>
  <si>
    <t>Efficiency of Drive (Coupling+Motor+Gearbox)</t>
  </si>
  <si>
    <t>Volumetric Capacity</t>
  </si>
  <si>
    <t>Selected Step of Reclaiming</t>
  </si>
  <si>
    <t>Maximum Penetration in minimum angle</t>
  </si>
  <si>
    <t>Reclaimed Capacity per each revolution</t>
  </si>
  <si>
    <t>Angle of 1° Bucket</t>
  </si>
  <si>
    <t>Angle of 2° Bucket</t>
  </si>
  <si>
    <t>Angle of 3° Bucket</t>
  </si>
  <si>
    <t>Penetration 1° Bucket</t>
  </si>
  <si>
    <t>Penetration 2° Bucket</t>
  </si>
  <si>
    <t>Penetration 3° Bucket</t>
  </si>
  <si>
    <t>Total Penetration</t>
  </si>
  <si>
    <t>Digging Coeficient</t>
  </si>
  <si>
    <t>Bucket Efficiency (filling factor)</t>
  </si>
  <si>
    <t>f</t>
  </si>
  <si>
    <t>N</t>
  </si>
  <si>
    <t>Pitch between buckets</t>
  </si>
  <si>
    <t>Shape factor</t>
  </si>
  <si>
    <t>Froud factor</t>
  </si>
  <si>
    <t>Horizontal distance cutting edge/boom slew. CL</t>
  </si>
  <si>
    <t xml:space="preserve">Repose angle </t>
  </si>
  <si>
    <t>Minimum luffing angle</t>
  </si>
  <si>
    <t>Maximum luffing angle</t>
  </si>
  <si>
    <t>Required Bucket Capacity</t>
  </si>
  <si>
    <t>Diameter (on cutting edge)</t>
  </si>
  <si>
    <t>D [m]</t>
  </si>
  <si>
    <t>Q [t/h]</t>
  </si>
  <si>
    <r>
      <t>w</t>
    </r>
    <r>
      <rPr>
        <vertAlign val="subscript"/>
        <sz val="10"/>
        <rFont val="Arial"/>
        <family val="2"/>
      </rPr>
      <t xml:space="preserve">BW </t>
    </r>
    <r>
      <rPr>
        <sz val="10"/>
        <rFont val="Arial"/>
        <family val="2"/>
      </rPr>
      <t>[rpm]</t>
    </r>
  </si>
  <si>
    <r>
      <t>Fr=v/</t>
    </r>
    <r>
      <rPr>
        <sz val="10"/>
        <rFont val="Calibri"/>
        <family val="2"/>
      </rPr>
      <t>√</t>
    </r>
    <r>
      <rPr>
        <sz val="10"/>
        <rFont val="Arial"/>
        <family val="2"/>
      </rPr>
      <t>(D/2 g)</t>
    </r>
  </si>
  <si>
    <t>f [°]</t>
  </si>
  <si>
    <r>
      <t>d</t>
    </r>
    <r>
      <rPr>
        <vertAlign val="subscript"/>
        <sz val="10"/>
        <rFont val="Calibri"/>
        <family val="2"/>
        <scheme val="minor"/>
      </rPr>
      <t xml:space="preserve">min </t>
    </r>
    <r>
      <rPr>
        <sz val="10"/>
        <rFont val="Calibri"/>
        <family val="2"/>
        <scheme val="minor"/>
      </rPr>
      <t>[°]</t>
    </r>
  </si>
  <si>
    <r>
      <t>d</t>
    </r>
    <r>
      <rPr>
        <vertAlign val="subscript"/>
        <sz val="10"/>
        <rFont val="Calibri"/>
        <family val="2"/>
        <scheme val="minor"/>
      </rPr>
      <t xml:space="preserve">max </t>
    </r>
    <r>
      <rPr>
        <sz val="10"/>
        <rFont val="Calibri"/>
        <family val="2"/>
        <scheme val="minor"/>
      </rPr>
      <t>[°]</t>
    </r>
  </si>
  <si>
    <r>
      <t>L</t>
    </r>
    <r>
      <rPr>
        <vertAlign val="subscript"/>
        <sz val="10"/>
        <rFont val="Arial"/>
        <family val="2"/>
      </rPr>
      <t xml:space="preserve">b </t>
    </r>
    <r>
      <rPr>
        <sz val="10"/>
        <rFont val="Arial"/>
        <family val="2"/>
      </rPr>
      <t>[m]</t>
    </r>
  </si>
  <si>
    <r>
      <t>H</t>
    </r>
    <r>
      <rPr>
        <vertAlign val="subscript"/>
        <sz val="10"/>
        <rFont val="Arial"/>
        <family val="2"/>
      </rPr>
      <t xml:space="preserve">p </t>
    </r>
    <r>
      <rPr>
        <sz val="10"/>
        <rFont val="Arial"/>
        <family val="2"/>
      </rPr>
      <t>[m]</t>
    </r>
  </si>
  <si>
    <r>
      <t>y</t>
    </r>
    <r>
      <rPr>
        <vertAlign val="subscript"/>
        <sz val="10"/>
        <rFont val="Calibri"/>
        <family val="2"/>
        <scheme val="minor"/>
      </rPr>
      <t>min</t>
    </r>
    <r>
      <rPr>
        <sz val="10"/>
        <rFont val="GreekC"/>
      </rPr>
      <t xml:space="preserve"> [°]</t>
    </r>
  </si>
  <si>
    <r>
      <t>y</t>
    </r>
    <r>
      <rPr>
        <vertAlign val="subscript"/>
        <sz val="10"/>
        <rFont val="Calibri"/>
        <family val="2"/>
        <scheme val="minor"/>
      </rPr>
      <t>max</t>
    </r>
    <r>
      <rPr>
        <sz val="10"/>
        <rFont val="GreekC"/>
      </rPr>
      <t xml:space="preserve"> [°]</t>
    </r>
  </si>
  <si>
    <t>d [°]</t>
  </si>
  <si>
    <t>2) Lifting Power</t>
  </si>
  <si>
    <t>3) Friction Power</t>
  </si>
  <si>
    <t>Material</t>
  </si>
  <si>
    <t>Friction factor</t>
  </si>
  <si>
    <r>
      <t>f</t>
    </r>
    <r>
      <rPr>
        <vertAlign val="subscript"/>
        <sz val="10"/>
        <rFont val="Arial"/>
        <family val="2"/>
      </rPr>
      <t>f</t>
    </r>
  </si>
  <si>
    <r>
      <t>f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>=</t>
    </r>
  </si>
  <si>
    <r>
      <rPr>
        <sz val="10"/>
        <rFont val="GreekC"/>
      </rPr>
      <t>a</t>
    </r>
    <r>
      <rPr>
        <vertAlign val="subscript"/>
        <sz val="10"/>
        <rFont val="Arial"/>
        <family val="2"/>
      </rPr>
      <t xml:space="preserve">1                            </t>
    </r>
    <r>
      <rPr>
        <sz val="10"/>
        <rFont val="Arial"/>
        <family val="2"/>
      </rPr>
      <t xml:space="preserve">              [°]</t>
    </r>
  </si>
  <si>
    <r>
      <t>p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=p</t>
    </r>
    <r>
      <rPr>
        <vertAlign val="subscript"/>
        <sz val="10"/>
        <rFont val="GreekC"/>
      </rPr>
      <t>y</t>
    </r>
    <r>
      <rPr>
        <sz val="10"/>
        <rFont val="Arial"/>
        <family val="2"/>
      </rPr>
      <t>*cos</t>
    </r>
    <r>
      <rPr>
        <sz val="10"/>
        <rFont val="GreekC"/>
      </rPr>
      <t>a</t>
    </r>
    <r>
      <rPr>
        <vertAlign val="subscript"/>
        <sz val="10"/>
        <rFont val="Arial"/>
        <family val="2"/>
      </rPr>
      <t xml:space="preserve">1                       </t>
    </r>
    <r>
      <rPr>
        <sz val="10"/>
        <rFont val="Arial"/>
        <family val="2"/>
      </rPr>
      <t>[m]</t>
    </r>
  </si>
  <si>
    <r>
      <t>p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=p</t>
    </r>
    <r>
      <rPr>
        <vertAlign val="subscript"/>
        <sz val="10"/>
        <rFont val="GreekC"/>
      </rPr>
      <t>y</t>
    </r>
    <r>
      <rPr>
        <sz val="10"/>
        <rFont val="Arial"/>
        <family val="2"/>
      </rPr>
      <t>*cos</t>
    </r>
    <r>
      <rPr>
        <sz val="10"/>
        <rFont val="GreekC"/>
      </rPr>
      <t>a</t>
    </r>
    <r>
      <rPr>
        <vertAlign val="subscript"/>
        <sz val="10"/>
        <rFont val="Arial"/>
        <family val="2"/>
      </rPr>
      <t xml:space="preserve">2               </t>
    </r>
    <r>
      <rPr>
        <sz val="10"/>
        <rFont val="Arial"/>
        <family val="2"/>
      </rPr>
      <t xml:space="preserve">     [m]</t>
    </r>
  </si>
  <si>
    <r>
      <t>p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=p</t>
    </r>
    <r>
      <rPr>
        <vertAlign val="subscript"/>
        <sz val="10"/>
        <rFont val="GreekC"/>
      </rPr>
      <t>y</t>
    </r>
    <r>
      <rPr>
        <sz val="10"/>
        <rFont val="Arial"/>
        <family val="2"/>
      </rPr>
      <t>*cos</t>
    </r>
    <r>
      <rPr>
        <sz val="10"/>
        <rFont val="GreekC"/>
      </rPr>
      <t>a</t>
    </r>
    <r>
      <rPr>
        <vertAlign val="subscript"/>
        <sz val="10"/>
        <rFont val="Arial"/>
        <family val="2"/>
      </rPr>
      <t xml:space="preserve">3         </t>
    </r>
    <r>
      <rPr>
        <sz val="10"/>
        <rFont val="Arial"/>
        <family val="2"/>
      </rPr>
      <t xml:space="preserve">         [m]</t>
    </r>
  </si>
  <si>
    <t>Bucket Wheel Tangential Limit Speed</t>
  </si>
  <si>
    <r>
      <t>v</t>
    </r>
    <r>
      <rPr>
        <vertAlign val="subscript"/>
        <sz val="10"/>
        <rFont val="Arial"/>
        <family val="2"/>
      </rPr>
      <t>100</t>
    </r>
    <r>
      <rPr>
        <sz val="10"/>
        <rFont val="Arial"/>
        <family val="2"/>
      </rPr>
      <t>=</t>
    </r>
    <r>
      <rPr>
        <sz val="10"/>
        <rFont val="Calibri"/>
        <family val="2"/>
      </rPr>
      <t>√ (</t>
    </r>
    <r>
      <rPr>
        <sz val="10"/>
        <rFont val="Arial"/>
        <family val="2"/>
      </rPr>
      <t>g D/2) [m/s]</t>
    </r>
  </si>
  <si>
    <t>k factor</t>
  </si>
  <si>
    <r>
      <t>k=v/v</t>
    </r>
    <r>
      <rPr>
        <vertAlign val="subscript"/>
        <sz val="10"/>
        <rFont val="Arial"/>
        <family val="2"/>
      </rPr>
      <t>100</t>
    </r>
  </si>
  <si>
    <t>K [kN/m]</t>
  </si>
  <si>
    <t>Digging Force</t>
  </si>
  <si>
    <r>
      <t>F</t>
    </r>
    <r>
      <rPr>
        <b/>
        <vertAlign val="subscript"/>
        <sz val="10"/>
        <rFont val="Arial"/>
        <family val="2"/>
      </rPr>
      <t xml:space="preserve">D  </t>
    </r>
    <r>
      <rPr>
        <b/>
        <sz val="10"/>
        <rFont val="Arial"/>
        <family val="2"/>
      </rPr>
      <t>=C</t>
    </r>
    <r>
      <rPr>
        <b/>
        <vertAlign val="subscript"/>
        <sz val="10"/>
        <rFont val="Arial"/>
        <family val="2"/>
      </rPr>
      <t>L</t>
    </r>
    <r>
      <rPr>
        <b/>
        <sz val="10"/>
        <rFont val="Arial"/>
        <family val="2"/>
      </rPr>
      <t xml:space="preserve"> K                  [KN]</t>
    </r>
  </si>
  <si>
    <r>
      <t>r[</t>
    </r>
    <r>
      <rPr>
        <sz val="10"/>
        <rFont val="Arial"/>
        <family val="2"/>
      </rPr>
      <t>t/m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</si>
  <si>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t>Number of buckets in the material</t>
  </si>
  <si>
    <t>z</t>
  </si>
  <si>
    <r>
      <t>a=</t>
    </r>
    <r>
      <rPr>
        <sz val="10"/>
        <rFont val="GreekC"/>
      </rPr>
      <t>p</t>
    </r>
    <r>
      <rPr>
        <sz val="10"/>
        <rFont val="Arial"/>
        <family val="2"/>
      </rPr>
      <t>D/z [m]</t>
    </r>
  </si>
  <si>
    <r>
      <t>B</t>
    </r>
    <r>
      <rPr>
        <vertAlign val="subscript"/>
        <sz val="10"/>
        <rFont val="Arial"/>
        <family val="2"/>
      </rPr>
      <t xml:space="preserve">p </t>
    </r>
    <r>
      <rPr>
        <sz val="10"/>
        <rFont val="Arial"/>
        <family val="2"/>
      </rPr>
      <t>[m]</t>
    </r>
  </si>
  <si>
    <t>Ratio of cutting height to wheel radious</t>
  </si>
  <si>
    <r>
      <t>c=H</t>
    </r>
    <r>
      <rPr>
        <vertAlign val="subscript"/>
        <sz val="10"/>
        <rFont val="Arial"/>
        <family val="2"/>
      </rPr>
      <t>b</t>
    </r>
    <r>
      <rPr>
        <sz val="10"/>
        <rFont val="Arial"/>
        <family val="2"/>
      </rPr>
      <t>/R</t>
    </r>
  </si>
  <si>
    <t>Ratio of pile height to wheel radious</t>
  </si>
  <si>
    <t>Number of selected benches</t>
  </si>
  <si>
    <t>Bench height</t>
  </si>
  <si>
    <r>
      <t>H</t>
    </r>
    <r>
      <rPr>
        <vertAlign val="subscript"/>
        <sz val="10"/>
        <rFont val="Arial"/>
        <family val="2"/>
      </rPr>
      <t xml:space="preserve">b   </t>
    </r>
    <r>
      <rPr>
        <sz val="10"/>
        <rFont val="Arial"/>
        <family val="2"/>
      </rPr>
      <t>[m]</t>
    </r>
  </si>
  <si>
    <r>
      <t>c'=H</t>
    </r>
    <r>
      <rPr>
        <vertAlign val="subscript"/>
        <sz val="10"/>
        <rFont val="Arial"/>
        <family val="2"/>
      </rPr>
      <t>p</t>
    </r>
    <r>
      <rPr>
        <sz val="10"/>
        <rFont val="Arial"/>
        <family val="2"/>
      </rPr>
      <t>/R</t>
    </r>
  </si>
  <si>
    <t>Angle between buckets</t>
  </si>
  <si>
    <r>
      <t>a=</t>
    </r>
    <r>
      <rPr>
        <sz val="10"/>
        <rFont val="Arial"/>
        <family val="2"/>
      </rPr>
      <t>2</t>
    </r>
    <r>
      <rPr>
        <sz val="10"/>
        <rFont val="Calibri"/>
        <family val="2"/>
      </rPr>
      <t>π</t>
    </r>
    <r>
      <rPr>
        <sz val="10"/>
        <rFont val="GreekC"/>
      </rPr>
      <t>/</t>
    </r>
    <r>
      <rPr>
        <sz val="10"/>
        <rFont val="Calibri"/>
        <family val="2"/>
        <scheme val="minor"/>
      </rPr>
      <t>z  [rad]</t>
    </r>
  </si>
  <si>
    <r>
      <t>a=</t>
    </r>
    <r>
      <rPr>
        <sz val="10"/>
        <rFont val="Arial"/>
        <family val="2"/>
      </rPr>
      <t>360</t>
    </r>
    <r>
      <rPr>
        <sz val="10"/>
        <rFont val="GreekC"/>
      </rPr>
      <t>/</t>
    </r>
    <r>
      <rPr>
        <sz val="10"/>
        <rFont val="Calibri"/>
        <family val="2"/>
        <scheme val="minor"/>
      </rPr>
      <t>z  [°]</t>
    </r>
  </si>
  <si>
    <t>Numb. of buckets in the material considered for calc.</t>
  </si>
  <si>
    <r>
      <t>p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=p</t>
    </r>
    <r>
      <rPr>
        <vertAlign val="subscript"/>
        <sz val="10"/>
        <rFont val="GreekC"/>
      </rPr>
      <t>y</t>
    </r>
    <r>
      <rPr>
        <sz val="10"/>
        <rFont val="Arial"/>
        <family val="2"/>
      </rPr>
      <t>*cos</t>
    </r>
    <r>
      <rPr>
        <sz val="10"/>
        <rFont val="GreekC"/>
      </rPr>
      <t>a</t>
    </r>
    <r>
      <rPr>
        <vertAlign val="subscript"/>
        <sz val="10"/>
        <rFont val="Arial"/>
        <family val="2"/>
      </rPr>
      <t xml:space="preserve">4         </t>
    </r>
    <r>
      <rPr>
        <sz val="10"/>
        <rFont val="Arial"/>
        <family val="2"/>
      </rPr>
      <t xml:space="preserve">         [m]</t>
    </r>
  </si>
  <si>
    <t>Angle of 4° Bucket</t>
  </si>
  <si>
    <r>
      <rPr>
        <sz val="10"/>
        <rFont val="GreekC"/>
      </rPr>
      <t>a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=3</t>
    </r>
    <r>
      <rPr>
        <sz val="10"/>
        <rFont val="GreekC"/>
      </rPr>
      <t>a</t>
    </r>
    <r>
      <rPr>
        <vertAlign val="subscript"/>
        <sz val="10"/>
        <rFont val="Arial"/>
        <family val="2"/>
      </rPr>
      <t xml:space="preserve">       </t>
    </r>
    <r>
      <rPr>
        <sz val="10"/>
        <rFont val="Arial"/>
        <family val="2"/>
      </rPr>
      <t xml:space="preserve">                    [°]</t>
    </r>
  </si>
  <si>
    <t>Penetration 4° Bucket</t>
  </si>
  <si>
    <t>Scarp angle</t>
  </si>
  <si>
    <r>
      <t>T</t>
    </r>
    <r>
      <rPr>
        <vertAlign val="subscript"/>
        <sz val="10"/>
        <rFont val="Arial"/>
        <family val="2"/>
      </rPr>
      <t>a</t>
    </r>
    <r>
      <rPr>
        <sz val="10"/>
        <rFont val="Arial"/>
        <family val="2"/>
      </rPr>
      <t>=60/ω</t>
    </r>
    <r>
      <rPr>
        <vertAlign val="subscript"/>
        <sz val="10"/>
        <rFont val="Arial"/>
        <family val="2"/>
      </rPr>
      <t xml:space="preserve">BW </t>
    </r>
    <r>
      <rPr>
        <sz val="10"/>
        <rFont val="Arial"/>
        <family val="2"/>
      </rPr>
      <t>z            [s]</t>
    </r>
  </si>
  <si>
    <r>
      <t>p</t>
    </r>
    <r>
      <rPr>
        <vertAlign val="subscript"/>
        <sz val="10"/>
        <rFont val="Arial"/>
        <family val="2"/>
      </rPr>
      <t>t</t>
    </r>
    <r>
      <rPr>
        <sz val="10"/>
        <rFont val="Arial"/>
        <family val="2"/>
      </rPr>
      <t>=p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+p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+p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+p</t>
    </r>
    <r>
      <rPr>
        <vertAlign val="subscript"/>
        <sz val="10"/>
        <rFont val="Arial"/>
        <family val="2"/>
      </rPr>
      <t xml:space="preserve">4             </t>
    </r>
    <r>
      <rPr>
        <sz val="10"/>
        <rFont val="Arial"/>
        <family val="2"/>
      </rPr>
      <t xml:space="preserve">        [m]</t>
    </r>
  </si>
  <si>
    <r>
      <t xml:space="preserve">Time in which bucket wheel rotates of </t>
    </r>
    <r>
      <rPr>
        <sz val="10"/>
        <rFont val="GreekC"/>
      </rPr>
      <t>a</t>
    </r>
  </si>
  <si>
    <r>
      <t>w</t>
    </r>
    <r>
      <rPr>
        <vertAlign val="subscript"/>
        <sz val="10"/>
        <rFont val="Arial"/>
        <family val="2"/>
      </rPr>
      <t xml:space="preserve">BW </t>
    </r>
    <r>
      <rPr>
        <sz val="10"/>
        <rFont val="Arial"/>
        <family val="2"/>
      </rPr>
      <t>[rad/s]</t>
    </r>
  </si>
  <si>
    <t xml:space="preserve">Buckets discharge </t>
  </si>
  <si>
    <r>
      <t>J=M/3600 / S 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 bucket]</t>
    </r>
  </si>
  <si>
    <r>
      <t>ω</t>
    </r>
    <r>
      <rPr>
        <vertAlign val="subscript"/>
        <sz val="10"/>
        <rFont val="Arial"/>
        <family val="2"/>
      </rPr>
      <t>s</t>
    </r>
    <r>
      <rPr>
        <vertAlign val="subscript"/>
        <sz val="10"/>
        <rFont val="Calibri"/>
        <family val="2"/>
        <scheme val="minor"/>
      </rPr>
      <t>min</t>
    </r>
    <r>
      <rPr>
        <vertAlign val="subscript"/>
        <sz val="10"/>
        <rFont val="GreekC"/>
      </rPr>
      <t xml:space="preserve"> </t>
    </r>
    <r>
      <rPr>
        <sz val="10"/>
        <rFont val="Arial"/>
        <family val="2"/>
      </rPr>
      <t>=v</t>
    </r>
    <r>
      <rPr>
        <vertAlign val="subscript"/>
        <sz val="10"/>
        <rFont val="Arial"/>
        <family val="2"/>
      </rPr>
      <t>Smin</t>
    </r>
    <r>
      <rPr>
        <sz val="10"/>
        <rFont val="Arial"/>
        <family val="2"/>
      </rPr>
      <t xml:space="preserve"> /L</t>
    </r>
    <r>
      <rPr>
        <vertAlign val="subscript"/>
        <sz val="10"/>
        <rFont val="Arial"/>
        <family val="2"/>
      </rPr>
      <t xml:space="preserve">h                </t>
    </r>
    <r>
      <rPr>
        <sz val="10"/>
        <rFont val="Arial"/>
        <family val="2"/>
      </rPr>
      <t xml:space="preserve">   [rpm]</t>
    </r>
  </si>
  <si>
    <r>
      <t>ω</t>
    </r>
    <r>
      <rPr>
        <vertAlign val="subscript"/>
        <sz val="10"/>
        <rFont val="Arial"/>
        <family val="2"/>
      </rPr>
      <t>s</t>
    </r>
    <r>
      <rPr>
        <vertAlign val="subscript"/>
        <sz val="10"/>
        <rFont val="Calibri"/>
        <family val="2"/>
        <scheme val="minor"/>
      </rPr>
      <t>max</t>
    </r>
    <r>
      <rPr>
        <vertAlign val="subscript"/>
        <sz val="10"/>
        <rFont val="GreekC"/>
      </rPr>
      <t xml:space="preserve"> </t>
    </r>
    <r>
      <rPr>
        <sz val="10"/>
        <rFont val="Arial"/>
        <family val="2"/>
      </rPr>
      <t>=v</t>
    </r>
    <r>
      <rPr>
        <vertAlign val="subscript"/>
        <sz val="10"/>
        <rFont val="Arial"/>
        <family val="2"/>
      </rPr>
      <t>Smax</t>
    </r>
    <r>
      <rPr>
        <sz val="10"/>
        <rFont val="Arial"/>
        <family val="2"/>
      </rPr>
      <t xml:space="preserve"> /L</t>
    </r>
    <r>
      <rPr>
        <vertAlign val="subscript"/>
        <sz val="10"/>
        <rFont val="Arial"/>
        <family val="2"/>
      </rPr>
      <t xml:space="preserve">h </t>
    </r>
    <r>
      <rPr>
        <sz val="10"/>
        <rFont val="Arial"/>
        <family val="2"/>
      </rPr>
      <t xml:space="preserve">          [rad/s]</t>
    </r>
  </si>
  <si>
    <t xml:space="preserve">Tangential Speed </t>
  </si>
  <si>
    <r>
      <rPr>
        <sz val="10"/>
        <rFont val="Calibri"/>
        <family val="2"/>
        <scheme val="minor"/>
      </rPr>
      <t>v</t>
    </r>
    <r>
      <rPr>
        <vertAlign val="subscript"/>
        <sz val="10"/>
        <rFont val="Arial"/>
        <family val="2"/>
      </rPr>
      <t xml:space="preserve">BW </t>
    </r>
    <r>
      <rPr>
        <sz val="10"/>
        <rFont val="Arial"/>
        <family val="2"/>
      </rPr>
      <t>[m/s]</t>
    </r>
  </si>
  <si>
    <r>
      <rPr>
        <sz val="10"/>
        <rFont val="Calibri"/>
        <family val="2"/>
        <scheme val="minor"/>
      </rPr>
      <t>v</t>
    </r>
    <r>
      <rPr>
        <vertAlign val="subscript"/>
        <sz val="10"/>
        <rFont val="Arial"/>
        <family val="2"/>
      </rPr>
      <t xml:space="preserve">BW </t>
    </r>
    <r>
      <rPr>
        <sz val="10"/>
        <rFont val="Arial"/>
        <family val="2"/>
      </rPr>
      <t>[m/min]</t>
    </r>
  </si>
  <si>
    <r>
      <t>c=</t>
    </r>
    <r>
      <rPr>
        <sz val="10"/>
        <rFont val="Calibri"/>
        <family val="2"/>
        <scheme val="minor"/>
      </rPr>
      <t>V</t>
    </r>
    <r>
      <rPr>
        <vertAlign val="subscript"/>
        <sz val="10"/>
        <rFont val="Calibri"/>
        <family val="2"/>
        <scheme val="minor"/>
      </rPr>
      <t>b, f=1</t>
    </r>
    <r>
      <rPr>
        <vertAlign val="superscript"/>
        <sz val="10"/>
        <rFont val="Calibri"/>
        <family val="2"/>
        <scheme val="minor"/>
      </rPr>
      <t>1/3</t>
    </r>
    <r>
      <rPr>
        <sz val="10"/>
        <rFont val="Calibri"/>
        <family val="2"/>
        <scheme val="minor"/>
      </rPr>
      <t>/a</t>
    </r>
  </si>
  <si>
    <t xml:space="preserve">Maximum selected boom slewing speed  </t>
  </si>
  <si>
    <t>Max Horizontal distance cutting edge/boom slew. CL</t>
  </si>
  <si>
    <r>
      <t xml:space="preserve">f </t>
    </r>
    <r>
      <rPr>
        <sz val="10"/>
        <rFont val="Calibri"/>
        <family val="2"/>
        <scheme val="minor"/>
      </rPr>
      <t>[rad]</t>
    </r>
  </si>
  <si>
    <r>
      <t>v</t>
    </r>
    <r>
      <rPr>
        <vertAlign val="subscript"/>
        <sz val="10"/>
        <rFont val="Arial"/>
        <family val="2"/>
      </rPr>
      <t xml:space="preserve">Smax </t>
    </r>
    <r>
      <rPr>
        <sz val="10"/>
        <rFont val="Arial"/>
        <family val="2"/>
      </rPr>
      <t xml:space="preserve">           [m/s]</t>
    </r>
  </si>
  <si>
    <r>
      <t>v</t>
    </r>
    <r>
      <rPr>
        <vertAlign val="subscript"/>
        <sz val="10"/>
        <rFont val="Arial"/>
        <family val="2"/>
      </rPr>
      <t xml:space="preserve">Smin  </t>
    </r>
    <r>
      <rPr>
        <sz val="10"/>
        <rFont val="Arial"/>
        <family val="2"/>
      </rPr>
      <t xml:space="preserve">           [m/s]</t>
    </r>
  </si>
  <si>
    <r>
      <t>y</t>
    </r>
    <r>
      <rPr>
        <vertAlign val="subscript"/>
        <sz val="10"/>
        <rFont val="Calibri"/>
        <family val="2"/>
        <scheme val="minor"/>
      </rPr>
      <t>min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</si>
  <si>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y</t>
    </r>
    <r>
      <rPr>
        <vertAlign val="subscript"/>
        <sz val="10"/>
        <rFont val="Calibri"/>
        <family val="2"/>
        <scheme val="minor"/>
      </rPr>
      <t>max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</si>
  <si>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t>Reclaiming Angle at which max slewing speed is reached</t>
  </si>
  <si>
    <r>
      <t>y</t>
    </r>
    <r>
      <rPr>
        <vertAlign val="subscript"/>
        <sz val="10"/>
        <rFont val="Calibri"/>
        <family val="2"/>
        <scheme val="minor"/>
      </rPr>
      <t>R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</si>
  <si>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y</t>
    </r>
    <r>
      <rPr>
        <vertAlign val="subscript"/>
        <sz val="10"/>
        <rFont val="Calibri"/>
        <family val="2"/>
        <scheme val="minor"/>
      </rPr>
      <t>R</t>
    </r>
    <r>
      <rPr>
        <sz val="10"/>
        <rFont val="GreekC"/>
      </rPr>
      <t xml:space="preserve"> [°] =</t>
    </r>
    <r>
      <rPr>
        <sz val="10"/>
        <rFont val="Calibri Light"/>
        <family val="2"/>
        <scheme val="major"/>
      </rPr>
      <t>arcos</t>
    </r>
    <r>
      <rPr>
        <sz val="10"/>
        <rFont val="GreekC"/>
      </rPr>
      <t>(w</t>
    </r>
    <r>
      <rPr>
        <vertAlign val="subscript"/>
        <sz val="10"/>
        <rFont val="Calibri Light"/>
        <family val="2"/>
        <scheme val="major"/>
      </rPr>
      <t>smin</t>
    </r>
    <r>
      <rPr>
        <sz val="10"/>
        <rFont val="GreekC"/>
      </rPr>
      <t>/w</t>
    </r>
    <r>
      <rPr>
        <vertAlign val="subscript"/>
        <sz val="10"/>
        <rFont val="Calibri Light"/>
        <family val="2"/>
        <scheme val="major"/>
      </rPr>
      <t>smax</t>
    </r>
    <r>
      <rPr>
        <sz val="10"/>
        <rFont val="GreekC"/>
      </rPr>
      <t>)</t>
    </r>
  </si>
  <si>
    <t>p       [m]</t>
  </si>
  <si>
    <t>Maximum bucket frontal sinking</t>
  </si>
  <si>
    <t>Maximum bucket lateral sinking</t>
  </si>
  <si>
    <r>
      <t xml:space="preserve">b        </t>
    </r>
    <r>
      <rPr>
        <sz val="10"/>
        <rFont val="Arial"/>
        <family val="2"/>
      </rPr>
      <t>[rad]</t>
    </r>
  </si>
  <si>
    <r>
      <t xml:space="preserve">b        </t>
    </r>
    <r>
      <rPr>
        <sz val="10"/>
        <rFont val="Arial"/>
        <family val="2"/>
      </rPr>
      <t xml:space="preserve"> [°]</t>
    </r>
  </si>
  <si>
    <r>
      <t>N'=</t>
    </r>
    <r>
      <rPr>
        <sz val="10"/>
        <rFont val="GreekC"/>
      </rPr>
      <t>b/a</t>
    </r>
    <r>
      <rPr>
        <sz val="10"/>
        <rFont val="Arial"/>
        <family val="2"/>
      </rPr>
      <t xml:space="preserve"> </t>
    </r>
  </si>
  <si>
    <t>Lateral portion of the bucket in the material</t>
  </si>
  <si>
    <t xml:space="preserve">Boom inclination </t>
  </si>
  <si>
    <r>
      <rPr>
        <sz val="10"/>
        <rFont val="GreekC"/>
      </rPr>
      <t>a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=2</t>
    </r>
    <r>
      <rPr>
        <sz val="10"/>
        <rFont val="GreekC"/>
      </rPr>
      <t>a</t>
    </r>
    <r>
      <rPr>
        <sz val="10"/>
        <rFont val="Arial"/>
        <family val="2"/>
      </rPr>
      <t xml:space="preserve">                        [°]</t>
    </r>
  </si>
  <si>
    <r>
      <rPr>
        <sz val="10"/>
        <rFont val="GreekC"/>
      </rPr>
      <t>a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=</t>
    </r>
    <r>
      <rPr>
        <sz val="10"/>
        <rFont val="GreekC"/>
      </rPr>
      <t>a</t>
    </r>
    <r>
      <rPr>
        <sz val="10"/>
        <rFont val="Arial"/>
        <family val="2"/>
      </rPr>
      <t xml:space="preserve">                          [°]</t>
    </r>
  </si>
  <si>
    <r>
      <t>y</t>
    </r>
    <r>
      <rPr>
        <sz val="10"/>
        <rFont val="GreekC"/>
      </rPr>
      <t xml:space="preserve"> [°]</t>
    </r>
  </si>
  <si>
    <r>
      <t>y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</si>
  <si>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p</t>
    </r>
    <r>
      <rPr>
        <vertAlign val="subscript"/>
        <sz val="10"/>
        <rFont val="GreekC"/>
      </rPr>
      <t>y</t>
    </r>
    <r>
      <rPr>
        <sz val="10"/>
        <rFont val="Arial"/>
        <family val="2"/>
      </rPr>
      <t xml:space="preserve">=p*cos </t>
    </r>
    <r>
      <rPr>
        <sz val="10"/>
        <rFont val="GreekC"/>
      </rPr>
      <t>y</t>
    </r>
    <r>
      <rPr>
        <sz val="10"/>
        <rFont val="GreekC"/>
      </rPr>
      <t xml:space="preserve">     </t>
    </r>
    <r>
      <rPr>
        <sz val="10"/>
        <rFont val="Calibri"/>
        <family val="2"/>
        <scheme val="minor"/>
      </rPr>
      <t>[m]</t>
    </r>
  </si>
  <si>
    <t>T          [s]</t>
  </si>
  <si>
    <t>Lifting force</t>
  </si>
  <si>
    <r>
      <t>M'=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/s]</t>
    </r>
  </si>
  <si>
    <r>
      <t>M'=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/h]</t>
    </r>
  </si>
  <si>
    <r>
      <t>M'=Q/</t>
    </r>
    <r>
      <rPr>
        <sz val="10"/>
        <rFont val="GreekC"/>
      </rPr>
      <t>r</t>
    </r>
    <r>
      <rPr>
        <sz val="10"/>
        <rFont val="Arial"/>
        <family val="2"/>
      </rPr>
      <t>/f 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/h]</t>
    </r>
  </si>
  <si>
    <t>Friction Coefficient (material/steel)</t>
  </si>
  <si>
    <t>Reclaiming Angle (in plant view)</t>
  </si>
  <si>
    <t>V</t>
  </si>
  <si>
    <t>Volume in second bucket</t>
  </si>
  <si>
    <t xml:space="preserve">                                   [rad]</t>
  </si>
  <si>
    <t>Volume in third bucket</t>
  </si>
  <si>
    <t>Volume in fourth bucket</t>
  </si>
  <si>
    <t>Total volume in the buckets</t>
  </si>
  <si>
    <t>Input Data</t>
  </si>
  <si>
    <t>T    [s]</t>
  </si>
  <si>
    <r>
      <t>V      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]</t>
    </r>
  </si>
  <si>
    <t>Minimum Power</t>
  </si>
  <si>
    <r>
      <t>P</t>
    </r>
    <r>
      <rPr>
        <b/>
        <vertAlign val="subscript"/>
        <sz val="10"/>
        <rFont val="Arial"/>
        <family val="2"/>
      </rPr>
      <t>min</t>
    </r>
    <r>
      <rPr>
        <b/>
        <sz val="10"/>
        <rFont val="Arial"/>
        <family val="2"/>
      </rPr>
      <t xml:space="preserve"> [kW]</t>
    </r>
  </si>
  <si>
    <r>
      <t>P</t>
    </r>
    <r>
      <rPr>
        <b/>
        <vertAlign val="subscript"/>
        <sz val="10"/>
        <rFont val="Arial"/>
        <family val="2"/>
      </rPr>
      <t>MAX</t>
    </r>
    <r>
      <rPr>
        <b/>
        <sz val="10"/>
        <rFont val="Arial"/>
        <family val="2"/>
      </rPr>
      <t xml:space="preserve"> [kW]</t>
    </r>
  </si>
  <si>
    <t>Number of values</t>
  </si>
  <si>
    <t>n'</t>
  </si>
  <si>
    <r>
      <t>P</t>
    </r>
    <r>
      <rPr>
        <b/>
        <vertAlign val="subscript"/>
        <sz val="10"/>
        <rFont val="Arial"/>
        <family val="2"/>
      </rPr>
      <t xml:space="preserve">T,q     </t>
    </r>
    <r>
      <rPr>
        <b/>
        <sz val="10"/>
        <rFont val="Arial"/>
        <family val="2"/>
      </rPr>
      <t>[kW]</t>
    </r>
  </si>
  <si>
    <r>
      <t>P</t>
    </r>
    <r>
      <rPr>
        <vertAlign val="subscript"/>
        <sz val="9"/>
        <rFont val="Arial"/>
        <family val="2"/>
      </rPr>
      <t>T</t>
    </r>
    <r>
      <rPr>
        <vertAlign val="superscript"/>
        <sz val="9"/>
        <rFont val="Arial"/>
        <family val="2"/>
      </rPr>
      <t>2</t>
    </r>
  </si>
  <si>
    <t>Bucket filling</t>
  </si>
  <si>
    <r>
      <t>f</t>
    </r>
    <r>
      <rPr>
        <b/>
        <vertAlign val="subscript"/>
        <sz val="10"/>
        <rFont val="Arial"/>
        <family val="2"/>
      </rPr>
      <t>min</t>
    </r>
  </si>
  <si>
    <r>
      <t>f</t>
    </r>
    <r>
      <rPr>
        <b/>
        <vertAlign val="subscript"/>
        <sz val="10"/>
        <rFont val="Arial"/>
        <family val="2"/>
      </rPr>
      <t>max</t>
    </r>
  </si>
  <si>
    <t>Boom Lenght</t>
  </si>
  <si>
    <t>Height of boom hinge from bottom of yard</t>
  </si>
  <si>
    <r>
      <t>H</t>
    </r>
    <r>
      <rPr>
        <vertAlign val="subscript"/>
        <sz val="10"/>
        <rFont val="Arial"/>
        <family val="2"/>
      </rPr>
      <t>L</t>
    </r>
    <r>
      <rPr>
        <sz val="10"/>
        <rFont val="Arial"/>
        <family val="2"/>
      </rPr>
      <t xml:space="preserve"> [m]</t>
    </r>
  </si>
  <si>
    <r>
      <t>d</t>
    </r>
    <r>
      <rPr>
        <vertAlign val="subscript"/>
        <sz val="10"/>
        <rFont val="Calibri"/>
        <family val="2"/>
        <scheme val="minor"/>
      </rPr>
      <t xml:space="preserve"> min</t>
    </r>
    <r>
      <rPr>
        <sz val="10"/>
        <rFont val="Calibri"/>
        <family val="2"/>
        <scheme val="minor"/>
      </rPr>
      <t>[rad]</t>
    </r>
  </si>
  <si>
    <r>
      <t>d</t>
    </r>
    <r>
      <rPr>
        <vertAlign val="subscript"/>
        <sz val="10"/>
        <rFont val="Calibri"/>
        <family val="2"/>
        <scheme val="minor"/>
      </rPr>
      <t xml:space="preserve"> max</t>
    </r>
    <r>
      <rPr>
        <sz val="10"/>
        <rFont val="Calibri"/>
        <family val="2"/>
        <scheme val="minor"/>
      </rPr>
      <t>[rad]</t>
    </r>
  </si>
  <si>
    <t>Data Depending on material (automatically selected)</t>
  </si>
  <si>
    <t>Data used by the program (automatically calculated)</t>
  </si>
  <si>
    <t>Shape parameters analysis</t>
  </si>
  <si>
    <t>Distance of boom hinge from slewing axle</t>
  </si>
  <si>
    <t>l    [m]</t>
  </si>
  <si>
    <t xml:space="preserve">Maximum Power </t>
  </si>
  <si>
    <t>Quadratic Power</t>
  </si>
  <si>
    <t>h  [m]</t>
  </si>
  <si>
    <r>
      <t>L</t>
    </r>
    <r>
      <rPr>
        <vertAlign val="subscript"/>
        <sz val="10"/>
        <rFont val="Arial"/>
        <family val="2"/>
      </rPr>
      <t>h</t>
    </r>
    <r>
      <rPr>
        <sz val="10"/>
        <rFont val="Arial"/>
        <family val="2"/>
      </rPr>
      <t>=L</t>
    </r>
    <r>
      <rPr>
        <vertAlign val="subscript"/>
        <sz val="10"/>
        <rFont val="Arial"/>
        <family val="2"/>
      </rPr>
      <t>b</t>
    </r>
    <r>
      <rPr>
        <sz val="10"/>
        <rFont val="Arial"/>
        <family val="2"/>
      </rPr>
      <t xml:space="preserve">+l+ D/2 sen </t>
    </r>
    <r>
      <rPr>
        <sz val="10"/>
        <rFont val="GreekC"/>
      </rPr>
      <t xml:space="preserve">f  </t>
    </r>
    <r>
      <rPr>
        <sz val="10"/>
        <rFont val="Calibri"/>
        <family val="2"/>
        <scheme val="minor"/>
      </rPr>
      <t>[m]</t>
    </r>
  </si>
  <si>
    <r>
      <t>H*</t>
    </r>
    <r>
      <rPr>
        <vertAlign val="subscript"/>
        <sz val="10"/>
        <rFont val="Arial"/>
        <family val="2"/>
      </rPr>
      <t xml:space="preserve">   </t>
    </r>
    <r>
      <rPr>
        <sz val="10"/>
        <rFont val="Arial"/>
        <family val="2"/>
      </rPr>
      <t>[m]</t>
    </r>
  </si>
  <si>
    <r>
      <t>d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</si>
  <si>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t>d [m]</t>
  </si>
  <si>
    <t>selected minimum reclaiming angle</t>
  </si>
  <si>
    <t>selected maximum reclaiming angle</t>
  </si>
  <si>
    <r>
      <t>Horizontal distance cutting edge/boom slew. CL with δ</t>
    </r>
    <r>
      <rPr>
        <vertAlign val="subscript"/>
        <sz val="10"/>
        <rFont val="Arial"/>
        <family val="2"/>
      </rPr>
      <t>min</t>
    </r>
  </si>
  <si>
    <r>
      <t>L</t>
    </r>
    <r>
      <rPr>
        <vertAlign val="subscript"/>
        <sz val="10"/>
        <rFont val="Arial"/>
        <family val="2"/>
      </rPr>
      <t>h,</t>
    </r>
    <r>
      <rPr>
        <vertAlign val="subscript"/>
        <sz val="10"/>
        <rFont val="greeck"/>
      </rPr>
      <t>d</t>
    </r>
    <r>
      <rPr>
        <vertAlign val="subscript"/>
        <sz val="10"/>
        <rFont val="Arial"/>
        <family val="2"/>
      </rPr>
      <t>min</t>
    </r>
    <r>
      <rPr>
        <sz val="10"/>
        <rFont val="Arial"/>
        <family val="2"/>
      </rPr>
      <t>=L</t>
    </r>
    <r>
      <rPr>
        <vertAlign val="subscript"/>
        <sz val="10"/>
        <rFont val="Arial"/>
        <family val="2"/>
      </rPr>
      <t>b</t>
    </r>
    <r>
      <rPr>
        <sz val="10"/>
        <rFont val="Arial"/>
        <family val="2"/>
      </rPr>
      <t xml:space="preserve">+l+ D/2 sen </t>
    </r>
    <r>
      <rPr>
        <sz val="10"/>
        <rFont val="GreekC"/>
      </rPr>
      <t>f+</t>
    </r>
    <r>
      <rPr>
        <sz val="10"/>
        <rFont val="Calibri"/>
        <family val="2"/>
        <scheme val="minor"/>
      </rPr>
      <t>hsen</t>
    </r>
    <r>
      <rPr>
        <sz val="10"/>
        <rFont val="GreekC"/>
      </rPr>
      <t xml:space="preserve">d </t>
    </r>
    <r>
      <rPr>
        <sz val="10"/>
        <rFont val="Calibri"/>
        <family val="2"/>
        <scheme val="minor"/>
      </rPr>
      <t>[m]</t>
    </r>
  </si>
  <si>
    <t>Calculated minimum slewing angle</t>
  </si>
  <si>
    <t>Selected minimum angle of Reclaiming (in plant view)</t>
  </si>
  <si>
    <t>Calculated Maximum slewing angle</t>
  </si>
  <si>
    <t>Selected Maximum angle of Reclaiming (in plant view)</t>
  </si>
  <si>
    <t>calculated minimum reclaiming angle</t>
  </si>
  <si>
    <t>calculated maximum reclaiming angle</t>
  </si>
  <si>
    <t>Angle in which bucket discharge starts, measured from vert</t>
  </si>
  <si>
    <t>θ [°]</t>
  </si>
  <si>
    <t>θ [rad]</t>
  </si>
  <si>
    <r>
      <t>ε</t>
    </r>
    <r>
      <rPr>
        <vertAlign val="subscript"/>
        <sz val="10"/>
        <rFont val="Arial"/>
        <family val="2"/>
      </rPr>
      <t xml:space="preserve">1  </t>
    </r>
    <r>
      <rPr>
        <sz val="10"/>
        <rFont val="Arial"/>
        <family val="2"/>
      </rPr>
      <t>[rad]</t>
    </r>
  </si>
  <si>
    <t xml:space="preserve">     [°]</t>
  </si>
  <si>
    <r>
      <t>ε</t>
    </r>
    <r>
      <rPr>
        <vertAlign val="subscript"/>
        <sz val="10"/>
        <rFont val="Arial"/>
        <family val="2"/>
      </rPr>
      <t xml:space="preserve">2  </t>
    </r>
    <r>
      <rPr>
        <sz val="10"/>
        <rFont val="Arial"/>
        <family val="2"/>
      </rPr>
      <t>[rad]</t>
    </r>
  </si>
  <si>
    <r>
      <t>ε</t>
    </r>
    <r>
      <rPr>
        <vertAlign val="subscript"/>
        <sz val="10"/>
        <rFont val="Arial"/>
        <family val="2"/>
      </rPr>
      <t xml:space="preserve">3  </t>
    </r>
    <r>
      <rPr>
        <sz val="10"/>
        <rFont val="Arial"/>
        <family val="2"/>
      </rPr>
      <t>[rad]</t>
    </r>
  </si>
  <si>
    <r>
      <t>ε</t>
    </r>
    <r>
      <rPr>
        <vertAlign val="subscript"/>
        <sz val="10"/>
        <rFont val="Arial"/>
        <family val="2"/>
      </rPr>
      <t xml:space="preserve">4  </t>
    </r>
    <r>
      <rPr>
        <sz val="10"/>
        <rFont val="Arial"/>
        <family val="2"/>
      </rPr>
      <t>[rad]</t>
    </r>
  </si>
  <si>
    <r>
      <t>ε</t>
    </r>
    <r>
      <rPr>
        <vertAlign val="subscript"/>
        <sz val="10"/>
        <rFont val="Arial"/>
        <family val="2"/>
      </rPr>
      <t xml:space="preserve">5  </t>
    </r>
    <r>
      <rPr>
        <sz val="10"/>
        <rFont val="Arial"/>
        <family val="2"/>
      </rPr>
      <t>[rad]</t>
    </r>
  </si>
  <si>
    <t>Volume in the upper bucket</t>
  </si>
  <si>
    <t>Volume in fifth bucket</t>
  </si>
  <si>
    <r>
      <t>V</t>
    </r>
    <r>
      <rPr>
        <vertAlign val="subscript"/>
        <sz val="10"/>
        <rFont val="Calibri"/>
        <family val="2"/>
        <scheme val="minor"/>
      </rPr>
      <t>1</t>
    </r>
    <r>
      <rPr>
        <sz val="10"/>
        <rFont val="Calibri"/>
        <family val="2"/>
        <scheme val="minor"/>
      </rPr>
      <t xml:space="preserve">      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]</t>
    </r>
  </si>
  <si>
    <r>
      <t>V</t>
    </r>
    <r>
      <rPr>
        <vertAlign val="sub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 xml:space="preserve">      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]</t>
    </r>
  </si>
  <si>
    <r>
      <t>V</t>
    </r>
    <r>
      <rPr>
        <vertAlign val="subscript"/>
        <sz val="10"/>
        <rFont val="Calibri"/>
        <family val="2"/>
        <scheme val="minor"/>
      </rPr>
      <t>4</t>
    </r>
    <r>
      <rPr>
        <sz val="10"/>
        <rFont val="Calibri"/>
        <family val="2"/>
        <scheme val="minor"/>
      </rPr>
      <t xml:space="preserve">      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]</t>
    </r>
  </si>
  <si>
    <r>
      <t>V</t>
    </r>
    <r>
      <rPr>
        <vertAlign val="subscript"/>
        <sz val="10"/>
        <rFont val="Calibri"/>
        <family val="2"/>
        <scheme val="minor"/>
      </rPr>
      <t>5</t>
    </r>
    <r>
      <rPr>
        <sz val="10"/>
        <rFont val="Calibri"/>
        <family val="2"/>
        <scheme val="minor"/>
      </rPr>
      <t xml:space="preserve">      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]</t>
    </r>
  </si>
  <si>
    <t>Lifting power upper bucket</t>
  </si>
  <si>
    <t>Lifting power third bucket</t>
  </si>
  <si>
    <t>Lifting power fourth bucket</t>
  </si>
  <si>
    <t>Lifting power fifth bucket</t>
  </si>
  <si>
    <t>Friction power upper bucket</t>
  </si>
  <si>
    <t>Friction power second bucket</t>
  </si>
  <si>
    <t>Friction power third bucket</t>
  </si>
  <si>
    <t>Friction power fourth bucket</t>
  </si>
  <si>
    <t>Friction power fifth bucket</t>
  </si>
  <si>
    <t>Total Friction power</t>
  </si>
  <si>
    <r>
      <t>F</t>
    </r>
    <r>
      <rPr>
        <b/>
        <vertAlign val="subscript"/>
        <sz val="10"/>
        <rFont val="Arial"/>
        <family val="2"/>
      </rPr>
      <t>f</t>
    </r>
    <r>
      <rPr>
        <b/>
        <sz val="10"/>
        <rFont val="Arial"/>
        <family val="2"/>
      </rPr>
      <t>=      [kN]</t>
    </r>
  </si>
  <si>
    <t>Friction force</t>
  </si>
  <si>
    <t>Tangential speed at inner ring</t>
  </si>
  <si>
    <r>
      <t>L</t>
    </r>
    <r>
      <rPr>
        <vertAlign val="subscript"/>
        <sz val="10"/>
        <rFont val="Arial"/>
        <family val="2"/>
      </rPr>
      <t xml:space="preserve">p </t>
    </r>
    <r>
      <rPr>
        <sz val="10"/>
        <rFont val="Arial"/>
        <family val="2"/>
      </rPr>
      <t>[m]</t>
    </r>
  </si>
  <si>
    <t>Bench area</t>
  </si>
  <si>
    <r>
      <t>A [m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</si>
  <si>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t>Bench Volume</t>
  </si>
  <si>
    <r>
      <t>B</t>
    </r>
    <r>
      <rPr>
        <vertAlign val="subscript"/>
        <sz val="10"/>
        <rFont val="Arial"/>
        <family val="2"/>
      </rPr>
      <t>b</t>
    </r>
    <r>
      <rPr>
        <sz val="10"/>
        <rFont val="Arial"/>
        <family val="2"/>
      </rPr>
      <t xml:space="preserve"> [m]</t>
    </r>
  </si>
  <si>
    <t>Bench width at bench base</t>
  </si>
  <si>
    <t>Bench width at bench top</t>
  </si>
  <si>
    <r>
      <t>b</t>
    </r>
    <r>
      <rPr>
        <vertAlign val="subscript"/>
        <sz val="10"/>
        <rFont val="Arial"/>
        <family val="2"/>
      </rPr>
      <t>b</t>
    </r>
    <r>
      <rPr>
        <sz val="10"/>
        <rFont val="Arial"/>
        <family val="2"/>
      </rPr>
      <t xml:space="preserve"> [m]</t>
    </r>
  </si>
  <si>
    <t xml:space="preserve">Bench height </t>
  </si>
  <si>
    <t>H [m]</t>
  </si>
  <si>
    <r>
      <t>y</t>
    </r>
    <r>
      <rPr>
        <vertAlign val="subscript"/>
        <sz val="10"/>
        <rFont val="Calibri"/>
        <family val="2"/>
        <scheme val="minor"/>
      </rPr>
      <t>N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</si>
  <si>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y</t>
    </r>
    <r>
      <rPr>
        <vertAlign val="subscript"/>
        <sz val="10"/>
        <rFont val="Calibri"/>
        <family val="2"/>
        <scheme val="minor"/>
      </rPr>
      <t>N</t>
    </r>
    <r>
      <rPr>
        <sz val="10"/>
        <rFont val="GreekC"/>
      </rPr>
      <t xml:space="preserve"> [°]</t>
    </r>
  </si>
  <si>
    <r>
      <t>y</t>
    </r>
    <r>
      <rPr>
        <vertAlign val="subscript"/>
        <sz val="10"/>
        <rFont val="Calibri"/>
        <family val="2"/>
        <scheme val="minor"/>
      </rPr>
      <t>H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</si>
  <si>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y</t>
    </r>
    <r>
      <rPr>
        <vertAlign val="subscript"/>
        <sz val="10"/>
        <rFont val="Calibri"/>
        <family val="2"/>
        <scheme val="minor"/>
      </rPr>
      <t>H</t>
    </r>
    <r>
      <rPr>
        <sz val="10"/>
        <rFont val="GreekC"/>
      </rPr>
      <t xml:space="preserve"> [°]</t>
    </r>
  </si>
  <si>
    <t>Max Scarp angle</t>
  </si>
  <si>
    <r>
      <t xml:space="preserve">b        </t>
    </r>
    <r>
      <rPr>
        <sz val="10"/>
        <rFont val="Arial"/>
        <family val="2"/>
      </rPr>
      <t>[°]</t>
    </r>
  </si>
  <si>
    <t>Scarp angle during slewing</t>
  </si>
  <si>
    <t xml:space="preserve">Angle of buckets measured from vertical </t>
  </si>
  <si>
    <r>
      <t>V</t>
    </r>
    <r>
      <rPr>
        <vertAlign val="subscript"/>
        <sz val="10"/>
        <rFont val="Calibri"/>
        <family val="2"/>
        <scheme val="minor"/>
      </rPr>
      <t xml:space="preserve">s </t>
    </r>
    <r>
      <rPr>
        <sz val="10"/>
        <rFont val="Calibri"/>
        <family val="2"/>
        <scheme val="minor"/>
      </rPr>
      <t xml:space="preserve">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]</t>
    </r>
  </si>
  <si>
    <r>
      <t>Number of slewing steps V</t>
    </r>
    <r>
      <rPr>
        <vertAlign val="subscript"/>
        <sz val="10"/>
        <rFont val="Arial"/>
        <family val="2"/>
      </rPr>
      <t>b</t>
    </r>
    <r>
      <rPr>
        <sz val="10"/>
        <rFont val="Arial"/>
        <family val="2"/>
      </rPr>
      <t>/V</t>
    </r>
    <r>
      <rPr>
        <vertAlign val="subscript"/>
        <sz val="10"/>
        <rFont val="Arial"/>
        <family val="2"/>
      </rPr>
      <t>s</t>
    </r>
  </si>
  <si>
    <r>
      <t>Number of slewing steps L</t>
    </r>
    <r>
      <rPr>
        <vertAlign val="subscript"/>
        <sz val="10"/>
        <rFont val="Arial"/>
        <family val="2"/>
      </rPr>
      <t>p</t>
    </r>
    <r>
      <rPr>
        <sz val="10"/>
        <rFont val="Arial"/>
        <family val="2"/>
      </rPr>
      <t>/p</t>
    </r>
  </si>
  <si>
    <t xml:space="preserve">Difference lenght </t>
  </si>
  <si>
    <r>
      <t>(L</t>
    </r>
    <r>
      <rPr>
        <vertAlign val="subscript"/>
        <sz val="10"/>
        <rFont val="Calibri"/>
        <family val="2"/>
        <scheme val="minor"/>
      </rPr>
      <t>p</t>
    </r>
    <r>
      <rPr>
        <sz val="10"/>
        <rFont val="Calibri"/>
        <family val="2"/>
        <scheme val="minor"/>
      </rPr>
      <t>/p -V</t>
    </r>
    <r>
      <rPr>
        <vertAlign val="subscript"/>
        <sz val="10"/>
        <rFont val="Calibri"/>
        <family val="2"/>
        <scheme val="minor"/>
      </rPr>
      <t>b</t>
    </r>
    <r>
      <rPr>
        <sz val="10"/>
        <rFont val="Calibri"/>
        <family val="2"/>
        <scheme val="minor"/>
      </rPr>
      <t>/V</t>
    </r>
    <r>
      <rPr>
        <vertAlign val="subscript"/>
        <sz val="10"/>
        <rFont val="Calibri"/>
        <family val="2"/>
        <scheme val="minor"/>
      </rPr>
      <t>s</t>
    </r>
    <r>
      <rPr>
        <sz val="10"/>
        <rFont val="Calibri"/>
        <family val="2"/>
        <scheme val="minor"/>
      </rPr>
      <t>)* V</t>
    </r>
    <r>
      <rPr>
        <vertAlign val="subscript"/>
        <sz val="10"/>
        <rFont val="Calibri"/>
        <family val="2"/>
        <scheme val="minor"/>
      </rPr>
      <t>s</t>
    </r>
    <r>
      <rPr>
        <sz val="10"/>
        <rFont val="Calibri"/>
        <family val="2"/>
        <scheme val="minor"/>
      </rPr>
      <t xml:space="preserve"> /A</t>
    </r>
    <r>
      <rPr>
        <vertAlign val="subscript"/>
        <sz val="10"/>
        <rFont val="Calibri"/>
        <family val="2"/>
        <scheme val="minor"/>
      </rPr>
      <t xml:space="preserve">b    </t>
    </r>
    <r>
      <rPr>
        <sz val="10"/>
        <rFont val="Calibri"/>
        <family val="2"/>
        <scheme val="minor"/>
      </rPr>
      <t xml:space="preserve"> [m]</t>
    </r>
  </si>
  <si>
    <r>
      <t>Vol in a complete slewing step ( V</t>
    </r>
    <r>
      <rPr>
        <vertAlign val="subscript"/>
        <sz val="10"/>
        <rFont val="Arial"/>
        <family val="2"/>
      </rPr>
      <t>b</t>
    </r>
    <r>
      <rPr>
        <sz val="10"/>
        <rFont val="Arial"/>
        <family val="2"/>
      </rPr>
      <t>/(L</t>
    </r>
    <r>
      <rPr>
        <vertAlign val="subscript"/>
        <sz val="10"/>
        <rFont val="Arial"/>
        <family val="2"/>
      </rPr>
      <t>p</t>
    </r>
    <r>
      <rPr>
        <sz val="10"/>
        <rFont val="Arial"/>
        <family val="2"/>
      </rPr>
      <t>/p) )</t>
    </r>
  </si>
  <si>
    <r>
      <t>V'</t>
    </r>
    <r>
      <rPr>
        <vertAlign val="subscript"/>
        <sz val="10"/>
        <rFont val="Calibri"/>
        <family val="2"/>
        <scheme val="minor"/>
      </rPr>
      <t xml:space="preserve">s </t>
    </r>
    <r>
      <rPr>
        <sz val="10"/>
        <rFont val="Calibri"/>
        <family val="2"/>
        <scheme val="minor"/>
      </rPr>
      <t xml:space="preserve">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]</t>
    </r>
  </si>
  <si>
    <r>
      <t>(V</t>
    </r>
    <r>
      <rPr>
        <vertAlign val="subscript"/>
        <sz val="10"/>
        <rFont val="Calibri"/>
        <family val="2"/>
        <scheme val="minor"/>
      </rPr>
      <t>s</t>
    </r>
    <r>
      <rPr>
        <sz val="10"/>
        <rFont val="Calibri"/>
        <family val="2"/>
        <scheme val="minor"/>
      </rPr>
      <t>-V'</t>
    </r>
    <r>
      <rPr>
        <vertAlign val="subscript"/>
        <sz val="10"/>
        <rFont val="Calibri"/>
        <family val="2"/>
        <scheme val="minor"/>
      </rPr>
      <t>s</t>
    </r>
    <r>
      <rPr>
        <sz val="10"/>
        <rFont val="Calibri"/>
        <family val="2"/>
        <scheme val="minor"/>
      </rPr>
      <t>) / V'</t>
    </r>
    <r>
      <rPr>
        <vertAlign val="subscript"/>
        <sz val="10"/>
        <rFont val="Calibri"/>
        <family val="2"/>
        <scheme val="minor"/>
      </rPr>
      <t>s</t>
    </r>
  </si>
  <si>
    <t>Percentage error in volume calculation</t>
  </si>
  <si>
    <t>Instantaneous Digging Power</t>
  </si>
  <si>
    <t>Quadratic Digging Power</t>
  </si>
  <si>
    <r>
      <t>P</t>
    </r>
    <r>
      <rPr>
        <b/>
        <vertAlign val="subscript"/>
        <sz val="10"/>
        <rFont val="Arial"/>
        <family val="2"/>
      </rPr>
      <t xml:space="preserve">D                                       </t>
    </r>
    <r>
      <rPr>
        <b/>
        <sz val="10"/>
        <rFont val="Arial"/>
        <family val="2"/>
      </rPr>
      <t>[kW]</t>
    </r>
  </si>
  <si>
    <t>Quadratic Lifting Power</t>
  </si>
  <si>
    <r>
      <t>P</t>
    </r>
    <r>
      <rPr>
        <b/>
        <vertAlign val="subscript"/>
        <sz val="10"/>
        <rFont val="Arial"/>
        <family val="2"/>
      </rPr>
      <t xml:space="preserve">L                                       </t>
    </r>
    <r>
      <rPr>
        <b/>
        <sz val="10"/>
        <rFont val="Arial"/>
        <family val="2"/>
      </rPr>
      <t>[kW]</t>
    </r>
  </si>
  <si>
    <r>
      <t>P</t>
    </r>
    <r>
      <rPr>
        <vertAlign val="superscript"/>
        <sz val="10"/>
        <rFont val="Arial"/>
        <family val="2"/>
      </rPr>
      <t>2</t>
    </r>
    <r>
      <rPr>
        <vertAlign val="subscript"/>
        <sz val="10"/>
        <rFont val="Arial"/>
        <family val="2"/>
      </rPr>
      <t xml:space="preserve">L                                       </t>
    </r>
    <r>
      <rPr>
        <sz val="10"/>
        <rFont val="Arial"/>
        <family val="2"/>
      </rPr>
      <t>[kW]</t>
    </r>
  </si>
  <si>
    <t>Total Instantaneous Lifting power</t>
  </si>
  <si>
    <r>
      <t>P</t>
    </r>
    <r>
      <rPr>
        <vertAlign val="subscript"/>
        <sz val="10"/>
        <rFont val="Arial"/>
        <family val="2"/>
      </rPr>
      <t>L</t>
    </r>
    <r>
      <rPr>
        <sz val="10"/>
        <rFont val="Arial"/>
        <family val="2"/>
      </rPr>
      <t>=     [kW]</t>
    </r>
  </si>
  <si>
    <r>
      <t>P</t>
    </r>
    <r>
      <rPr>
        <vertAlign val="subscript"/>
        <sz val="10"/>
        <rFont val="Arial"/>
        <family val="2"/>
      </rPr>
      <t xml:space="preserve">D  </t>
    </r>
    <r>
      <rPr>
        <sz val="10"/>
        <rFont val="Arial"/>
        <family val="2"/>
      </rPr>
      <t>=C</t>
    </r>
    <r>
      <rPr>
        <vertAlign val="subscript"/>
        <sz val="10"/>
        <rFont val="Arial"/>
        <family val="2"/>
      </rPr>
      <t>L</t>
    </r>
    <r>
      <rPr>
        <sz val="10"/>
        <rFont val="Arial"/>
        <family val="2"/>
      </rPr>
      <t xml:space="preserve"> v K /</t>
    </r>
    <r>
      <rPr>
        <sz val="10"/>
        <rFont val="Calibri"/>
        <family val="2"/>
      </rPr>
      <t>µ</t>
    </r>
    <r>
      <rPr>
        <sz val="10"/>
        <rFont val="Arial"/>
        <family val="2"/>
      </rPr>
      <t xml:space="preserve"> [kW]</t>
    </r>
  </si>
  <si>
    <r>
      <t>P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>=     [kW]</t>
    </r>
  </si>
  <si>
    <r>
      <t>P</t>
    </r>
    <r>
      <rPr>
        <vertAlign val="superscript"/>
        <sz val="10"/>
        <rFont val="Arial"/>
        <family val="2"/>
      </rPr>
      <t>2</t>
    </r>
    <r>
      <rPr>
        <vertAlign val="subscript"/>
        <sz val="10"/>
        <rFont val="Arial"/>
        <family val="2"/>
      </rPr>
      <t xml:space="preserve">f                                       </t>
    </r>
    <r>
      <rPr>
        <sz val="10"/>
        <rFont val="Arial"/>
        <family val="2"/>
      </rPr>
      <t>[kW]</t>
    </r>
  </si>
  <si>
    <t>Quadratic Friction Power</t>
  </si>
  <si>
    <r>
      <t>P</t>
    </r>
    <r>
      <rPr>
        <b/>
        <vertAlign val="subscript"/>
        <sz val="10"/>
        <rFont val="Arial"/>
        <family val="2"/>
      </rPr>
      <t xml:space="preserve">f                                       </t>
    </r>
    <r>
      <rPr>
        <b/>
        <sz val="10"/>
        <rFont val="Arial"/>
        <family val="2"/>
      </rPr>
      <t>[kW]</t>
    </r>
  </si>
  <si>
    <t>Istantaneous Total Power for Reclaiming</t>
  </si>
  <si>
    <r>
      <t>b</t>
    </r>
    <r>
      <rPr>
        <vertAlign val="subscript"/>
        <sz val="10"/>
        <rFont val="Arial"/>
        <family val="2"/>
      </rPr>
      <t xml:space="preserve">p </t>
    </r>
    <r>
      <rPr>
        <sz val="10"/>
        <rFont val="Arial"/>
        <family val="2"/>
      </rPr>
      <t>[m]</t>
    </r>
  </si>
  <si>
    <t>Total quantity of material in the bench</t>
  </si>
  <si>
    <t>Q'        [t]</t>
  </si>
  <si>
    <r>
      <t>V        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</si>
  <si>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t>Reclaimed bottom width</t>
  </si>
  <si>
    <r>
      <t>B'</t>
    </r>
    <r>
      <rPr>
        <vertAlign val="subscript"/>
        <sz val="10"/>
        <rFont val="Arial"/>
        <family val="2"/>
      </rPr>
      <t>b</t>
    </r>
    <r>
      <rPr>
        <sz val="10"/>
        <rFont val="Arial"/>
        <family val="2"/>
      </rPr>
      <t xml:space="preserve"> [m]</t>
    </r>
  </si>
  <si>
    <r>
      <t>P</t>
    </r>
    <r>
      <rPr>
        <vertAlign val="subscript"/>
        <sz val="10"/>
        <rFont val="Arial"/>
        <family val="2"/>
      </rPr>
      <t>T</t>
    </r>
    <r>
      <rPr>
        <sz val="10"/>
        <rFont val="Arial"/>
        <family val="2"/>
      </rPr>
      <t>=P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>+P</t>
    </r>
    <r>
      <rPr>
        <vertAlign val="subscript"/>
        <sz val="10"/>
        <rFont val="Arial"/>
        <family val="2"/>
      </rPr>
      <t>L</t>
    </r>
    <r>
      <rPr>
        <sz val="10"/>
        <rFont val="Arial"/>
        <family val="2"/>
      </rPr>
      <t>+P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 xml:space="preserve">  [kW]</t>
    </r>
  </si>
  <si>
    <t>HIDE COLUMN</t>
  </si>
  <si>
    <t>Maximum Friction power (considering V=f*Vb)</t>
  </si>
  <si>
    <t>Maximum Digging Power (with 3 buckets completely</t>
  </si>
  <si>
    <t xml:space="preserve"> in the material and one at full width)</t>
  </si>
  <si>
    <t>Maximum Istantaneous Power</t>
  </si>
  <si>
    <r>
      <t>ω</t>
    </r>
    <r>
      <rPr>
        <vertAlign val="subscript"/>
        <sz val="10"/>
        <rFont val="Arial"/>
        <family val="2"/>
      </rPr>
      <t>s</t>
    </r>
    <r>
      <rPr>
        <vertAlign val="subscript"/>
        <sz val="10"/>
        <rFont val="GreekC"/>
      </rPr>
      <t xml:space="preserve">             </t>
    </r>
    <r>
      <rPr>
        <vertAlign val="subscript"/>
        <sz val="10"/>
        <rFont val="Arial"/>
        <family val="2"/>
      </rPr>
      <t xml:space="preserve">              </t>
    </r>
    <r>
      <rPr>
        <sz val="10"/>
        <rFont val="Arial"/>
        <family val="2"/>
      </rPr>
      <t xml:space="preserve"> [rpm]</t>
    </r>
  </si>
  <si>
    <t>Slewing speed (radial)</t>
  </si>
  <si>
    <t>Slewing speed (tangential)</t>
  </si>
  <si>
    <r>
      <t>v</t>
    </r>
    <r>
      <rPr>
        <vertAlign val="subscript"/>
        <sz val="10"/>
        <rFont val="Arial"/>
        <family val="2"/>
      </rPr>
      <t xml:space="preserve">S      </t>
    </r>
    <r>
      <rPr>
        <sz val="10"/>
        <rFont val="Arial"/>
        <family val="2"/>
      </rPr>
      <t xml:space="preserve">                              [m/s]</t>
    </r>
  </si>
  <si>
    <r>
      <t>v</t>
    </r>
    <r>
      <rPr>
        <vertAlign val="subscript"/>
        <sz val="10"/>
        <rFont val="Arial"/>
        <family val="2"/>
      </rPr>
      <t xml:space="preserve">S      </t>
    </r>
    <r>
      <rPr>
        <sz val="10"/>
        <rFont val="Arial"/>
        <family val="2"/>
      </rPr>
      <t xml:space="preserve">                              [m/min]</t>
    </r>
  </si>
  <si>
    <r>
      <rPr>
        <sz val="10"/>
        <rFont val="GreekC"/>
      </rPr>
      <t>w</t>
    </r>
    <r>
      <rPr>
        <vertAlign val="subscript"/>
        <sz val="10"/>
        <rFont val="Arial"/>
        <family val="2"/>
      </rPr>
      <t>Smin</t>
    </r>
    <r>
      <rPr>
        <sz val="10"/>
        <rFont val="Arial"/>
        <family val="2"/>
      </rPr>
      <t xml:space="preserve">                  </t>
    </r>
    <r>
      <rPr>
        <vertAlign val="subscript"/>
        <sz val="10"/>
        <rFont val="Arial"/>
        <family val="2"/>
      </rPr>
      <t xml:space="preserve">           </t>
    </r>
    <r>
      <rPr>
        <sz val="10"/>
        <rFont val="Arial"/>
        <family val="2"/>
      </rPr>
      <t xml:space="preserve"> [rad/s]</t>
    </r>
  </si>
  <si>
    <r>
      <t>y</t>
    </r>
    <r>
      <rPr>
        <vertAlign val="subscript"/>
        <sz val="10"/>
        <rFont val="Calibri"/>
        <family val="2"/>
        <scheme val="minor"/>
      </rPr>
      <t>R</t>
    </r>
    <r>
      <rPr>
        <sz val="10"/>
        <rFont val="GreekC"/>
      </rPr>
      <t xml:space="preserve"> [°]</t>
    </r>
  </si>
  <si>
    <r>
      <rPr>
        <sz val="10"/>
        <rFont val="GreekC"/>
      </rPr>
      <t>w</t>
    </r>
    <r>
      <rPr>
        <vertAlign val="subscript"/>
        <sz val="10"/>
        <rFont val="Arial"/>
        <family val="2"/>
      </rPr>
      <t>Smax</t>
    </r>
    <r>
      <rPr>
        <sz val="10"/>
        <rFont val="Arial"/>
        <family val="2"/>
      </rPr>
      <t xml:space="preserve">                  </t>
    </r>
    <r>
      <rPr>
        <vertAlign val="subscript"/>
        <sz val="10"/>
        <rFont val="Arial"/>
        <family val="2"/>
      </rPr>
      <t xml:space="preserve">           </t>
    </r>
    <r>
      <rPr>
        <sz val="10"/>
        <rFont val="Arial"/>
        <family val="2"/>
      </rPr>
      <t xml:space="preserve"> [rad/s]</t>
    </r>
  </si>
  <si>
    <r>
      <t>v</t>
    </r>
    <r>
      <rPr>
        <vertAlign val="subscript"/>
        <sz val="10"/>
        <rFont val="Arial"/>
        <family val="2"/>
      </rPr>
      <t xml:space="preserve">Smin      </t>
    </r>
    <r>
      <rPr>
        <sz val="10"/>
        <rFont val="Arial"/>
        <family val="2"/>
      </rPr>
      <t xml:space="preserve">                         [m/min]</t>
    </r>
  </si>
  <si>
    <r>
      <t>v</t>
    </r>
    <r>
      <rPr>
        <vertAlign val="subscript"/>
        <sz val="10"/>
        <rFont val="Arial"/>
        <family val="2"/>
      </rPr>
      <t xml:space="preserve">Smax     </t>
    </r>
    <r>
      <rPr>
        <sz val="10"/>
        <rFont val="Arial"/>
        <family val="2"/>
      </rPr>
      <t xml:space="preserve">                         [m/min]</t>
    </r>
  </si>
  <si>
    <t>Maximum allowable step</t>
  </si>
  <si>
    <r>
      <t>p=t</t>
    </r>
    <r>
      <rPr>
        <vertAlign val="subscript"/>
        <sz val="10"/>
        <rFont val="Arial"/>
        <family val="2"/>
      </rPr>
      <t xml:space="preserve">E </t>
    </r>
    <r>
      <rPr>
        <sz val="10"/>
        <rFont val="Arial"/>
        <family val="2"/>
      </rPr>
      <t xml:space="preserve">/cos </t>
    </r>
    <r>
      <rPr>
        <sz val="10"/>
        <rFont val="GreekC"/>
      </rPr>
      <t>y</t>
    </r>
    <r>
      <rPr>
        <vertAlign val="subscript"/>
        <sz val="10"/>
        <rFont val="Calibri"/>
        <family val="2"/>
        <scheme val="minor"/>
      </rPr>
      <t>min</t>
    </r>
    <r>
      <rPr>
        <sz val="10"/>
        <rFont val="GreekC"/>
      </rPr>
      <t xml:space="preserve">     </t>
    </r>
    <r>
      <rPr>
        <sz val="10"/>
        <rFont val="Calibri"/>
        <family val="2"/>
        <scheme val="minor"/>
      </rPr>
      <t>[m]</t>
    </r>
  </si>
  <si>
    <t>zona centrale</t>
  </si>
  <si>
    <t>Total Volume reclaimed in a slewing step</t>
  </si>
  <si>
    <t>Total Time for a slewing step</t>
  </si>
  <si>
    <t>Medium capacity in a slewing step</t>
  </si>
  <si>
    <r>
      <t>M=V/T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/h]</t>
    </r>
  </si>
  <si>
    <r>
      <rPr>
        <sz val="10"/>
        <rFont val="Calibri"/>
        <family val="2"/>
      </rPr>
      <t>π</t>
    </r>
    <r>
      <rPr>
        <sz val="8.5"/>
        <rFont val="Arial"/>
        <family val="2"/>
      </rPr>
      <t>-</t>
    </r>
    <r>
      <rPr>
        <sz val="10"/>
        <rFont val="Arial"/>
        <family val="2"/>
      </rPr>
      <t>ε</t>
    </r>
    <r>
      <rPr>
        <vertAlign val="subscript"/>
        <sz val="10"/>
        <rFont val="Arial"/>
        <family val="2"/>
      </rPr>
      <t xml:space="preserve">1  </t>
    </r>
    <r>
      <rPr>
        <sz val="10"/>
        <rFont val="Arial"/>
        <family val="2"/>
      </rPr>
      <t>[rad]</t>
    </r>
  </si>
  <si>
    <r>
      <rPr>
        <sz val="10"/>
        <rFont val="Calibri"/>
        <family val="2"/>
      </rPr>
      <t>π</t>
    </r>
    <r>
      <rPr>
        <sz val="8.5"/>
        <rFont val="Arial"/>
        <family val="2"/>
      </rPr>
      <t>-</t>
    </r>
    <r>
      <rPr>
        <sz val="10"/>
        <rFont val="Arial"/>
        <family val="2"/>
      </rPr>
      <t>ε</t>
    </r>
    <r>
      <rPr>
        <vertAlign val="subscript"/>
        <sz val="10"/>
        <rFont val="Arial"/>
        <family val="2"/>
      </rPr>
      <t xml:space="preserve">2  </t>
    </r>
    <r>
      <rPr>
        <sz val="10"/>
        <rFont val="Arial"/>
        <family val="2"/>
      </rPr>
      <t>[rad]</t>
    </r>
  </si>
  <si>
    <r>
      <rPr>
        <sz val="10"/>
        <rFont val="Calibri"/>
        <family val="2"/>
      </rPr>
      <t>π</t>
    </r>
    <r>
      <rPr>
        <sz val="8.5"/>
        <rFont val="Arial"/>
        <family val="2"/>
      </rPr>
      <t>-</t>
    </r>
    <r>
      <rPr>
        <sz val="10"/>
        <rFont val="Arial"/>
        <family val="2"/>
      </rPr>
      <t>ε</t>
    </r>
    <r>
      <rPr>
        <vertAlign val="subscript"/>
        <sz val="10"/>
        <rFont val="Arial"/>
        <family val="2"/>
      </rPr>
      <t xml:space="preserve">3  </t>
    </r>
    <r>
      <rPr>
        <sz val="10"/>
        <rFont val="Arial"/>
        <family val="2"/>
      </rPr>
      <t>[rad]</t>
    </r>
  </si>
  <si>
    <r>
      <rPr>
        <sz val="10"/>
        <rFont val="Calibri"/>
        <family val="2"/>
      </rPr>
      <t>π</t>
    </r>
    <r>
      <rPr>
        <sz val="8.5"/>
        <rFont val="Arial"/>
        <family val="2"/>
      </rPr>
      <t>-</t>
    </r>
    <r>
      <rPr>
        <sz val="10"/>
        <rFont val="Arial"/>
        <family val="2"/>
      </rPr>
      <t>ε</t>
    </r>
    <r>
      <rPr>
        <vertAlign val="subscript"/>
        <sz val="10"/>
        <rFont val="Arial"/>
        <family val="2"/>
      </rPr>
      <t xml:space="preserve">4  </t>
    </r>
    <r>
      <rPr>
        <sz val="10"/>
        <rFont val="Arial"/>
        <family val="2"/>
      </rPr>
      <t>[rad]</t>
    </r>
  </si>
  <si>
    <r>
      <t>y</t>
    </r>
    <r>
      <rPr>
        <vertAlign val="subscript"/>
        <sz val="10"/>
        <rFont val="Calibri"/>
        <family val="2"/>
        <scheme val="minor"/>
      </rPr>
      <t>2</t>
    </r>
    <r>
      <rPr>
        <vertAlign val="subscript"/>
        <sz val="10"/>
        <rFont val="Arial"/>
        <family val="2"/>
      </rPr>
      <t>ε</t>
    </r>
    <r>
      <rPr>
        <vertAlign val="subscript"/>
        <sz val="10"/>
        <rFont val="Calibri"/>
        <family val="2"/>
        <scheme val="minor"/>
      </rPr>
      <t>1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</si>
  <si>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y</t>
    </r>
    <r>
      <rPr>
        <vertAlign val="subscript"/>
        <sz val="10"/>
        <rFont val="Calibri"/>
        <family val="2"/>
        <scheme val="minor"/>
      </rPr>
      <t>2</t>
    </r>
    <r>
      <rPr>
        <vertAlign val="subscript"/>
        <sz val="10"/>
        <rFont val="Arial"/>
        <family val="2"/>
      </rPr>
      <t>ε</t>
    </r>
    <r>
      <rPr>
        <vertAlign val="subscript"/>
        <sz val="10"/>
        <rFont val="Calibri"/>
        <family val="2"/>
        <scheme val="minor"/>
      </rPr>
      <t>2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</si>
  <si>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V</t>
    </r>
    <r>
      <rPr>
        <vertAlign val="subscript"/>
        <sz val="10"/>
        <rFont val="Calibri"/>
        <family val="2"/>
        <scheme val="minor"/>
      </rPr>
      <t>2</t>
    </r>
    <r>
      <rPr>
        <sz val="10"/>
        <rFont val="Calibri"/>
        <family val="2"/>
        <scheme val="minor"/>
      </rPr>
      <t xml:space="preserve">      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]</t>
    </r>
  </si>
  <si>
    <r>
      <t>y</t>
    </r>
    <r>
      <rPr>
        <vertAlign val="subscript"/>
        <sz val="10"/>
        <rFont val="Calibri"/>
        <family val="2"/>
        <scheme val="minor"/>
      </rPr>
      <t>2</t>
    </r>
    <r>
      <rPr>
        <vertAlign val="subscript"/>
        <sz val="10"/>
        <rFont val="Arial"/>
        <family val="2"/>
      </rPr>
      <t>ε</t>
    </r>
    <r>
      <rPr>
        <vertAlign val="subscript"/>
        <sz val="10"/>
        <rFont val="Calibri"/>
        <family val="2"/>
        <scheme val="minor"/>
      </rPr>
      <t>3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</si>
  <si>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rPr>
        <sz val="10"/>
        <rFont val="Calibri"/>
        <family val="2"/>
      </rPr>
      <t>π</t>
    </r>
    <r>
      <rPr>
        <sz val="8.5"/>
        <rFont val="Arial"/>
        <family val="2"/>
      </rPr>
      <t>-</t>
    </r>
    <r>
      <rPr>
        <sz val="10"/>
        <rFont val="Arial"/>
        <family val="2"/>
      </rPr>
      <t>ε</t>
    </r>
    <r>
      <rPr>
        <vertAlign val="subscript"/>
        <sz val="10"/>
        <rFont val="Arial"/>
        <family val="2"/>
      </rPr>
      <t xml:space="preserve">5  </t>
    </r>
    <r>
      <rPr>
        <sz val="10"/>
        <rFont val="Arial"/>
        <family val="2"/>
      </rPr>
      <t>[rad]</t>
    </r>
  </si>
  <si>
    <r>
      <t>y</t>
    </r>
    <r>
      <rPr>
        <vertAlign val="subscript"/>
        <sz val="10"/>
        <rFont val="Calibri"/>
        <family val="2"/>
        <scheme val="minor"/>
      </rPr>
      <t>2</t>
    </r>
    <r>
      <rPr>
        <vertAlign val="subscript"/>
        <sz val="10"/>
        <rFont val="Arial"/>
        <family val="2"/>
      </rPr>
      <t>ε</t>
    </r>
    <r>
      <rPr>
        <vertAlign val="subscript"/>
        <sz val="10"/>
        <rFont val="Calibri"/>
        <family val="2"/>
        <scheme val="minor"/>
      </rPr>
      <t>4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</si>
  <si>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y</t>
    </r>
    <r>
      <rPr>
        <vertAlign val="subscript"/>
        <sz val="10"/>
        <rFont val="Calibri"/>
        <family val="2"/>
        <scheme val="minor"/>
      </rPr>
      <t>2</t>
    </r>
    <r>
      <rPr>
        <vertAlign val="subscript"/>
        <sz val="10"/>
        <rFont val="Arial"/>
        <family val="2"/>
      </rPr>
      <t>ε</t>
    </r>
    <r>
      <rPr>
        <vertAlign val="subscript"/>
        <sz val="10"/>
        <rFont val="Calibri"/>
        <family val="2"/>
        <scheme val="minor"/>
      </rPr>
      <t>5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</si>
  <si>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t>[m/s]</t>
  </si>
  <si>
    <t>tratto iniziale scarpata</t>
  </si>
  <si>
    <t>tratto scarpata finale</t>
  </si>
  <si>
    <t>Istantaneous volumetric capacity (average of the calc step)</t>
  </si>
  <si>
    <t>Total Volume reclaimed istantaneously (of the calc step)</t>
  </si>
  <si>
    <t>Bucket Wheel Tangential speed (at bucket middle)</t>
  </si>
  <si>
    <t>Maximum Lifting force</t>
  </si>
  <si>
    <r>
      <t>F</t>
    </r>
    <r>
      <rPr>
        <b/>
        <vertAlign val="subscript"/>
        <sz val="10"/>
        <rFont val="Arial"/>
        <family val="2"/>
      </rPr>
      <t>Lmax</t>
    </r>
    <r>
      <rPr>
        <b/>
        <sz val="10"/>
        <rFont val="Arial"/>
        <family val="2"/>
      </rPr>
      <t>=      [kN]</t>
    </r>
  </si>
  <si>
    <r>
      <t>F</t>
    </r>
    <r>
      <rPr>
        <vertAlign val="subscript"/>
        <sz val="10"/>
        <rFont val="Arial"/>
        <family val="2"/>
      </rPr>
      <t>L</t>
    </r>
    <r>
      <rPr>
        <sz val="10"/>
        <rFont val="Arial"/>
        <family val="2"/>
      </rPr>
      <t>=      [kN]</t>
    </r>
  </si>
  <si>
    <r>
      <t>L</t>
    </r>
    <r>
      <rPr>
        <vertAlign val="subscript"/>
        <sz val="10"/>
        <rFont val="Arial"/>
        <family val="2"/>
      </rPr>
      <t>h</t>
    </r>
    <r>
      <rPr>
        <sz val="10"/>
        <rFont val="Arial"/>
        <family val="2"/>
      </rPr>
      <t>=l+Lcos</t>
    </r>
    <r>
      <rPr>
        <sz val="10"/>
        <rFont val="GreekC"/>
      </rPr>
      <t>d</t>
    </r>
    <r>
      <rPr>
        <sz val="10"/>
        <rFont val="Arial"/>
        <family val="2"/>
      </rPr>
      <t xml:space="preserve">+hsenδ+D/2 sen </t>
    </r>
    <r>
      <rPr>
        <sz val="10"/>
        <rFont val="GreekC"/>
      </rPr>
      <t xml:space="preserve">f </t>
    </r>
    <r>
      <rPr>
        <sz val="10"/>
        <rFont val="Calibri"/>
        <family val="2"/>
        <scheme val="minor"/>
      </rPr>
      <t>[m]</t>
    </r>
  </si>
  <si>
    <t>Maximum Lifting power (3 buckets full at V=f*Vb)</t>
  </si>
  <si>
    <t>Maximum istantaneous Lifting force (3 buckets full)</t>
  </si>
  <si>
    <t>Istantaneous Capacity</t>
  </si>
  <si>
    <t>Q          [t/h]</t>
  </si>
  <si>
    <t>Minimum tan slew speed considering boom inclination</t>
  </si>
  <si>
    <t>Selected minimum slewing speed for the bench</t>
  </si>
  <si>
    <t>Selected maximum slewing speed for the bench</t>
  </si>
  <si>
    <r>
      <rPr>
        <sz val="10"/>
        <rFont val="GreekC"/>
      </rPr>
      <t>w</t>
    </r>
    <r>
      <rPr>
        <vertAlign val="subscript"/>
        <sz val="10"/>
        <rFont val="Arial"/>
        <family val="2"/>
      </rPr>
      <t>Smin</t>
    </r>
    <r>
      <rPr>
        <sz val="10"/>
        <rFont val="Arial"/>
        <family val="2"/>
      </rPr>
      <t xml:space="preserve">                  </t>
    </r>
    <r>
      <rPr>
        <vertAlign val="subscript"/>
        <sz val="10"/>
        <rFont val="Arial"/>
        <family val="2"/>
      </rPr>
      <t xml:space="preserve">           </t>
    </r>
    <r>
      <rPr>
        <sz val="10"/>
        <rFont val="Arial"/>
        <family val="2"/>
      </rPr>
      <t xml:space="preserve"> [rpm]</t>
    </r>
  </si>
  <si>
    <t>Selected minimum slewing speed for bench calculation</t>
  </si>
  <si>
    <r>
      <rPr>
        <sz val="10"/>
        <rFont val="GreekC"/>
      </rPr>
      <t>w</t>
    </r>
    <r>
      <rPr>
        <vertAlign val="subscript"/>
        <sz val="10"/>
        <rFont val="Arial"/>
        <family val="2"/>
      </rPr>
      <t>Smax</t>
    </r>
    <r>
      <rPr>
        <sz val="10"/>
        <rFont val="Arial"/>
        <family val="2"/>
      </rPr>
      <t xml:space="preserve">                  </t>
    </r>
    <r>
      <rPr>
        <vertAlign val="subscript"/>
        <sz val="10"/>
        <rFont val="Arial"/>
        <family val="2"/>
      </rPr>
      <t xml:space="preserve">           </t>
    </r>
    <r>
      <rPr>
        <sz val="10"/>
        <rFont val="Arial"/>
        <family val="2"/>
      </rPr>
      <t xml:space="preserve"> [rpm]</t>
    </r>
  </si>
  <si>
    <t>Minimum slewing speed used for calculation</t>
  </si>
  <si>
    <t>Maximum slewing speed used for calculation</t>
  </si>
  <si>
    <t>Angular slewing speed deriving from max boom slew speed</t>
  </si>
  <si>
    <r>
      <t>ω</t>
    </r>
    <r>
      <rPr>
        <vertAlign val="subscript"/>
        <sz val="10"/>
        <rFont val="Arial"/>
        <family val="2"/>
      </rPr>
      <t>s</t>
    </r>
    <r>
      <rPr>
        <vertAlign val="subscript"/>
        <sz val="10"/>
        <rFont val="Calibri"/>
        <family val="2"/>
        <scheme val="minor"/>
      </rPr>
      <t>max</t>
    </r>
    <r>
      <rPr>
        <vertAlign val="subscript"/>
        <sz val="10"/>
        <rFont val="GreekC"/>
      </rPr>
      <t xml:space="preserve"> </t>
    </r>
    <r>
      <rPr>
        <sz val="10"/>
        <rFont val="Arial"/>
        <family val="2"/>
      </rPr>
      <t>=v</t>
    </r>
    <r>
      <rPr>
        <vertAlign val="subscript"/>
        <sz val="10"/>
        <rFont val="Arial"/>
        <family val="2"/>
      </rPr>
      <t>Smax</t>
    </r>
    <r>
      <rPr>
        <sz val="10"/>
        <rFont val="Arial"/>
        <family val="2"/>
      </rPr>
      <t xml:space="preserve"> /L</t>
    </r>
    <r>
      <rPr>
        <vertAlign val="subscript"/>
        <sz val="10"/>
        <rFont val="Arial"/>
        <family val="2"/>
      </rPr>
      <t xml:space="preserve">h </t>
    </r>
    <r>
      <rPr>
        <sz val="10"/>
        <rFont val="Arial"/>
        <family val="2"/>
      </rPr>
      <t xml:space="preserve">          [rpm]</t>
    </r>
  </si>
  <si>
    <t>Selected maximum slewing speed for bench calculation</t>
  </si>
  <si>
    <t>cosine law incremental angle</t>
  </si>
  <si>
    <t>[°]</t>
  </si>
  <si>
    <t>[rad]</t>
  </si>
  <si>
    <t xml:space="preserve">Number of calculation step </t>
  </si>
  <si>
    <t>Q               [t/h]</t>
  </si>
  <si>
    <t>Lifting power second bucket</t>
  </si>
  <si>
    <t>T S</t>
  </si>
  <si>
    <t>V/(TS)</t>
  </si>
  <si>
    <r>
      <t xml:space="preserve">Volume reclaimed by the single bucket in a </t>
    </r>
    <r>
      <rPr>
        <sz val="10"/>
        <rFont val="GreekC"/>
      </rPr>
      <t>b</t>
    </r>
    <r>
      <rPr>
        <sz val="10"/>
        <rFont val="Arial"/>
        <family val="2"/>
      </rPr>
      <t xml:space="preserve"> angle </t>
    </r>
  </si>
  <si>
    <t xml:space="preserve">Slewing angle in which bucket comes out of material </t>
  </si>
  <si>
    <t>Number of buckets per slewing step</t>
  </si>
  <si>
    <t>medium volume reclaimed by one bucket</t>
  </si>
  <si>
    <t>medium filling factor</t>
  </si>
  <si>
    <t>Istantaneous filling factor</t>
  </si>
  <si>
    <r>
      <t>f=V/V</t>
    </r>
    <r>
      <rPr>
        <vertAlign val="subscript"/>
        <sz val="10"/>
        <rFont val="Arial"/>
        <family val="2"/>
      </rPr>
      <t>B</t>
    </r>
  </si>
  <si>
    <r>
      <t>f</t>
    </r>
    <r>
      <rPr>
        <b/>
        <vertAlign val="subscript"/>
        <sz val="10"/>
        <rFont val="Arial"/>
        <family val="2"/>
      </rPr>
      <t>medium</t>
    </r>
    <r>
      <rPr>
        <b/>
        <sz val="10"/>
        <rFont val="Arial"/>
        <family val="2"/>
      </rPr>
      <t>=V/V</t>
    </r>
    <r>
      <rPr>
        <b/>
        <vertAlign val="subscript"/>
        <sz val="10"/>
        <rFont val="Arial"/>
        <family val="2"/>
      </rPr>
      <t>B</t>
    </r>
  </si>
  <si>
    <t>Angle at wich deceleration starts:      proposed</t>
  </si>
  <si>
    <r>
      <t>y</t>
    </r>
    <r>
      <rPr>
        <vertAlign val="subscript"/>
        <sz val="10"/>
        <rFont val="Calibri"/>
        <family val="2"/>
        <scheme val="minor"/>
      </rPr>
      <t>S</t>
    </r>
    <r>
      <rPr>
        <sz val="10"/>
        <rFont val="GreekC"/>
      </rPr>
      <t xml:space="preserve"> [°]</t>
    </r>
  </si>
  <si>
    <t xml:space="preserve">                                                          selected</t>
  </si>
  <si>
    <r>
      <t>y</t>
    </r>
    <r>
      <rPr>
        <vertAlign val="subscript"/>
        <sz val="10"/>
        <rFont val="Calibri"/>
        <family val="2"/>
        <scheme val="minor"/>
      </rPr>
      <t>S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</si>
  <si>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t xml:space="preserve">                                                       used for calculation</t>
  </si>
  <si>
    <r>
      <t>ω</t>
    </r>
    <r>
      <rPr>
        <vertAlign val="subscript"/>
        <sz val="10"/>
        <rFont val="Arial"/>
        <family val="2"/>
      </rPr>
      <t>s</t>
    </r>
    <r>
      <rPr>
        <vertAlign val="subscript"/>
        <sz val="10"/>
        <rFont val="GreekC"/>
      </rPr>
      <t xml:space="preserve">             </t>
    </r>
    <r>
      <rPr>
        <vertAlign val="subscript"/>
        <sz val="10"/>
        <rFont val="Arial"/>
        <family val="2"/>
      </rPr>
      <t xml:space="preserve">              </t>
    </r>
    <r>
      <rPr>
        <sz val="10"/>
        <rFont val="Arial"/>
        <family val="2"/>
      </rPr>
      <t xml:space="preserve"> [rad/s]</t>
    </r>
  </si>
  <si>
    <t>Volume reclaimed istantaneously [not used]</t>
  </si>
  <si>
    <t>[not used]</t>
  </si>
  <si>
    <t>Pick capacity</t>
  </si>
  <si>
    <r>
      <t>Q</t>
    </r>
    <r>
      <rPr>
        <b/>
        <vertAlign val="subscript"/>
        <sz val="10"/>
        <rFont val="Calibri"/>
        <family val="2"/>
        <scheme val="minor"/>
      </rPr>
      <t>max</t>
    </r>
    <r>
      <rPr>
        <b/>
        <sz val="10"/>
        <rFont val="Calibri"/>
        <family val="2"/>
        <scheme val="minor"/>
      </rPr>
      <t xml:space="preserve">           [t/h]</t>
    </r>
  </si>
  <si>
    <r>
      <t>V      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/bucket]</t>
    </r>
  </si>
  <si>
    <r>
      <t>V            [m</t>
    </r>
    <r>
      <rPr>
        <strike/>
        <vertAlign val="superscript"/>
        <sz val="10"/>
        <rFont val="Calibri"/>
        <family val="2"/>
        <scheme val="minor"/>
      </rPr>
      <t>3</t>
    </r>
    <r>
      <rPr>
        <strike/>
        <sz val="10"/>
        <rFont val="Calibri"/>
        <family val="2"/>
        <scheme val="minor"/>
      </rPr>
      <t>]</t>
    </r>
  </si>
  <si>
    <r>
      <t>y</t>
    </r>
    <r>
      <rPr>
        <strike/>
        <vertAlign val="subscript"/>
        <sz val="10"/>
        <rFont val="Calibri"/>
        <family val="2"/>
        <scheme val="minor"/>
      </rPr>
      <t>2</t>
    </r>
    <r>
      <rPr>
        <strike/>
        <sz val="10"/>
        <rFont val="GreekC"/>
      </rPr>
      <t xml:space="preserve"> [</t>
    </r>
    <r>
      <rPr>
        <strike/>
        <sz val="10"/>
        <rFont val="Calibri"/>
        <family val="2"/>
        <scheme val="minor"/>
      </rPr>
      <t>rad</t>
    </r>
    <r>
      <rPr>
        <strike/>
        <sz val="10"/>
        <rFont val="GreekC"/>
      </rPr>
      <t xml:space="preserve">] </t>
    </r>
  </si>
  <si>
    <t>Angle at wich acceleration finishes:      proposed</t>
  </si>
  <si>
    <r>
      <t>y</t>
    </r>
    <r>
      <rPr>
        <vertAlign val="subscript"/>
        <sz val="10"/>
        <rFont val="Calibri"/>
        <family val="2"/>
        <scheme val="minor"/>
      </rPr>
      <t>A</t>
    </r>
    <r>
      <rPr>
        <sz val="10"/>
        <rFont val="GreekC"/>
      </rPr>
      <t xml:space="preserve"> [°]</t>
    </r>
  </si>
  <si>
    <r>
      <t>y</t>
    </r>
    <r>
      <rPr>
        <vertAlign val="subscript"/>
        <sz val="10"/>
        <rFont val="Calibri"/>
        <family val="2"/>
        <scheme val="minor"/>
      </rPr>
      <t>A</t>
    </r>
    <r>
      <rPr>
        <sz val="10"/>
        <rFont val="GreekC"/>
      </rPr>
      <t xml:space="preserve"> 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</si>
  <si>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ω</t>
    </r>
    <r>
      <rPr>
        <vertAlign val="subscript"/>
        <sz val="10"/>
        <rFont val="Arial"/>
        <family val="2"/>
      </rPr>
      <t>s</t>
    </r>
    <r>
      <rPr>
        <vertAlign val="subscript"/>
        <sz val="10"/>
        <rFont val="GreekC"/>
      </rPr>
      <t xml:space="preserve">             </t>
    </r>
    <r>
      <rPr>
        <vertAlign val="subscript"/>
        <sz val="10"/>
        <rFont val="Arial"/>
        <family val="2"/>
      </rPr>
      <t xml:space="preserve">              </t>
    </r>
    <r>
      <rPr>
        <sz val="10"/>
        <rFont val="Arial"/>
        <family val="2"/>
      </rPr>
      <t xml:space="preserve"> [°/s]</t>
    </r>
  </si>
  <si>
    <t>Total arc described by cutting edge</t>
  </si>
  <si>
    <t>Arc [m]</t>
  </si>
  <si>
    <t xml:space="preserve">Medium tangential speed </t>
  </si>
  <si>
    <r>
      <t>v</t>
    </r>
    <r>
      <rPr>
        <vertAlign val="subscript"/>
        <sz val="10"/>
        <rFont val="Arial"/>
        <family val="2"/>
      </rPr>
      <t xml:space="preserve">Smedium      </t>
    </r>
    <r>
      <rPr>
        <sz val="10"/>
        <rFont val="Arial"/>
        <family val="2"/>
      </rPr>
      <t xml:space="preserve">                         [m/min]</t>
    </r>
  </si>
  <si>
    <t>Time between calculation steps</t>
  </si>
  <si>
    <t>Total time from slewing start</t>
  </si>
  <si>
    <t>T'    [s]</t>
  </si>
  <si>
    <t>Check of bucket width against speed</t>
  </si>
  <si>
    <r>
      <t>H</t>
    </r>
    <r>
      <rPr>
        <vertAlign val="subscript"/>
        <sz val="10"/>
        <rFont val="Arial"/>
        <family val="2"/>
      </rPr>
      <t xml:space="preserve">p </t>
    </r>
    <r>
      <rPr>
        <sz val="10"/>
        <rFont val="Arial"/>
        <family val="2"/>
      </rPr>
      <t>/R</t>
    </r>
  </si>
  <si>
    <t xml:space="preserve">Bench </t>
  </si>
  <si>
    <t>Bench number</t>
  </si>
  <si>
    <t>Height of the bottom of the bench (suggeted)</t>
  </si>
  <si>
    <t xml:space="preserve">                                                       selected</t>
  </si>
  <si>
    <t>Bench Analisys (blue higlighted data to be defined by user)</t>
  </si>
  <si>
    <t xml:space="preserve">Acceleration time </t>
  </si>
  <si>
    <r>
      <t>T</t>
    </r>
    <r>
      <rPr>
        <vertAlign val="subscript"/>
        <sz val="10"/>
        <rFont val="Calibri"/>
        <family val="2"/>
        <scheme val="minor"/>
      </rPr>
      <t>a</t>
    </r>
    <r>
      <rPr>
        <sz val="10"/>
        <rFont val="Calibri"/>
        <family val="2"/>
        <scheme val="minor"/>
      </rPr>
      <t xml:space="preserve">    [s]</t>
    </r>
  </si>
  <si>
    <t>acceleration time</t>
  </si>
  <si>
    <t xml:space="preserve">       [s]</t>
  </si>
  <si>
    <t>deceleration time</t>
  </si>
  <si>
    <t xml:space="preserve">Deceleration time </t>
  </si>
  <si>
    <r>
      <t>T</t>
    </r>
    <r>
      <rPr>
        <vertAlign val="subscript"/>
        <sz val="10"/>
        <rFont val="Calibri"/>
        <family val="2"/>
        <scheme val="minor"/>
      </rPr>
      <t>d</t>
    </r>
    <r>
      <rPr>
        <sz val="10"/>
        <rFont val="Calibri"/>
        <family val="2"/>
        <scheme val="minor"/>
      </rPr>
      <t xml:space="preserve">   [s]</t>
    </r>
  </si>
  <si>
    <r>
      <t>B</t>
    </r>
    <r>
      <rPr>
        <vertAlign val="subscript"/>
        <sz val="10"/>
        <rFont val="Arial"/>
        <family val="2"/>
      </rPr>
      <t xml:space="preserve">b   </t>
    </r>
    <r>
      <rPr>
        <sz val="10"/>
        <rFont val="Arial"/>
        <family val="2"/>
      </rPr>
      <t>[m]</t>
    </r>
  </si>
  <si>
    <r>
      <t>L</t>
    </r>
    <r>
      <rPr>
        <vertAlign val="subscript"/>
        <sz val="10"/>
        <rFont val="Arial"/>
        <family val="2"/>
      </rPr>
      <t xml:space="preserve">h   </t>
    </r>
    <r>
      <rPr>
        <sz val="10"/>
        <rFont val="Arial"/>
        <family val="2"/>
      </rPr>
      <t>[m]</t>
    </r>
  </si>
  <si>
    <t xml:space="preserve">Maximum istantaneous Lifting power </t>
  </si>
  <si>
    <t>Maximum istantaneous Digging Power</t>
  </si>
  <si>
    <t xml:space="preserve">Maximum Instantaneous Friction power </t>
  </si>
  <si>
    <t>Maximum Istantaneous Power w/o slips</t>
  </si>
  <si>
    <r>
      <t>b</t>
    </r>
    <r>
      <rPr>
        <vertAlign val="subscript"/>
        <sz val="10"/>
        <rFont val="Arial"/>
        <family val="2"/>
      </rPr>
      <t>t</t>
    </r>
    <r>
      <rPr>
        <sz val="10"/>
        <rFont val="Arial"/>
        <family val="2"/>
      </rPr>
      <t>=b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+b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+b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+b</t>
    </r>
    <r>
      <rPr>
        <vertAlign val="subscript"/>
        <sz val="10"/>
        <rFont val="Arial"/>
        <family val="2"/>
      </rPr>
      <t xml:space="preserve">4             </t>
    </r>
    <r>
      <rPr>
        <sz val="10"/>
        <rFont val="Arial"/>
        <family val="2"/>
      </rPr>
      <t xml:space="preserve">        [m]</t>
    </r>
  </si>
  <si>
    <t>Total Cutting Length con b differenziato</t>
  </si>
  <si>
    <r>
      <t>C</t>
    </r>
    <r>
      <rPr>
        <vertAlign val="subscript"/>
        <sz val="10"/>
        <rFont val="Arial"/>
        <family val="2"/>
      </rPr>
      <t xml:space="preserve">L  </t>
    </r>
    <r>
      <rPr>
        <sz val="10"/>
        <rFont val="Arial"/>
        <family val="2"/>
      </rPr>
      <t>=p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+p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+p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+p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+b1+b2+b3+b4[m]</t>
    </r>
  </si>
  <si>
    <t>Max istantaneous Lifting Power</t>
  </si>
  <si>
    <r>
      <t>b'=</t>
    </r>
    <r>
      <rPr>
        <sz val="10"/>
        <rFont val="GreekC"/>
      </rPr>
      <t>w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 xml:space="preserve"> </t>
    </r>
    <r>
      <rPr>
        <sz val="10"/>
        <rFont val="Calibri"/>
        <family val="2"/>
        <scheme val="minor"/>
      </rPr>
      <t>L</t>
    </r>
    <r>
      <rPr>
        <vertAlign val="subscript"/>
        <sz val="10"/>
        <rFont val="Calibri"/>
        <family val="2"/>
        <scheme val="minor"/>
      </rPr>
      <t>h</t>
    </r>
    <r>
      <rPr>
        <sz val="10"/>
        <rFont val="Calibri"/>
        <family val="2"/>
        <scheme val="minor"/>
      </rPr>
      <t xml:space="preserve"> α</t>
    </r>
    <r>
      <rPr>
        <sz val="8.5"/>
        <rFont val="Calibri"/>
        <family val="2"/>
        <scheme val="minor"/>
      </rPr>
      <t>/ω</t>
    </r>
    <r>
      <rPr>
        <vertAlign val="subscript"/>
        <sz val="7.25"/>
        <rFont val="Calibri"/>
        <family val="2"/>
        <scheme val="minor"/>
      </rPr>
      <t>BW</t>
    </r>
  </si>
  <si>
    <r>
      <t>b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=2b'-b</t>
    </r>
    <r>
      <rPr>
        <vertAlign val="subscript"/>
        <sz val="10"/>
        <rFont val="Arial"/>
        <family val="2"/>
      </rPr>
      <t xml:space="preserve">              </t>
    </r>
    <r>
      <rPr>
        <sz val="10"/>
        <rFont val="Arial"/>
        <family val="2"/>
      </rPr>
      <t xml:space="preserve">     [m]</t>
    </r>
  </si>
  <si>
    <r>
      <t>b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=2b'-b</t>
    </r>
    <r>
      <rPr>
        <vertAlign val="subscript"/>
        <sz val="10"/>
        <rFont val="Arial"/>
        <family val="2"/>
      </rPr>
      <t xml:space="preserve">         </t>
    </r>
    <r>
      <rPr>
        <sz val="10"/>
        <rFont val="Arial"/>
        <family val="2"/>
      </rPr>
      <t xml:space="preserve">         [m]</t>
    </r>
  </si>
  <si>
    <r>
      <t>b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=2b'-b</t>
    </r>
    <r>
      <rPr>
        <vertAlign val="subscript"/>
        <sz val="10"/>
        <rFont val="Arial"/>
        <family val="2"/>
      </rPr>
      <t xml:space="preserve">         </t>
    </r>
    <r>
      <rPr>
        <sz val="10"/>
        <rFont val="Arial"/>
        <family val="2"/>
      </rPr>
      <t xml:space="preserve">         [m]</t>
    </r>
  </si>
  <si>
    <t>Lifting Height</t>
  </si>
  <si>
    <t>H  [m]</t>
  </si>
  <si>
    <r>
      <t>b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=2b'-b</t>
    </r>
    <r>
      <rPr>
        <vertAlign val="subscript"/>
        <sz val="10"/>
        <rFont val="Arial"/>
        <family val="2"/>
      </rPr>
      <t xml:space="preserve">              </t>
    </r>
    <r>
      <rPr>
        <sz val="10"/>
        <rFont val="Arial"/>
        <family val="2"/>
      </rPr>
      <t xml:space="preserve">     [m]</t>
    </r>
  </si>
  <si>
    <r>
      <rPr>
        <sz val="10"/>
        <rFont val="GreekC"/>
      </rPr>
      <t>w</t>
    </r>
    <r>
      <rPr>
        <vertAlign val="subscript"/>
        <sz val="10"/>
        <rFont val="Arial"/>
        <family val="2"/>
      </rPr>
      <t>Smax</t>
    </r>
    <r>
      <rPr>
        <sz val="10"/>
        <rFont val="Arial"/>
        <family val="2"/>
      </rPr>
      <t xml:space="preserve">                  </t>
    </r>
    <r>
      <rPr>
        <vertAlign val="subscript"/>
        <sz val="10"/>
        <rFont val="Arial"/>
        <family val="2"/>
      </rPr>
      <t xml:space="preserve">           </t>
    </r>
    <r>
      <rPr>
        <sz val="10"/>
        <rFont val="Arial"/>
        <family val="2"/>
      </rPr>
      <t xml:space="preserve"> [°/s]</t>
    </r>
  </si>
  <si>
    <r>
      <t>ω</t>
    </r>
    <r>
      <rPr>
        <vertAlign val="subscript"/>
        <sz val="10"/>
        <rFont val="Arial"/>
        <family val="2"/>
      </rPr>
      <t>s</t>
    </r>
    <r>
      <rPr>
        <vertAlign val="subscript"/>
        <sz val="10"/>
        <rFont val="Calibri"/>
        <family val="2"/>
        <scheme val="minor"/>
      </rPr>
      <t>max</t>
    </r>
    <r>
      <rPr>
        <vertAlign val="subscript"/>
        <sz val="10"/>
        <rFont val="GreekC"/>
      </rPr>
      <t xml:space="preserve"> </t>
    </r>
    <r>
      <rPr>
        <sz val="10"/>
        <rFont val="Arial"/>
        <family val="2"/>
      </rPr>
      <t>=v</t>
    </r>
    <r>
      <rPr>
        <vertAlign val="subscript"/>
        <sz val="10"/>
        <rFont val="Arial"/>
        <family val="2"/>
      </rPr>
      <t>Smax</t>
    </r>
    <r>
      <rPr>
        <sz val="10"/>
        <rFont val="Arial"/>
        <family val="2"/>
      </rPr>
      <t xml:space="preserve"> /L</t>
    </r>
    <r>
      <rPr>
        <vertAlign val="subscript"/>
        <sz val="10"/>
        <rFont val="Arial"/>
        <family val="2"/>
      </rPr>
      <t xml:space="preserve">h </t>
    </r>
    <r>
      <rPr>
        <sz val="10"/>
        <rFont val="Arial"/>
        <family val="2"/>
      </rPr>
      <t xml:space="preserve">          [°/s]</t>
    </r>
  </si>
  <si>
    <r>
      <t>M'      [m</t>
    </r>
    <r>
      <rPr>
        <vertAlign val="superscript"/>
        <sz val="10"/>
        <rFont val="Calibri"/>
        <family val="2"/>
        <scheme val="minor"/>
      </rPr>
      <t>3</t>
    </r>
    <r>
      <rPr>
        <sz val="10"/>
        <rFont val="Calibri"/>
        <family val="2"/>
        <scheme val="minor"/>
      </rPr>
      <t>/s]</t>
    </r>
  </si>
  <si>
    <r>
      <t>a</t>
    </r>
    <r>
      <rPr>
        <vertAlign val="subscript"/>
        <sz val="10"/>
        <rFont val="Arial"/>
        <family val="2"/>
      </rPr>
      <t xml:space="preserve">1 </t>
    </r>
    <r>
      <rPr>
        <sz val="10"/>
        <rFont val="Arial"/>
        <family val="2"/>
      </rPr>
      <t>[°/s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</si>
  <si>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r>
      <t>a</t>
    </r>
    <r>
      <rPr>
        <vertAlign val="subscript"/>
        <sz val="10"/>
        <rFont val="Arial"/>
        <family val="2"/>
      </rPr>
      <t xml:space="preserve">1 </t>
    </r>
    <r>
      <rPr>
        <sz val="10"/>
        <rFont val="Arial"/>
        <family val="2"/>
      </rPr>
      <t>[rad/s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</si>
  <si>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r>
      <t>a</t>
    </r>
    <r>
      <rPr>
        <vertAlign val="subscript"/>
        <sz val="10"/>
        <rFont val="Arial"/>
        <family val="2"/>
      </rPr>
      <t xml:space="preserve">2 </t>
    </r>
    <r>
      <rPr>
        <sz val="10"/>
        <rFont val="Arial"/>
        <family val="2"/>
      </rPr>
      <t>[°/s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</si>
  <si>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r>
      <t>a</t>
    </r>
    <r>
      <rPr>
        <vertAlign val="subscript"/>
        <sz val="10"/>
        <rFont val="Arial"/>
        <family val="2"/>
      </rPr>
      <t xml:space="preserve">2 </t>
    </r>
    <r>
      <rPr>
        <sz val="10"/>
        <rFont val="Arial"/>
        <family val="2"/>
      </rPr>
      <t>[rad/s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</si>
  <si>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r>
      <t>ω</t>
    </r>
    <r>
      <rPr>
        <vertAlign val="subscript"/>
        <sz val="10"/>
        <rFont val="Arial"/>
        <family val="2"/>
      </rPr>
      <t>s</t>
    </r>
    <r>
      <rPr>
        <vertAlign val="subscript"/>
        <sz val="10"/>
        <rFont val="Calibri"/>
        <family val="2"/>
        <scheme val="minor"/>
      </rPr>
      <t>min</t>
    </r>
    <r>
      <rPr>
        <vertAlign val="subscript"/>
        <sz val="10"/>
        <rFont val="GreekC"/>
      </rPr>
      <t xml:space="preserve"> </t>
    </r>
    <r>
      <rPr>
        <vertAlign val="subscript"/>
        <sz val="10"/>
        <rFont val="Arial"/>
        <family val="2"/>
      </rPr>
      <t xml:space="preserve">              </t>
    </r>
    <r>
      <rPr>
        <sz val="10"/>
        <rFont val="Arial"/>
        <family val="2"/>
      </rPr>
      <t xml:space="preserve">   [rad/s]</t>
    </r>
  </si>
  <si>
    <t>Angular slewing speed deriving from VbSf/p/Hb/Lh</t>
  </si>
  <si>
    <t>Total Instantaneous Lifting power (NON USATA)</t>
  </si>
  <si>
    <r>
      <t>V</t>
    </r>
    <r>
      <rPr>
        <vertAlign val="subscript"/>
        <sz val="10"/>
        <rFont val="Arial"/>
        <family val="2"/>
      </rPr>
      <t>r</t>
    </r>
    <r>
      <rPr>
        <sz val="10"/>
        <rFont val="Arial"/>
        <family val="2"/>
      </rPr>
      <t>= f*V</t>
    </r>
    <r>
      <rPr>
        <vertAlign val="subscript"/>
        <sz val="10"/>
        <rFont val="Arial"/>
        <family val="2"/>
      </rPr>
      <t>b, f=1</t>
    </r>
    <r>
      <rPr>
        <sz val="10"/>
        <rFont val="Arial"/>
        <family val="2"/>
      </rPr>
      <t>*z           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</si>
  <si>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>t</t>
    </r>
    <r>
      <rPr>
        <vertAlign val="subscript"/>
        <sz val="10"/>
        <rFont val="Arial"/>
        <family val="2"/>
      </rPr>
      <t>max</t>
    </r>
    <r>
      <rPr>
        <sz val="10"/>
        <rFont val="Arial"/>
        <family val="2"/>
      </rPr>
      <t xml:space="preserve">=p cos </t>
    </r>
    <r>
      <rPr>
        <sz val="10"/>
        <rFont val="GreekC"/>
      </rPr>
      <t>y</t>
    </r>
    <r>
      <rPr>
        <vertAlign val="subscript"/>
        <sz val="10"/>
        <rFont val="Arial"/>
        <family val="2"/>
      </rPr>
      <t>min</t>
    </r>
    <r>
      <rPr>
        <sz val="10"/>
        <rFont val="Arial"/>
        <family val="2"/>
      </rPr>
      <t xml:space="preserve"> sen</t>
    </r>
    <r>
      <rPr>
        <sz val="10"/>
        <rFont val="GreekC"/>
      </rPr>
      <t xml:space="preserve">f </t>
    </r>
    <r>
      <rPr>
        <sz val="10"/>
        <rFont val="Calibri Light"/>
        <family val="2"/>
        <scheme val="major"/>
      </rPr>
      <t>[m]</t>
    </r>
  </si>
  <si>
    <r>
      <t>b</t>
    </r>
    <r>
      <rPr>
        <vertAlign val="subscript"/>
        <sz val="10"/>
        <rFont val="Arial"/>
        <family val="2"/>
      </rPr>
      <t>max</t>
    </r>
    <r>
      <rPr>
        <sz val="10"/>
        <rFont val="Arial"/>
        <family val="2"/>
      </rPr>
      <t>=v</t>
    </r>
    <r>
      <rPr>
        <vertAlign val="subscript"/>
        <sz val="10"/>
        <rFont val="Arial"/>
        <family val="2"/>
      </rPr>
      <t>s max</t>
    </r>
    <r>
      <rPr>
        <sz val="10"/>
        <rFont val="Arial"/>
        <family val="2"/>
      </rPr>
      <t xml:space="preserve"> / S      </t>
    </r>
    <r>
      <rPr>
        <sz val="10"/>
        <rFont val="GreekC"/>
      </rPr>
      <t xml:space="preserve">  </t>
    </r>
    <r>
      <rPr>
        <sz val="10"/>
        <rFont val="Calibri Light"/>
        <family val="2"/>
        <scheme val="major"/>
      </rPr>
      <t>[m]</t>
    </r>
  </si>
  <si>
    <t>Maximum potential capacity</t>
  </si>
  <si>
    <r>
      <t xml:space="preserve">Q'=f </t>
    </r>
    <r>
      <rPr>
        <sz val="10"/>
        <rFont val="GreekC"/>
      </rPr>
      <t>r</t>
    </r>
    <r>
      <rPr>
        <sz val="10"/>
        <rFont val="Arial"/>
        <family val="2"/>
      </rPr>
      <t>V</t>
    </r>
    <r>
      <rPr>
        <vertAlign val="subscript"/>
        <sz val="10"/>
        <rFont val="Arial"/>
        <family val="2"/>
      </rPr>
      <t>b</t>
    </r>
    <r>
      <rPr>
        <sz val="10"/>
        <rFont val="Arial"/>
        <family val="2"/>
      </rPr>
      <t>S   [t/h]</t>
    </r>
  </si>
  <si>
    <r>
      <t>b</t>
    </r>
    <r>
      <rPr>
        <vertAlign val="subscript"/>
        <sz val="10"/>
        <rFont val="Arial"/>
        <family val="2"/>
      </rPr>
      <t xml:space="preserve">E                                              </t>
    </r>
    <r>
      <rPr>
        <sz val="10"/>
        <rFont val="Calibri Light"/>
        <family val="2"/>
        <scheme val="major"/>
      </rPr>
      <t>[m]</t>
    </r>
  </si>
  <si>
    <r>
      <t>t</t>
    </r>
    <r>
      <rPr>
        <vertAlign val="subscript"/>
        <sz val="10"/>
        <rFont val="Arial"/>
        <family val="2"/>
      </rPr>
      <t xml:space="preserve">E                                               </t>
    </r>
    <r>
      <rPr>
        <sz val="10"/>
        <rFont val="Calibri Light"/>
        <family val="2"/>
        <scheme val="major"/>
      </rPr>
      <t>[m]</t>
    </r>
  </si>
  <si>
    <t>Istantaneous Total Torque at BW Shaft</t>
  </si>
  <si>
    <t>Quadratic Total Torque at BW Shaft</t>
  </si>
  <si>
    <r>
      <t>C</t>
    </r>
    <r>
      <rPr>
        <vertAlign val="superscript"/>
        <sz val="10"/>
        <rFont val="Arial"/>
        <family val="2"/>
      </rPr>
      <t>2</t>
    </r>
    <r>
      <rPr>
        <vertAlign val="subscript"/>
        <sz val="10"/>
        <rFont val="Arial"/>
        <family val="2"/>
      </rPr>
      <t xml:space="preserve">t                                     </t>
    </r>
  </si>
  <si>
    <t>Maximum Total Torque at BW Shaft</t>
  </si>
  <si>
    <t>Calculated</t>
  </si>
  <si>
    <t>Selected</t>
  </si>
  <si>
    <t>Reclaimable</t>
  </si>
  <si>
    <t xml:space="preserve"> Bb   [m]</t>
  </si>
  <si>
    <t>Proposed</t>
  </si>
  <si>
    <r>
      <rPr>
        <sz val="10"/>
        <rFont val="GreekC"/>
      </rPr>
      <t>w</t>
    </r>
    <r>
      <rPr>
        <vertAlign val="subscript"/>
        <sz val="10"/>
        <rFont val="Arial"/>
        <family val="2"/>
      </rPr>
      <t>Smin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 xml:space="preserve"> [rad/s]</t>
    </r>
  </si>
  <si>
    <r>
      <rPr>
        <sz val="10"/>
        <rFont val="GreekC"/>
      </rPr>
      <t>w</t>
    </r>
    <r>
      <rPr>
        <vertAlign val="subscript"/>
        <sz val="10"/>
        <rFont val="Arial"/>
        <family val="2"/>
      </rPr>
      <t>Smin</t>
    </r>
    <r>
      <rPr>
        <sz val="10"/>
        <rFont val="Arial"/>
        <family val="2"/>
      </rPr>
      <t xml:space="preserve"> [rpm]</t>
    </r>
  </si>
  <si>
    <t>cos law incr</t>
  </si>
  <si>
    <r>
      <t>y</t>
    </r>
    <r>
      <rPr>
        <vertAlign val="subscript"/>
        <sz val="10"/>
        <rFont val="Calibri"/>
        <family val="2"/>
        <scheme val="minor"/>
      </rPr>
      <t>min</t>
    </r>
    <r>
      <rPr>
        <sz val="10"/>
        <rFont val="GreekC"/>
      </rPr>
      <t xml:space="preserve"> 
[</t>
    </r>
    <r>
      <rPr>
        <sz val="10"/>
        <rFont val="Calibri"/>
        <family val="2"/>
        <scheme val="minor"/>
      </rPr>
      <t>°</t>
    </r>
    <r>
      <rPr>
        <sz val="10"/>
        <rFont val="GreekC"/>
      </rPr>
      <t>]</t>
    </r>
  </si>
  <si>
    <r>
      <t>y</t>
    </r>
    <r>
      <rPr>
        <vertAlign val="subscript"/>
        <sz val="10"/>
        <rFont val="Calibri"/>
        <family val="2"/>
        <scheme val="minor"/>
      </rPr>
      <t>max</t>
    </r>
    <r>
      <rPr>
        <sz val="10"/>
        <rFont val="GreekC"/>
      </rPr>
      <t xml:space="preserve"> 
[°]</t>
    </r>
  </si>
  <si>
    <t>p 
[m]</t>
  </si>
  <si>
    <t>Mean</t>
  </si>
  <si>
    <t>Max</t>
  </si>
  <si>
    <t>[s]</t>
  </si>
  <si>
    <t>Filling</t>
  </si>
  <si>
    <t>Total Power</t>
  </si>
  <si>
    <t xml:space="preserve">Capacity </t>
  </si>
  <si>
    <t>[kW]</t>
  </si>
  <si>
    <t>Time  [s]</t>
  </si>
  <si>
    <t>Cutting Power</t>
  </si>
  <si>
    <t>Friction Power</t>
  </si>
  <si>
    <t>Lifting Power</t>
  </si>
  <si>
    <t xml:space="preserve">Tot Slewing </t>
  </si>
  <si>
    <t xml:space="preserve">Acc </t>
  </si>
  <si>
    <t>Dec</t>
  </si>
  <si>
    <t>Torque</t>
  </si>
  <si>
    <t>[kNm]</t>
  </si>
  <si>
    <t xml:space="preserve">Time  </t>
  </si>
  <si>
    <t xml:space="preserve">Time </t>
  </si>
  <si>
    <t>Check Data</t>
  </si>
  <si>
    <r>
      <t>C</t>
    </r>
    <r>
      <rPr>
        <vertAlign val="subscript"/>
        <sz val="10"/>
        <rFont val="Arial"/>
        <family val="2"/>
      </rPr>
      <t xml:space="preserve">t                                     </t>
    </r>
    <r>
      <rPr>
        <sz val="10"/>
        <rFont val="Arial"/>
        <family val="2"/>
      </rPr>
      <t>[kNm]</t>
    </r>
  </si>
  <si>
    <t>Nominal Required Capacity</t>
  </si>
  <si>
    <r>
      <t>b</t>
    </r>
    <r>
      <rPr>
        <vertAlign val="subscript"/>
        <sz val="10"/>
        <rFont val="Arial"/>
        <family val="2"/>
      </rPr>
      <t xml:space="preserve">b   </t>
    </r>
    <r>
      <rPr>
        <sz val="10"/>
        <rFont val="Arial"/>
        <family val="2"/>
      </rPr>
      <t>[m]</t>
    </r>
  </si>
  <si>
    <r>
      <t>V</t>
    </r>
    <r>
      <rPr>
        <vertAlign val="subscript"/>
        <sz val="10"/>
        <rFont val="Arial"/>
        <family val="2"/>
      </rPr>
      <t xml:space="preserve">p   </t>
    </r>
    <r>
      <rPr>
        <sz val="10"/>
        <rFont val="Arial"/>
        <family val="2"/>
      </rPr>
      <t>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</si>
  <si>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t>Total Stockpile Volume:</t>
  </si>
  <si>
    <t>Total Stockpile Mass:</t>
  </si>
  <si>
    <t>[t]</t>
  </si>
  <si>
    <r>
      <t>y</t>
    </r>
    <r>
      <rPr>
        <vertAlign val="subscript"/>
        <sz val="10"/>
        <rFont val="Calibri"/>
        <family val="2"/>
        <scheme val="minor"/>
      </rPr>
      <t>N</t>
    </r>
    <r>
      <rPr>
        <sz val="10"/>
        <rFont val="GreekC"/>
      </rPr>
      <t xml:space="preserve"> 
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</si>
  <si>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y</t>
    </r>
    <r>
      <rPr>
        <vertAlign val="subscript"/>
        <sz val="10"/>
        <rFont val="Calibri"/>
        <family val="2"/>
        <scheme val="minor"/>
      </rPr>
      <t>H</t>
    </r>
    <r>
      <rPr>
        <sz val="10"/>
        <rFont val="GreekC"/>
      </rPr>
      <t xml:space="preserve"> 
[</t>
    </r>
    <r>
      <rPr>
        <sz val="10"/>
        <rFont val="Calibri"/>
        <family val="2"/>
        <scheme val="minor"/>
      </rPr>
      <t>rad</t>
    </r>
    <r>
      <rPr>
        <sz val="10"/>
        <rFont val="GreekC"/>
      </rPr>
      <t>]</t>
    </r>
  </si>
  <si>
    <r>
      <t>H</t>
    </r>
    <r>
      <rPr>
        <vertAlign val="subscript"/>
        <sz val="10"/>
        <rFont val="GreekC"/>
      </rPr>
      <t>y</t>
    </r>
    <r>
      <rPr>
        <vertAlign val="subscript"/>
        <sz val="10"/>
        <rFont val="Arial"/>
        <family val="2"/>
      </rPr>
      <t>max</t>
    </r>
    <r>
      <rPr>
        <sz val="10"/>
        <rFont val="Arial"/>
        <family val="2"/>
      </rPr>
      <t xml:space="preserve">   
[m]</t>
    </r>
  </si>
  <si>
    <r>
      <t>H</t>
    </r>
    <r>
      <rPr>
        <vertAlign val="subscript"/>
        <sz val="10"/>
        <rFont val="GreekC"/>
      </rPr>
      <t>y</t>
    </r>
    <r>
      <rPr>
        <vertAlign val="subscript"/>
        <sz val="10"/>
        <rFont val="Arial"/>
        <family val="2"/>
      </rPr>
      <t>min</t>
    </r>
    <r>
      <rPr>
        <sz val="10"/>
        <rFont val="Arial"/>
        <family val="2"/>
      </rPr>
      <t xml:space="preserve">   
[m]</t>
    </r>
  </si>
  <si>
    <r>
      <t>Bench Section
A</t>
    </r>
    <r>
      <rPr>
        <vertAlign val="subscript"/>
        <sz val="10"/>
        <rFont val="Arial"/>
        <family val="2"/>
      </rPr>
      <t xml:space="preserve">b   </t>
    </r>
    <r>
      <rPr>
        <sz val="10"/>
        <rFont val="Arial"/>
        <family val="2"/>
      </rPr>
      <t>[m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</si>
  <si>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r>
      <t>Bench Volume
 V</t>
    </r>
    <r>
      <rPr>
        <vertAlign val="subscript"/>
        <sz val="10"/>
        <rFont val="Arial"/>
        <family val="2"/>
      </rPr>
      <t xml:space="preserve">b   </t>
    </r>
    <r>
      <rPr>
        <sz val="10"/>
        <rFont val="Arial"/>
        <family val="2"/>
      </rPr>
      <t>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</si>
  <si>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>Reclaimed Section
A</t>
    </r>
    <r>
      <rPr>
        <vertAlign val="subscript"/>
        <sz val="10"/>
        <rFont val="Arial"/>
        <family val="2"/>
      </rPr>
      <t xml:space="preserve">b   </t>
    </r>
    <r>
      <rPr>
        <sz val="10"/>
        <rFont val="Arial"/>
        <family val="2"/>
      </rPr>
      <t>[m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</si>
  <si>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r>
      <t>Reclaimed Volume
 V</t>
    </r>
    <r>
      <rPr>
        <vertAlign val="subscript"/>
        <sz val="10"/>
        <rFont val="Arial"/>
        <family val="2"/>
      </rPr>
      <t xml:space="preserve">b   </t>
    </r>
    <r>
      <rPr>
        <sz val="10"/>
        <rFont val="Arial"/>
        <family val="2"/>
      </rPr>
      <t>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</si>
  <si>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 xml:space="preserve">b 
</t>
    </r>
    <r>
      <rPr>
        <sz val="10"/>
        <rFont val="Arial"/>
        <family val="2"/>
      </rPr>
      <t>[rad]</t>
    </r>
  </si>
  <si>
    <r>
      <t>decrement Section
A'</t>
    </r>
    <r>
      <rPr>
        <vertAlign val="subscript"/>
        <sz val="10"/>
        <rFont val="Arial"/>
        <family val="2"/>
      </rPr>
      <t xml:space="preserve">b   </t>
    </r>
    <r>
      <rPr>
        <sz val="10"/>
        <rFont val="Arial"/>
        <family val="2"/>
      </rPr>
      <t>[m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</si>
  <si>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t>Reclaimed %</t>
  </si>
  <si>
    <t>Quantity of not reclaimed material [t]</t>
  </si>
  <si>
    <t>DATE</t>
  </si>
  <si>
    <t>RECLAIMING 
CALCULATION</t>
  </si>
  <si>
    <t>DATA USED FOR THE CALCULATION</t>
  </si>
  <si>
    <t>STOCKPILE DATA</t>
  </si>
  <si>
    <t>Bucket wheel rotational speed</t>
  </si>
  <si>
    <t>Number of buckets</t>
  </si>
  <si>
    <t>Stockpile height</t>
  </si>
  <si>
    <t>Bottom stockpile width</t>
  </si>
  <si>
    <t>Stockpile lenght (of the full stockpile section)</t>
  </si>
  <si>
    <t>Top stockpile width</t>
  </si>
  <si>
    <t>BUCKET WHEEL DATA</t>
  </si>
  <si>
    <t>MATERIAL DATA</t>
  </si>
  <si>
    <t>Type</t>
  </si>
  <si>
    <t>Bulk density</t>
  </si>
  <si>
    <r>
      <t>V</t>
    </r>
    <r>
      <rPr>
        <vertAlign val="subscript"/>
        <sz val="10"/>
        <rFont val="Arial"/>
        <family val="2"/>
      </rPr>
      <t xml:space="preserve">b   </t>
    </r>
    <r>
      <rPr>
        <sz val="10"/>
        <rFont val="Arial"/>
        <family val="2"/>
      </rPr>
      <t xml:space="preserve"> 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 xml:space="preserve">] </t>
    </r>
  </si>
  <si>
    <t>Bucket volume</t>
  </si>
  <si>
    <t>Bucket height</t>
  </si>
  <si>
    <t>Bucket width</t>
  </si>
  <si>
    <t>RECLAIMER DATA</t>
  </si>
  <si>
    <t>Height of BW axle from boom hinge (with boom horizontal)</t>
  </si>
  <si>
    <t>Distance between pile CL and slewing axle</t>
  </si>
  <si>
    <r>
      <t>v</t>
    </r>
    <r>
      <rPr>
        <vertAlign val="subscript"/>
        <sz val="10"/>
        <rFont val="Arial"/>
        <family val="2"/>
      </rPr>
      <t xml:space="preserve">Smax </t>
    </r>
    <r>
      <rPr>
        <sz val="10"/>
        <rFont val="Arial"/>
        <family val="2"/>
      </rPr>
      <t xml:space="preserve"> [m/min]</t>
    </r>
  </si>
  <si>
    <t xml:space="preserve">Slewing acceleration </t>
  </si>
  <si>
    <t xml:space="preserve">Slewing deceleration </t>
  </si>
  <si>
    <t>OPERATIONAL DATA</t>
  </si>
  <si>
    <t>BENCH DEFINITION DATA</t>
  </si>
  <si>
    <t>BENCH</t>
  </si>
  <si>
    <t>Bottom Width [m]</t>
  </si>
  <si>
    <t>Bottom Height
[m]</t>
  </si>
  <si>
    <t>Top Width
[m]</t>
  </si>
  <si>
    <t>RECLAIMING DATA</t>
  </si>
  <si>
    <t>Boom Inclination 
[°]</t>
  </si>
  <si>
    <t>Reclaimable Bench Width [m]</t>
  </si>
  <si>
    <t>Advance Step [m]</t>
  </si>
  <si>
    <t>Slewing Radius [m]</t>
  </si>
  <si>
    <t>Bench Height / Cutting Radius</t>
  </si>
  <si>
    <t>Quantity of Reclaimed Material [t]</t>
  </si>
  <si>
    <t>STOCKPILE ANALYSIS</t>
  </si>
  <si>
    <t>Number of Slewing Steps</t>
  </si>
  <si>
    <t>Slewing Step Time
 [s]</t>
  </si>
  <si>
    <t>Total Reclaiming Time [h]</t>
  </si>
  <si>
    <t>Mean Capacity [t/h]</t>
  </si>
  <si>
    <t>Bucket Filling
Mean</t>
  </si>
  <si>
    <t>Mean BW Power [kW]</t>
  </si>
  <si>
    <t>Bucket Filling
Peak</t>
  </si>
  <si>
    <t>Peak Capacity [t/h]</t>
  </si>
  <si>
    <t>Peak BW Power [kW]</t>
  </si>
  <si>
    <t>Mean BW Shaft Torque [kNm]</t>
  </si>
  <si>
    <t>Peak BW Shaft Torque [kNm]</t>
  </si>
  <si>
    <t>Max Lifting Force</t>
  </si>
  <si>
    <t>[KN]</t>
  </si>
  <si>
    <t>Max Cutting Force</t>
  </si>
  <si>
    <t>Max Lifting Force [kN]</t>
  </si>
  <si>
    <t>t</t>
  </si>
  <si>
    <t>Total Quantity of material in the stockpile (full section):</t>
  </si>
  <si>
    <t>Total Quantity of reclaimed material:</t>
  </si>
  <si>
    <t>Total Quantity of not  reclaimed material:</t>
  </si>
  <si>
    <r>
      <t>Bench Section [m</t>
    </r>
    <r>
      <rPr>
        <b/>
        <vertAlign val="superscript"/>
        <sz val="20"/>
        <rFont val="Arial"/>
        <family val="2"/>
      </rPr>
      <t>2</t>
    </r>
    <r>
      <rPr>
        <b/>
        <sz val="20"/>
        <rFont val="Arial"/>
        <family val="2"/>
      </rPr>
      <t>]</t>
    </r>
  </si>
  <si>
    <r>
      <t>Reclaimed Bench Section  [m</t>
    </r>
    <r>
      <rPr>
        <b/>
        <vertAlign val="superscript"/>
        <sz val="20"/>
        <rFont val="Arial"/>
        <family val="2"/>
      </rPr>
      <t>2</t>
    </r>
    <r>
      <rPr>
        <b/>
        <sz val="20"/>
        <rFont val="Arial"/>
        <family val="2"/>
      </rPr>
      <t>]</t>
    </r>
  </si>
  <si>
    <t>Bench Material Quantity [t]</t>
  </si>
  <si>
    <t>BUCKET WHEEL POWER AND TORQUE DATA</t>
  </si>
  <si>
    <r>
      <t>ρ [t/m</t>
    </r>
    <r>
      <rPr>
        <vertAlign val="superscript"/>
        <sz val="20"/>
        <rFont val="Arial"/>
        <family val="2"/>
      </rPr>
      <t>3</t>
    </r>
    <r>
      <rPr>
        <sz val="20"/>
        <rFont val="Arial"/>
        <family val="2"/>
      </rPr>
      <t>]</t>
    </r>
  </si>
  <si>
    <r>
      <rPr>
        <sz val="20"/>
        <rFont val="GreekC"/>
      </rPr>
      <t>f</t>
    </r>
    <r>
      <rPr>
        <sz val="20"/>
        <rFont val="Arial"/>
        <family val="2"/>
      </rPr>
      <t xml:space="preserve"> [°]</t>
    </r>
  </si>
  <si>
    <r>
      <t>f</t>
    </r>
    <r>
      <rPr>
        <vertAlign val="subscript"/>
        <sz val="20"/>
        <rFont val="Arial"/>
        <family val="2"/>
      </rPr>
      <t>f</t>
    </r>
  </si>
  <si>
    <r>
      <t>B</t>
    </r>
    <r>
      <rPr>
        <vertAlign val="subscript"/>
        <sz val="20"/>
        <rFont val="Arial"/>
        <family val="2"/>
      </rPr>
      <t>p</t>
    </r>
    <r>
      <rPr>
        <sz val="20"/>
        <rFont val="Arial"/>
        <family val="2"/>
      </rPr>
      <t xml:space="preserve"> [m]</t>
    </r>
  </si>
  <si>
    <r>
      <t>H</t>
    </r>
    <r>
      <rPr>
        <vertAlign val="subscript"/>
        <sz val="20"/>
        <rFont val="Arial"/>
        <family val="2"/>
      </rPr>
      <t>p</t>
    </r>
    <r>
      <rPr>
        <sz val="20"/>
        <rFont val="Arial"/>
        <family val="2"/>
      </rPr>
      <t xml:space="preserve"> [m]</t>
    </r>
  </si>
  <si>
    <r>
      <t>b</t>
    </r>
    <r>
      <rPr>
        <vertAlign val="subscript"/>
        <sz val="20"/>
        <rFont val="Arial"/>
        <family val="2"/>
      </rPr>
      <t>p</t>
    </r>
    <r>
      <rPr>
        <sz val="20"/>
        <rFont val="Arial"/>
        <family val="2"/>
      </rPr>
      <t xml:space="preserve"> [m]</t>
    </r>
  </si>
  <si>
    <r>
      <t>L</t>
    </r>
    <r>
      <rPr>
        <vertAlign val="subscript"/>
        <sz val="20"/>
        <rFont val="Arial"/>
        <family val="2"/>
      </rPr>
      <t>p</t>
    </r>
    <r>
      <rPr>
        <sz val="20"/>
        <rFont val="Arial"/>
        <family val="2"/>
      </rPr>
      <t xml:space="preserve"> [m]</t>
    </r>
  </si>
  <si>
    <r>
      <t>V</t>
    </r>
    <r>
      <rPr>
        <vertAlign val="subscript"/>
        <sz val="20"/>
        <rFont val="Arial"/>
        <family val="2"/>
      </rPr>
      <t>b</t>
    </r>
    <r>
      <rPr>
        <sz val="20"/>
        <rFont val="Arial"/>
        <family val="2"/>
      </rPr>
      <t xml:space="preserve"> [m</t>
    </r>
    <r>
      <rPr>
        <vertAlign val="superscript"/>
        <sz val="20"/>
        <rFont val="Arial"/>
        <family val="2"/>
      </rPr>
      <t>3</t>
    </r>
    <r>
      <rPr>
        <sz val="20"/>
        <rFont val="Arial"/>
        <family val="2"/>
      </rPr>
      <t>]</t>
    </r>
  </si>
  <si>
    <r>
      <t>t</t>
    </r>
    <r>
      <rPr>
        <vertAlign val="subscript"/>
        <sz val="20"/>
        <rFont val="Arial"/>
        <family val="2"/>
      </rPr>
      <t>E</t>
    </r>
  </si>
  <si>
    <r>
      <t>b</t>
    </r>
    <r>
      <rPr>
        <vertAlign val="subscript"/>
        <sz val="20"/>
        <rFont val="Arial"/>
        <family val="2"/>
      </rPr>
      <t>E</t>
    </r>
  </si>
  <si>
    <r>
      <t>ω</t>
    </r>
    <r>
      <rPr>
        <vertAlign val="subscript"/>
        <sz val="20"/>
        <rFont val="Arial"/>
        <family val="2"/>
      </rPr>
      <t xml:space="preserve">BW </t>
    </r>
    <r>
      <rPr>
        <sz val="20"/>
        <rFont val="Arial"/>
        <family val="2"/>
      </rPr>
      <t>[rpm]</t>
    </r>
  </si>
  <si>
    <t>µ</t>
  </si>
  <si>
    <r>
      <t>L</t>
    </r>
    <r>
      <rPr>
        <vertAlign val="subscript"/>
        <sz val="20"/>
        <rFont val="Arial"/>
        <family val="2"/>
      </rPr>
      <t>b</t>
    </r>
    <r>
      <rPr>
        <sz val="20"/>
        <rFont val="Arial"/>
        <family val="2"/>
      </rPr>
      <t xml:space="preserve">  [m]</t>
    </r>
  </si>
  <si>
    <r>
      <t>H</t>
    </r>
    <r>
      <rPr>
        <vertAlign val="subscript"/>
        <sz val="20"/>
        <rFont val="Arial"/>
        <family val="2"/>
      </rPr>
      <t>L</t>
    </r>
    <r>
      <rPr>
        <sz val="20"/>
        <rFont val="Arial"/>
        <family val="2"/>
      </rPr>
      <t xml:space="preserve">  [m]</t>
    </r>
  </si>
  <si>
    <r>
      <t>v</t>
    </r>
    <r>
      <rPr>
        <vertAlign val="subscript"/>
        <sz val="20"/>
        <rFont val="Arial"/>
        <family val="2"/>
      </rPr>
      <t>Smax</t>
    </r>
    <r>
      <rPr>
        <sz val="20"/>
        <rFont val="Arial"/>
        <family val="2"/>
      </rPr>
      <t xml:space="preserve"> [m/min]</t>
    </r>
  </si>
  <si>
    <r>
      <t>a</t>
    </r>
    <r>
      <rPr>
        <vertAlign val="subscript"/>
        <sz val="20"/>
        <rFont val="Arial"/>
        <family val="2"/>
      </rPr>
      <t>1</t>
    </r>
    <r>
      <rPr>
        <sz val="20"/>
        <rFont val="Arial"/>
        <family val="2"/>
      </rPr>
      <t xml:space="preserve">     [°/s</t>
    </r>
    <r>
      <rPr>
        <vertAlign val="superscript"/>
        <sz val="20"/>
        <rFont val="Arial"/>
        <family val="2"/>
      </rPr>
      <t>2</t>
    </r>
    <r>
      <rPr>
        <sz val="20"/>
        <rFont val="Arial"/>
        <family val="2"/>
      </rPr>
      <t>]</t>
    </r>
  </si>
  <si>
    <r>
      <t>a</t>
    </r>
    <r>
      <rPr>
        <vertAlign val="subscript"/>
        <sz val="20"/>
        <rFont val="Arial"/>
        <family val="2"/>
      </rPr>
      <t>2</t>
    </r>
    <r>
      <rPr>
        <sz val="20"/>
        <rFont val="Arial"/>
        <family val="2"/>
      </rPr>
      <t xml:space="preserve">     [°/s</t>
    </r>
    <r>
      <rPr>
        <vertAlign val="superscript"/>
        <sz val="20"/>
        <rFont val="Arial"/>
        <family val="2"/>
      </rPr>
      <t>2</t>
    </r>
    <r>
      <rPr>
        <sz val="20"/>
        <rFont val="Arial"/>
        <family val="2"/>
      </rPr>
      <t>]</t>
    </r>
  </si>
  <si>
    <r>
      <t>c=H</t>
    </r>
    <r>
      <rPr>
        <vertAlign val="subscript"/>
        <sz val="20"/>
        <rFont val="Arial"/>
        <family val="2"/>
      </rPr>
      <t>b</t>
    </r>
    <r>
      <rPr>
        <sz val="20"/>
        <rFont val="Arial"/>
        <family val="2"/>
      </rPr>
      <t>/R</t>
    </r>
  </si>
  <si>
    <r>
      <rPr>
        <sz val="20"/>
        <rFont val="GreekC"/>
      </rPr>
      <t>y</t>
    </r>
    <r>
      <rPr>
        <vertAlign val="subscript"/>
        <sz val="20"/>
        <rFont val="Arial"/>
        <family val="2"/>
      </rPr>
      <t>max</t>
    </r>
    <r>
      <rPr>
        <sz val="20"/>
        <rFont val="Arial"/>
        <family val="2"/>
      </rPr>
      <t xml:space="preserve"> [°]</t>
    </r>
  </si>
  <si>
    <r>
      <rPr>
        <sz val="20"/>
        <rFont val="GreekC"/>
      </rPr>
      <t>y</t>
    </r>
    <r>
      <rPr>
        <vertAlign val="subscript"/>
        <sz val="20"/>
        <rFont val="Arial"/>
        <family val="2"/>
      </rPr>
      <t>min</t>
    </r>
    <r>
      <rPr>
        <sz val="20"/>
        <rFont val="Arial"/>
        <family val="2"/>
      </rPr>
      <t xml:space="preserve">  [°]</t>
    </r>
  </si>
  <si>
    <t>p      [m]</t>
  </si>
  <si>
    <t>BENCH RECLAIMING ANALYSIS</t>
  </si>
  <si>
    <t>BENCH 1</t>
  </si>
  <si>
    <t>RECLAIMING GRAPHICS</t>
  </si>
  <si>
    <t>BENCH 2</t>
  </si>
  <si>
    <t>BENCH 3</t>
  </si>
  <si>
    <t>Calculated maximum slewing angle</t>
  </si>
  <si>
    <t>Job:</t>
  </si>
  <si>
    <t>Client:</t>
  </si>
  <si>
    <t>Site:</t>
  </si>
  <si>
    <t>SUKHODOL</t>
  </si>
  <si>
    <t>Document:</t>
  </si>
  <si>
    <r>
      <t>Volume calculated considering selected t</t>
    </r>
    <r>
      <rPr>
        <vertAlign val="subscript"/>
        <sz val="10"/>
        <rFont val="Arial"/>
        <family val="2"/>
      </rPr>
      <t>E</t>
    </r>
    <r>
      <rPr>
        <sz val="10"/>
        <rFont val="Arial"/>
        <family val="2"/>
      </rPr>
      <t xml:space="preserve"> and b</t>
    </r>
    <r>
      <rPr>
        <vertAlign val="subscript"/>
        <sz val="10"/>
        <rFont val="Arial"/>
        <family val="2"/>
      </rPr>
      <t>E</t>
    </r>
  </si>
  <si>
    <r>
      <t>V</t>
    </r>
    <r>
      <rPr>
        <vertAlign val="subscript"/>
        <sz val="10"/>
        <rFont val="Arial"/>
        <family val="2"/>
      </rPr>
      <t>E,rif</t>
    </r>
    <r>
      <rPr>
        <sz val="10"/>
        <rFont val="Arial"/>
        <family val="2"/>
      </rPr>
      <t>=0,78*</t>
    </r>
    <r>
      <rPr>
        <sz val="10"/>
        <rFont val="Calibri"/>
        <family val="2"/>
      </rPr>
      <t>π/4</t>
    </r>
    <r>
      <rPr>
        <sz val="10"/>
        <rFont val="Arial"/>
        <family val="2"/>
      </rPr>
      <t>*t</t>
    </r>
    <r>
      <rPr>
        <vertAlign val="subscript"/>
        <sz val="10"/>
        <rFont val="Arial"/>
        <family val="2"/>
      </rPr>
      <t>E</t>
    </r>
    <r>
      <rPr>
        <vertAlign val="superscript"/>
        <sz val="10"/>
        <rFont val="Arial"/>
        <family val="2"/>
      </rPr>
      <t xml:space="preserve">2 </t>
    </r>
    <r>
      <rPr>
        <sz val="10"/>
        <rFont val="Arial"/>
        <family val="2"/>
      </rPr>
      <t>b</t>
    </r>
    <r>
      <rPr>
        <vertAlign val="subscript"/>
        <sz val="10"/>
        <rFont val="Arial"/>
        <family val="2"/>
      </rPr>
      <t xml:space="preserve">E </t>
    </r>
    <r>
      <rPr>
        <sz val="10"/>
        <rFont val="Arial"/>
        <family val="2"/>
      </rPr>
      <t xml:space="preserve">   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 xml:space="preserve">] </t>
    </r>
  </si>
  <si>
    <t xml:space="preserve">              Total benches height:</t>
  </si>
  <si>
    <t xml:space="preserve">                      Stockpile height:</t>
  </si>
  <si>
    <t xml:space="preserve">                              Difference:</t>
  </si>
  <si>
    <r>
      <rPr>
        <sz val="10"/>
        <rFont val="GreekC"/>
      </rPr>
      <t>w</t>
    </r>
    <r>
      <rPr>
        <vertAlign val="subscript"/>
        <sz val="10"/>
        <rFont val="Arial"/>
        <family val="2"/>
      </rPr>
      <t>Smax</t>
    </r>
    <r>
      <rPr>
        <sz val="10"/>
        <rFont val="Arial"/>
        <family val="2"/>
      </rPr>
      <t xml:space="preserve"> [rpm]</t>
    </r>
  </si>
  <si>
    <r>
      <t>H*</t>
    </r>
    <r>
      <rPr>
        <vertAlign val="subscript"/>
        <sz val="10"/>
        <rFont val="Arial"/>
        <family val="2"/>
      </rPr>
      <t xml:space="preserve"> </t>
    </r>
    <r>
      <rPr>
        <sz val="10"/>
        <rFont val="Arial"/>
        <family val="2"/>
      </rPr>
      <t>[m]</t>
    </r>
  </si>
  <si>
    <t>Ct                                     [kNm]</t>
  </si>
  <si>
    <t>Notes</t>
  </si>
  <si>
    <t>Percentage of not reclaimed material:</t>
  </si>
  <si>
    <t xml:space="preserve">      Not reclaimed in lower bench:</t>
  </si>
  <si>
    <t>Quantity of Not Reclaimed Material in the bench [t]</t>
  </si>
  <si>
    <t xml:space="preserve">for </t>
  </si>
  <si>
    <t xml:space="preserve"> t/h</t>
  </si>
  <si>
    <r>
      <t xml:space="preserve"> t/m</t>
    </r>
    <r>
      <rPr>
        <b/>
        <vertAlign val="superscript"/>
        <sz val="30"/>
        <rFont val="Times New Roman"/>
        <family val="1"/>
      </rPr>
      <t>3</t>
    </r>
  </si>
  <si>
    <t>S [bucket/min]</t>
  </si>
  <si>
    <t xml:space="preserve">   [bucket/ s]</t>
  </si>
  <si>
    <t>STACKER / RECLAIMER (6.500/1600)</t>
  </si>
  <si>
    <t>BENCH 4</t>
  </si>
  <si>
    <t>BENCH 5</t>
  </si>
  <si>
    <t>BENCH 6</t>
  </si>
  <si>
    <t>BENCH 7</t>
  </si>
  <si>
    <t>C07648</t>
  </si>
  <si>
    <t>Oteko</t>
  </si>
  <si>
    <t>TAMAN - RUSSIAN FEDERATION</t>
  </si>
  <si>
    <t>C07648-BWSR0000-ME-CRT-003-00</t>
  </si>
  <si>
    <t>DOCUMENT NUMBER</t>
  </si>
  <si>
    <t>Rev.</t>
  </si>
  <si>
    <t>PREP</t>
  </si>
  <si>
    <t>CHKD</t>
  </si>
  <si>
    <t>APVD</t>
  </si>
  <si>
    <t>Issued for</t>
  </si>
  <si>
    <t>Oddera</t>
  </si>
  <si>
    <t>for preliminary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</si>
</sst>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"/>
    <numFmt numFmtId="166" formatCode="0.0000"/>
    <numFmt numFmtId="167" formatCode="0.0%"/>
    <numFmt numFmtId="169" formatCode="00"/>
  </numFmts>
  <fonts count="56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GreekC"/>
    </font>
    <font>
      <vertAlign val="subscript"/>
      <sz val="10"/>
      <name val="Arial"/>
      <family val="2"/>
    </font>
    <font>
      <vertAlign val="subscript"/>
      <sz val="10"/>
      <name val="GreekC"/>
    </font>
    <font>
      <b/>
      <vertAlign val="subscript"/>
      <sz val="10"/>
      <name val="Arial"/>
      <family val="2"/>
    </font>
    <font>
      <sz val="10"/>
      <name val="Calibri"/>
      <family val="2"/>
    </font>
    <font>
      <sz val="10"/>
      <name val="Calibri"/>
      <family val="2"/>
      <scheme val="minor"/>
    </font>
    <font>
      <vertAlign val="superscript"/>
      <sz val="10"/>
      <name val="Calibri"/>
      <family val="2"/>
      <scheme val="minor"/>
    </font>
    <font>
      <sz val="9"/>
      <color indexed="81"/>
      <name val="Tahoma"/>
      <family val="2"/>
    </font>
    <font>
      <vertAlign val="subscript"/>
      <sz val="1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Harlow Solid Italic"/>
      <family val="5"/>
    </font>
    <font>
      <vertAlign val="superscript"/>
      <sz val="10"/>
      <name val="Arial"/>
      <family val="2"/>
    </font>
    <font>
      <b/>
      <sz val="12"/>
      <name val="Arial"/>
      <family val="2"/>
    </font>
    <font>
      <sz val="10"/>
      <name val="Calibri Light"/>
      <family val="2"/>
      <scheme val="major"/>
    </font>
    <font>
      <vertAlign val="subscript"/>
      <sz val="10"/>
      <name val="Calibri Light"/>
      <family val="2"/>
      <scheme val="major"/>
    </font>
    <font>
      <sz val="8.5"/>
      <name val="Calibri"/>
      <family val="2"/>
      <scheme val="minor"/>
    </font>
    <font>
      <vertAlign val="subscript"/>
      <sz val="7.25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vertAlign val="superscript"/>
      <sz val="9"/>
      <name val="Arial"/>
      <family val="2"/>
    </font>
    <font>
      <vertAlign val="subscript"/>
      <sz val="10"/>
      <name val="greeck"/>
    </font>
    <font>
      <sz val="8.5"/>
      <name val="Arial"/>
      <family val="2"/>
    </font>
    <font>
      <b/>
      <sz val="10"/>
      <name val="Calibri"/>
      <family val="2"/>
      <scheme val="minor"/>
    </font>
    <font>
      <sz val="12"/>
      <name val="Arial"/>
      <family val="2"/>
    </font>
    <font>
      <b/>
      <vertAlign val="subscript"/>
      <sz val="10"/>
      <name val="Calibri"/>
      <family val="2"/>
      <scheme val="minor"/>
    </font>
    <font>
      <strike/>
      <sz val="10"/>
      <name val="Arial"/>
      <family val="2"/>
    </font>
    <font>
      <strike/>
      <sz val="10"/>
      <name val="Calibri"/>
      <family val="2"/>
      <scheme val="minor"/>
    </font>
    <font>
      <strike/>
      <vertAlign val="superscript"/>
      <sz val="10"/>
      <name val="Calibri"/>
      <family val="2"/>
      <scheme val="minor"/>
    </font>
    <font>
      <strike/>
      <sz val="10"/>
      <name val="GreekC"/>
    </font>
    <font>
      <strike/>
      <vertAlign val="subscript"/>
      <sz val="10"/>
      <name val="Calibri"/>
      <family val="2"/>
      <scheme val="minor"/>
    </font>
    <font>
      <b/>
      <sz val="20"/>
      <name val="Arial"/>
      <family val="2"/>
    </font>
    <font>
      <b/>
      <sz val="9"/>
      <color indexed="81"/>
      <name val="Tahoma"/>
      <family val="2"/>
    </font>
    <font>
      <sz val="20"/>
      <name val="Arial"/>
      <family val="2"/>
    </font>
    <font>
      <sz val="20"/>
      <name val="Times New Roman"/>
      <family val="1"/>
    </font>
    <font>
      <b/>
      <sz val="20"/>
      <name val="Times New Roman"/>
      <family val="1"/>
    </font>
    <font>
      <b/>
      <sz val="20"/>
      <color rgb="FF984806"/>
      <name val="Times New Roman"/>
      <family val="1"/>
    </font>
    <font>
      <sz val="20"/>
      <color indexed="8"/>
      <name val="Arial"/>
      <family val="2"/>
    </font>
    <font>
      <b/>
      <sz val="25"/>
      <name val="Times New Roman"/>
      <family val="1"/>
    </font>
    <font>
      <b/>
      <sz val="30"/>
      <name val="Times New Roman"/>
      <family val="1"/>
    </font>
    <font>
      <sz val="16"/>
      <name val="Arial"/>
      <family val="2"/>
    </font>
    <font>
      <sz val="16"/>
      <name val="Times New Roman"/>
      <family val="1"/>
    </font>
    <font>
      <vertAlign val="superscript"/>
      <sz val="20"/>
      <name val="Arial"/>
      <family val="2"/>
    </font>
    <font>
      <b/>
      <vertAlign val="superscript"/>
      <sz val="20"/>
      <name val="Arial"/>
      <family val="2"/>
    </font>
    <font>
      <sz val="20"/>
      <name val="GreekC"/>
    </font>
    <font>
      <vertAlign val="subscript"/>
      <sz val="20"/>
      <name val="Arial"/>
      <family val="2"/>
    </font>
    <font>
      <sz val="20"/>
      <name val="Calibri"/>
      <family val="2"/>
    </font>
    <font>
      <b/>
      <sz val="26"/>
      <color indexed="8"/>
      <name val="Arial"/>
      <family val="2"/>
    </font>
    <font>
      <b/>
      <vertAlign val="superscript"/>
      <sz val="30"/>
      <name val="Times New Roman"/>
      <family val="1"/>
    </font>
    <font>
      <b/>
      <sz val="30"/>
      <color indexed="8"/>
      <name val="Segoe UI Semilight"/>
      <family val="2"/>
    </font>
    <font>
      <b/>
      <sz val="25"/>
      <name val="Segoe UI Semilight"/>
      <family val="2"/>
    </font>
    <font>
      <sz val="25"/>
      <name val="Segoe UI Semilight"/>
      <family val="2"/>
    </font>
    <font>
      <sz val="20"/>
      <name val="Segoe UI Semilight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>
      <alignment wrapText="1"/>
    </xf>
    <xf numFmtId="0" fontId="1" fillId="0" borderId="0"/>
  </cellStyleXfs>
  <cellXfs count="189">
    <xf numFmtId="0" fontId="0" fillId="0" borderId="0" xfId="0"/>
    <xf numFmtId="0" fontId="0" fillId="0" borderId="0" xfId="0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 vertical="center" wrapText="1"/>
    </xf>
    <xf numFmtId="0" fontId="14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right" vertical="center" wrapText="1"/>
    </xf>
    <xf numFmtId="0" fontId="0" fillId="0" borderId="0" xfId="0" applyAlignment="1">
      <alignment vertical="center"/>
    </xf>
    <xf numFmtId="0" fontId="3" fillId="0" borderId="0" xfId="0" applyFont="1" applyAlignment="1">
      <alignment horizontal="left"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" fontId="0" fillId="0" borderId="0" xfId="0" applyNumberFormat="1"/>
    <xf numFmtId="0" fontId="3" fillId="0" borderId="0" xfId="0" applyFon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0" fontId="8" fillId="0" borderId="0" xfId="0" applyFont="1"/>
    <xf numFmtId="1" fontId="2" fillId="0" borderId="0" xfId="0" applyNumberFormat="1" applyFont="1"/>
    <xf numFmtId="0" fontId="21" fillId="0" borderId="0" xfId="0" applyFont="1"/>
    <xf numFmtId="1" fontId="21" fillId="0" borderId="0" xfId="0" applyNumberFormat="1" applyFont="1"/>
    <xf numFmtId="2" fontId="0" fillId="0" borderId="0" xfId="0" applyNumberFormat="1" applyAlignment="1">
      <alignment horizontal="right"/>
    </xf>
    <xf numFmtId="1" fontId="16" fillId="0" borderId="0" xfId="0" applyNumberFormat="1" applyFont="1"/>
    <xf numFmtId="165" fontId="0" fillId="0" borderId="0" xfId="0" applyNumberFormat="1" applyAlignment="1">
      <alignment horizontal="right"/>
    </xf>
    <xf numFmtId="165" fontId="2" fillId="0" borderId="0" xfId="0" applyNumberFormat="1" applyFont="1"/>
    <xf numFmtId="3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 quotePrefix="1"/>
    <xf numFmtId="164" fontId="0" fillId="0" borderId="0" xfId="0" applyNumberFormat="1" applyAlignment="1">
      <alignment horizontal="right"/>
    </xf>
    <xf numFmtId="0" fontId="0" fillId="3" borderId="0" xfId="0" applyFill="1"/>
    <xf numFmtId="164" fontId="0" fillId="3" borderId="0" xfId="0" applyNumberFormat="1" applyFill="1"/>
    <xf numFmtId="165" fontId="0" fillId="3" borderId="0" xfId="0" applyNumberFormat="1" applyFill="1"/>
    <xf numFmtId="1" fontId="0" fillId="3" borderId="0" xfId="0" applyNumberFormat="1" applyFill="1"/>
    <xf numFmtId="3" fontId="0" fillId="3" borderId="0" xfId="0" applyNumberFormat="1" applyFill="1"/>
    <xf numFmtId="2" fontId="0" fillId="3" borderId="0" xfId="0" applyNumberFormat="1" applyFill="1"/>
    <xf numFmtId="0" fontId="0" fillId="3" borderId="0" xfId="0" applyFill="1" applyAlignment="1">
      <alignment horizontal="right"/>
    </xf>
    <xf numFmtId="2" fontId="0" fillId="3" borderId="0" xfId="0" applyNumberFormat="1" applyFill="1" applyAlignment="1">
      <alignment horizontal="right"/>
    </xf>
    <xf numFmtId="2" fontId="2" fillId="3" borderId="0" xfId="0" applyNumberFormat="1" applyFont="1" applyFill="1"/>
    <xf numFmtId="165" fontId="0" fillId="3" borderId="0" xfId="0" applyNumberFormat="1" applyFill="1" applyAlignment="1">
      <alignment horizontal="right"/>
    </xf>
    <xf numFmtId="165" fontId="2" fillId="3" borderId="0" xfId="0" applyNumberFormat="1" applyFont="1" applyFill="1"/>
    <xf numFmtId="1" fontId="2" fillId="3" borderId="0" xfId="0" applyNumberFormat="1" applyFont="1" applyFill="1"/>
    <xf numFmtId="1" fontId="21" fillId="3" borderId="0" xfId="0" applyNumberFormat="1" applyFont="1" applyFill="1"/>
    <xf numFmtId="10" fontId="0" fillId="3" borderId="0" xfId="0" applyNumberFormat="1" applyFill="1"/>
    <xf numFmtId="1" fontId="16" fillId="3" borderId="0" xfId="0" applyNumberFormat="1" applyFont="1" applyFill="1"/>
    <xf numFmtId="0" fontId="26" fillId="0" borderId="0" xfId="0" applyFont="1"/>
    <xf numFmtId="1" fontId="27" fillId="0" borderId="0" xfId="0" applyNumberFormat="1" applyFont="1"/>
    <xf numFmtId="0" fontId="29" fillId="0" borderId="0" xfId="0" applyFont="1"/>
    <xf numFmtId="0" fontId="30" fillId="0" borderId="0" xfId="0" applyFont="1"/>
    <xf numFmtId="165" fontId="29" fillId="3" borderId="0" xfId="0" applyNumberFormat="1" applyFont="1" applyFill="1"/>
    <xf numFmtId="0" fontId="32" fillId="0" borderId="0" xfId="0" applyFont="1"/>
    <xf numFmtId="0" fontId="0" fillId="0" borderId="0" xfId="0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Continuous" vertical="center" wrapText="1"/>
    </xf>
    <xf numFmtId="0" fontId="0" fillId="0" borderId="0" xfId="0" applyAlignment="1">
      <alignment horizontal="centerContinuous" vertical="center" wrapText="1"/>
    </xf>
    <xf numFmtId="165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Continuous" vertic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 applyProtection="1">
      <alignment horizontal="right"/>
      <protection locked="0"/>
    </xf>
    <xf numFmtId="165" fontId="0" fillId="0" borderId="0" xfId="0" applyNumberFormat="1" applyAlignment="1" applyProtection="1">
      <alignment horizontal="right"/>
      <protection locked="0"/>
    </xf>
    <xf numFmtId="0" fontId="0" fillId="0" borderId="0" xfId="0" applyAlignment="1">
      <alignment horizontal="left" vertical="center" wrapText="1"/>
    </xf>
    <xf numFmtId="0" fontId="0" fillId="2" borderId="1" xfId="0" applyFill="1" applyBorder="1" applyAlignment="1" applyProtection="1">
      <alignment horizontal="center" vertical="center"/>
      <protection locked="0"/>
    </xf>
    <xf numFmtId="0" fontId="2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0" fillId="0" borderId="1" xfId="0" applyBorder="1" applyAlignment="1">
      <alignment horizontal="centerContinuous"/>
    </xf>
    <xf numFmtId="0" fontId="3" fillId="0" borderId="0" xfId="0" applyFont="1" applyAlignment="1">
      <alignment horizontal="center" vertical="center"/>
    </xf>
    <xf numFmtId="3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 wrapText="1"/>
    </xf>
    <xf numFmtId="0" fontId="43" fillId="0" borderId="0" xfId="0" applyFont="1"/>
    <xf numFmtId="0" fontId="43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40" fillId="0" borderId="0" xfId="0" applyFont="1" applyAlignment="1">
      <alignment horizontal="left" vertical="center" wrapText="1"/>
    </xf>
    <xf numFmtId="0" fontId="36" fillId="0" borderId="0" xfId="0" applyFont="1"/>
    <xf numFmtId="0" fontId="0" fillId="0" borderId="0" xfId="0" applyAlignment="1">
      <alignment vertical="center" wrapText="1"/>
    </xf>
    <xf numFmtId="0" fontId="37" fillId="0" borderId="0" xfId="2" applyFont="1"/>
    <xf numFmtId="0" fontId="38" fillId="0" borderId="0" xfId="2" applyFont="1"/>
    <xf numFmtId="0" fontId="36" fillId="0" borderId="0" xfId="2" applyFont="1"/>
    <xf numFmtId="0" fontId="36" fillId="0" borderId="0" xfId="3" applyFont="1"/>
    <xf numFmtId="0" fontId="39" fillId="0" borderId="0" xfId="4" applyFont="1" applyAlignment="1">
      <alignment horizontal="center" vertical="center"/>
    </xf>
    <xf numFmtId="0" fontId="34" fillId="0" borderId="0" xfId="0" applyFont="1"/>
    <xf numFmtId="0" fontId="49" fillId="0" borderId="0" xfId="0" applyFont="1"/>
    <xf numFmtId="3" fontId="36" fillId="0" borderId="0" xfId="0" applyNumberFormat="1" applyFont="1"/>
    <xf numFmtId="0" fontId="37" fillId="0" borderId="0" xfId="2" applyFont="1" applyAlignment="1">
      <alignment horizontal="center" vertical="center"/>
    </xf>
    <xf numFmtId="0" fontId="34" fillId="0" borderId="0" xfId="0" applyFont="1" applyAlignment="1">
      <alignment horizontal="center" vertical="top"/>
    </xf>
    <xf numFmtId="0" fontId="36" fillId="0" borderId="0" xfId="0" applyFont="1" applyAlignment="1">
      <alignment horizontal="center" vertical="top" wrapText="1"/>
    </xf>
    <xf numFmtId="0" fontId="36" fillId="0" borderId="0" xfId="0" applyFont="1" applyAlignment="1">
      <alignment horizontal="center"/>
    </xf>
    <xf numFmtId="0" fontId="34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65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9" fontId="0" fillId="0" borderId="0" xfId="0" applyNumberFormat="1"/>
    <xf numFmtId="9" fontId="36" fillId="0" borderId="0" xfId="0" applyNumberFormat="1" applyFont="1"/>
    <xf numFmtId="0" fontId="41" fillId="0" borderId="0" xfId="2" applyFont="1" applyAlignment="1" applyProtection="1">
      <alignment vertical="center"/>
      <protection locked="0"/>
    </xf>
    <xf numFmtId="0" fontId="42" fillId="0" borderId="0" xfId="2" applyFont="1" applyAlignment="1" applyProtection="1">
      <alignment vertical="center"/>
      <protection locked="0"/>
    </xf>
    <xf numFmtId="0" fontId="42" fillId="0" borderId="0" xfId="2" applyFont="1" applyAlignment="1">
      <alignment vertical="center"/>
    </xf>
    <xf numFmtId="0" fontId="37" fillId="0" borderId="0" xfId="2" applyFont="1" applyAlignment="1">
      <alignment horizontal="center" vertical="center"/>
    </xf>
    <xf numFmtId="0" fontId="55" fillId="0" borderId="2" xfId="2" applyFont="1" applyBorder="1" applyAlignment="1" applyProtection="1">
      <alignment horizontal="center" vertical="center"/>
      <protection locked="0"/>
    </xf>
    <xf numFmtId="0" fontId="55" fillId="0" borderId="3" xfId="2" applyFont="1" applyBorder="1" applyAlignment="1" applyProtection="1">
      <alignment horizontal="center" vertical="center"/>
      <protection locked="0"/>
    </xf>
    <xf numFmtId="0" fontId="55" fillId="0" borderId="4" xfId="2" applyFont="1" applyBorder="1" applyAlignment="1" applyProtection="1">
      <alignment horizontal="center" vertical="center"/>
      <protection locked="0"/>
    </xf>
    <xf numFmtId="169" fontId="54" fillId="0" borderId="2" xfId="2" applyNumberFormat="1" applyFont="1" applyBorder="1" applyAlignment="1" applyProtection="1">
      <alignment horizontal="center" vertical="center"/>
      <protection locked="0"/>
    </xf>
    <xf numFmtId="169" fontId="54" fillId="0" borderId="4" xfId="2" applyNumberFormat="1" applyFont="1" applyBorder="1" applyAlignment="1" applyProtection="1">
      <alignment horizontal="center" vertical="center"/>
      <protection locked="0"/>
    </xf>
    <xf numFmtId="0" fontId="54" fillId="0" borderId="2" xfId="2" applyFont="1" applyBorder="1" applyAlignment="1" applyProtection="1">
      <alignment horizontal="center" vertical="center"/>
      <protection locked="0"/>
    </xf>
    <xf numFmtId="0" fontId="54" fillId="0" borderId="3" xfId="2" applyFont="1" applyBorder="1" applyAlignment="1" applyProtection="1">
      <alignment horizontal="center" vertical="center"/>
      <protection locked="0"/>
    </xf>
    <xf numFmtId="0" fontId="54" fillId="0" borderId="4" xfId="2" applyFont="1" applyBorder="1" applyAlignment="1" applyProtection="1">
      <alignment horizontal="center" vertical="center"/>
      <protection locked="0"/>
    </xf>
    <xf numFmtId="0" fontId="53" fillId="0" borderId="2" xfId="2" applyFont="1" applyBorder="1" applyAlignment="1" applyProtection="1">
      <alignment horizontal="center" vertical="center"/>
      <protection locked="0"/>
    </xf>
    <xf numFmtId="0" fontId="53" fillId="0" borderId="3" xfId="2" applyFont="1" applyBorder="1" applyAlignment="1" applyProtection="1">
      <alignment horizontal="center" vertical="center"/>
      <protection locked="0"/>
    </xf>
    <xf numFmtId="0" fontId="53" fillId="0" borderId="4" xfId="2" applyFont="1" applyBorder="1" applyAlignment="1" applyProtection="1">
      <alignment horizontal="center" vertical="center"/>
      <protection locked="0"/>
    </xf>
    <xf numFmtId="0" fontId="42" fillId="0" borderId="0" xfId="2" applyFont="1" applyAlignment="1" applyProtection="1">
      <alignment horizontal="center" vertical="center" wrapText="1"/>
      <protection locked="0"/>
    </xf>
    <xf numFmtId="3" fontId="42" fillId="0" borderId="0" xfId="2" applyNumberFormat="1" applyFont="1" applyAlignment="1">
      <alignment horizontal="center" vertical="center" wrapText="1"/>
    </xf>
    <xf numFmtId="0" fontId="42" fillId="0" borderId="0" xfId="2" applyFont="1" applyAlignment="1">
      <alignment horizontal="center" vertical="center" wrapText="1"/>
    </xf>
    <xf numFmtId="165" fontId="42" fillId="0" borderId="0" xfId="2" applyNumberFormat="1" applyFont="1" applyAlignment="1">
      <alignment horizontal="center" vertical="center"/>
    </xf>
    <xf numFmtId="0" fontId="42" fillId="0" borderId="0" xfId="2" applyFont="1" applyAlignment="1">
      <alignment horizontal="left" vertical="center"/>
    </xf>
    <xf numFmtId="0" fontId="42" fillId="0" borderId="0" xfId="2" applyFont="1" applyAlignment="1">
      <alignment horizontal="center" vertical="center"/>
    </xf>
    <xf numFmtId="0" fontId="52" fillId="0" borderId="0" xfId="4" applyFont="1" applyAlignment="1" applyProtection="1">
      <alignment horizontal="left"/>
      <protection locked="0"/>
    </xf>
    <xf numFmtId="165" fontId="36" fillId="0" borderId="0" xfId="0" applyNumberFormat="1" applyFont="1" applyAlignment="1">
      <alignment horizontal="center" vertical="center" wrapText="1"/>
    </xf>
    <xf numFmtId="165" fontId="36" fillId="0" borderId="0" xfId="0" applyNumberFormat="1" applyFont="1" applyAlignment="1">
      <alignment horizontal="center" vertical="center"/>
    </xf>
    <xf numFmtId="0" fontId="50" fillId="0" borderId="0" xfId="4" applyFont="1" applyAlignment="1">
      <alignment horizontal="center"/>
    </xf>
    <xf numFmtId="0" fontId="37" fillId="0" borderId="0" xfId="2" applyFont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1" fontId="36" fillId="0" borderId="0" xfId="0" applyNumberFormat="1" applyFont="1" applyAlignment="1">
      <alignment horizontal="center" vertical="center" wrapText="1"/>
    </xf>
    <xf numFmtId="1" fontId="36" fillId="0" borderId="0" xfId="0" applyNumberFormat="1" applyFont="1" applyAlignment="1">
      <alignment horizontal="center" vertical="center"/>
    </xf>
    <xf numFmtId="4" fontId="36" fillId="0" borderId="0" xfId="0" applyNumberFormat="1" applyFont="1" applyAlignment="1">
      <alignment horizontal="center"/>
    </xf>
    <xf numFmtId="0" fontId="34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3" fontId="36" fillId="0" borderId="0" xfId="0" applyNumberFormat="1" applyFont="1" applyAlignment="1">
      <alignment horizontal="center" vertical="center" wrapText="1"/>
    </xf>
    <xf numFmtId="3" fontId="36" fillId="0" borderId="0" xfId="0" applyNumberFormat="1" applyFont="1" applyAlignment="1">
      <alignment horizontal="center" vertical="center"/>
    </xf>
    <xf numFmtId="0" fontId="34" fillId="0" borderId="0" xfId="0" applyFont="1" applyAlignment="1">
      <alignment horizontal="center" vertical="top" wrapText="1"/>
    </xf>
    <xf numFmtId="0" fontId="34" fillId="0" borderId="0" xfId="0" applyFont="1" applyAlignment="1">
      <alignment horizontal="center" vertical="top"/>
    </xf>
    <xf numFmtId="0" fontId="36" fillId="0" borderId="0" xfId="0" applyFont="1" applyAlignment="1">
      <alignment horizontal="center" vertical="center" wrapText="1"/>
    </xf>
    <xf numFmtId="0" fontId="36" fillId="0" borderId="0" xfId="0" applyFont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1" fontId="36" fillId="0" borderId="0" xfId="0" applyNumberFormat="1" applyFont="1" applyAlignment="1">
      <alignment horizontal="center"/>
    </xf>
    <xf numFmtId="0" fontId="36" fillId="0" borderId="0" xfId="0" applyFont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4" fillId="0" borderId="0" xfId="2" applyFont="1" applyAlignment="1">
      <alignment horizontal="center" vertical="center"/>
    </xf>
    <xf numFmtId="14" fontId="54" fillId="0" borderId="2" xfId="2" applyNumberFormat="1" applyFont="1" applyBorder="1" applyAlignment="1" applyProtection="1">
      <alignment horizontal="center" vertical="center"/>
      <protection locked="0"/>
    </xf>
    <xf numFmtId="0" fontId="0" fillId="0" borderId="1" xfId="0" applyFill="1" applyBorder="1" applyAlignment="1" applyProtection="1">
      <alignment vertical="center"/>
      <protection locked="0"/>
    </xf>
    <xf numFmtId="2" fontId="0" fillId="0" borderId="1" xfId="0" applyNumberFormat="1" applyFill="1" applyBorder="1" applyAlignment="1">
      <alignment vertical="center"/>
    </xf>
    <xf numFmtId="164" fontId="0" fillId="0" borderId="1" xfId="0" applyNumberFormat="1" applyFill="1" applyBorder="1" applyAlignment="1" applyProtection="1">
      <alignment horizontal="right"/>
      <protection locked="0"/>
    </xf>
    <xf numFmtId="0" fontId="0" fillId="0" borderId="1" xfId="0" applyFill="1" applyBorder="1" applyProtection="1">
      <protection locked="0"/>
    </xf>
    <xf numFmtId="164" fontId="0" fillId="0" borderId="1" xfId="0" applyNumberFormat="1" applyFill="1" applyBorder="1" applyProtection="1">
      <protection locked="0"/>
    </xf>
    <xf numFmtId="164" fontId="0" fillId="0" borderId="1" xfId="0" applyNumberFormat="1" applyFill="1" applyBorder="1"/>
    <xf numFmtId="165" fontId="0" fillId="0" borderId="1" xfId="0" applyNumberFormat="1" applyFill="1" applyBorder="1" applyProtection="1">
      <protection locked="0"/>
    </xf>
    <xf numFmtId="2" fontId="0" fillId="0" borderId="1" xfId="1" applyNumberFormat="1" applyFont="1" applyFill="1" applyBorder="1" applyAlignment="1" applyProtection="1">
      <alignment vertical="center"/>
      <protection locked="0"/>
    </xf>
    <xf numFmtId="2" fontId="0" fillId="0" borderId="1" xfId="1" applyNumberFormat="1" applyFont="1" applyFill="1" applyBorder="1" applyProtection="1">
      <protection locked="0"/>
    </xf>
    <xf numFmtId="1" fontId="0" fillId="0" borderId="1" xfId="0" applyNumberFormat="1" applyFill="1" applyBorder="1" applyAlignment="1">
      <alignment horizontal="right"/>
    </xf>
    <xf numFmtId="164" fontId="0" fillId="0" borderId="1" xfId="0" applyNumberFormat="1" applyFill="1" applyBorder="1" applyAlignment="1">
      <alignment horizontal="right"/>
    </xf>
    <xf numFmtId="2" fontId="0" fillId="0" borderId="1" xfId="0" applyNumberFormat="1" applyFill="1" applyBorder="1"/>
    <xf numFmtId="165" fontId="0" fillId="0" borderId="1" xfId="0" applyNumberFormat="1" applyFill="1" applyBorder="1"/>
    <xf numFmtId="166" fontId="0" fillId="0" borderId="1" xfId="0" applyNumberFormat="1" applyFill="1" applyBorder="1" applyProtection="1">
      <protection locked="0"/>
    </xf>
    <xf numFmtId="166" fontId="0" fillId="0" borderId="1" xfId="0" applyNumberFormat="1" applyFill="1" applyBorder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right"/>
    </xf>
    <xf numFmtId="1" fontId="0" fillId="0" borderId="0" xfId="0" applyNumberFormat="1" applyFill="1"/>
    <xf numFmtId="0" fontId="2" fillId="0" borderId="0" xfId="0" applyFont="1" applyFill="1"/>
    <xf numFmtId="0" fontId="0" fillId="0" borderId="0" xfId="0" applyFill="1"/>
    <xf numFmtId="165" fontId="0" fillId="0" borderId="0" xfId="0" applyNumberFormat="1" applyFill="1"/>
    <xf numFmtId="3" fontId="0" fillId="0" borderId="0" xfId="0" applyNumberFormat="1" applyFill="1"/>
    <xf numFmtId="166" fontId="0" fillId="0" borderId="0" xfId="0" applyNumberFormat="1" applyFill="1"/>
    <xf numFmtId="2" fontId="0" fillId="0" borderId="0" xfId="0" applyNumberFormat="1" applyFill="1" applyAlignment="1">
      <alignment horizontal="right"/>
    </xf>
    <xf numFmtId="164" fontId="29" fillId="0" borderId="0" xfId="0" applyNumberFormat="1" applyFont="1" applyFill="1"/>
    <xf numFmtId="2" fontId="29" fillId="0" borderId="0" xfId="0" applyNumberFormat="1" applyFont="1" applyFill="1"/>
    <xf numFmtId="164" fontId="0" fillId="0" borderId="0" xfId="0" applyNumberFormat="1" applyFill="1" applyAlignment="1">
      <alignment horizontal="center"/>
    </xf>
    <xf numFmtId="2" fontId="2" fillId="0" borderId="0" xfId="0" applyNumberFormat="1" applyFont="1" applyFill="1"/>
    <xf numFmtId="1" fontId="2" fillId="0" borderId="0" xfId="0" applyNumberFormat="1" applyFont="1" applyFill="1"/>
    <xf numFmtId="165" fontId="0" fillId="0" borderId="0" xfId="0" applyNumberFormat="1" applyFill="1" applyAlignment="1">
      <alignment horizontal="right"/>
    </xf>
    <xf numFmtId="164" fontId="0" fillId="0" borderId="0" xfId="0" applyNumberFormat="1" applyFill="1" applyAlignment="1">
      <alignment horizontal="right"/>
    </xf>
    <xf numFmtId="165" fontId="2" fillId="0" borderId="0" xfId="0" applyNumberFormat="1" applyFont="1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 vertical="center" wrapText="1"/>
    </xf>
    <xf numFmtId="0" fontId="29" fillId="0" borderId="0" xfId="0" applyFont="1" applyFill="1"/>
    <xf numFmtId="1" fontId="21" fillId="0" borderId="0" xfId="0" applyNumberFormat="1" applyFont="1" applyFill="1"/>
    <xf numFmtId="0" fontId="21" fillId="0" borderId="0" xfId="0" applyFont="1" applyFill="1"/>
    <xf numFmtId="10" fontId="0" fillId="0" borderId="0" xfId="0" applyNumberFormat="1" applyFill="1"/>
    <xf numFmtId="1" fontId="16" fillId="0" borderId="0" xfId="0" applyNumberFormat="1" applyFont="1" applyFill="1"/>
    <xf numFmtId="1" fontId="27" fillId="0" borderId="0" xfId="0" applyNumberFormat="1" applyFont="1" applyFill="1"/>
    <xf numFmtId="165" fontId="0" fillId="0" borderId="0" xfId="0" applyNumberFormat="1" applyFill="1" applyAlignment="1" applyProtection="1">
      <alignment horizontal="right"/>
      <protection locked="0"/>
    </xf>
  </cellXfs>
  <cellStyles count="6">
    <cellStyle name="Normal 2" xfId="4"/>
    <cellStyle name="Normal_2297 08 MTS 100_01" xfId="5"/>
    <cellStyle name="Normal_A4" xfId="2"/>
    <cellStyle name="Normal_TVN Piano Prodotti Aggiornato" xfId="3"/>
    <cellStyle name="Normale" xfId="0" builtinId="0"/>
    <cellStyle name="Percentuale" xfId="1" builtinId="5"/>
  </cellStyles>
  <dxfs count="44"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6877E"/>
        </patternFill>
      </fill>
    </dxf>
    <dxf>
      <fill>
        <patternFill>
          <bgColor rgb="FFF6877E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687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Istantaneous Capacity Q          [t/h]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'Bench-1'!$B$68:$GB$68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'Bench-1'!$D$89:$GB$89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8-4509-AB58-27243F83A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431736"/>
        <c:axId val="551056544"/>
      </c:lineChart>
      <c:catAx>
        <c:axId val="558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1056544"/>
        <c:crosses val="autoZero"/>
        <c:auto val="1"/>
        <c:lblAlgn val="ctr"/>
        <c:lblOffset val="100"/>
        <c:noMultiLvlLbl val="0"/>
      </c:catAx>
      <c:valAx>
        <c:axId val="5510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431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Istantaneous filling factor f=V/V</a:t>
            </a:r>
            <a:r>
              <a:rPr lang="en-US" sz="2000" baseline="-25000"/>
              <a:t>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'Bench-1'!$B$68:$GU$68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'Bench-1'!$C$208:$GU$208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0-4D48-B6C4-C53D5099C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057328"/>
        <c:axId val="551057720"/>
      </c:lineChart>
      <c:catAx>
        <c:axId val="55105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1057720"/>
        <c:crosses val="autoZero"/>
        <c:auto val="1"/>
        <c:lblAlgn val="ctr"/>
        <c:lblOffset val="100"/>
        <c:noMultiLvlLbl val="0"/>
      </c:catAx>
      <c:valAx>
        <c:axId val="55105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105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Tangential Slewing speed</a:t>
            </a:r>
          </a:p>
          <a:p>
            <a:pPr>
              <a:defRPr/>
            </a:pPr>
            <a:r>
              <a:rPr lang="en-US" sz="2000"/>
              <a:t> v</a:t>
            </a:r>
            <a:r>
              <a:rPr lang="en-US" sz="2000" baseline="-25000"/>
              <a:t>S</a:t>
            </a:r>
            <a:r>
              <a:rPr lang="en-US" sz="2000"/>
              <a:t>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'Bench-1'!$A$82:$B$82</c:f>
              <c:strCache>
                <c:ptCount val="2"/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'Bench-1'!$B$86:$GB$86</c:f>
              <c:strCache>
                <c:ptCount val="1"/>
                <c:pt idx="0">
                  <c:v>T    [s]</c:v>
                </c:pt>
              </c:strCache>
            </c:strRef>
          </c:cat>
          <c:val>
            <c:numRef>
              <c:f>'Bench-1'!$C$82:$GB$82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A-452C-99B1-0D1322023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331088"/>
        <c:axId val="765331480"/>
      </c:lineChart>
      <c:catAx>
        <c:axId val="7653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5331480"/>
        <c:crosses val="autoZero"/>
        <c:auto val="1"/>
        <c:lblAlgn val="ctr"/>
        <c:lblOffset val="100"/>
        <c:noMultiLvlLbl val="0"/>
      </c:catAx>
      <c:valAx>
        <c:axId val="76533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533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 baseline="0"/>
              <a:t>Reclaiming Power [kw]</a:t>
            </a:r>
          </a:p>
        </c:rich>
      </c:tx>
      <c:layout>
        <c:manualLayout>
          <c:xMode val="edge"/>
          <c:yMode val="edge"/>
          <c:x val="0.43056204888451444"/>
          <c:y val="1.1882715327432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'Bench-1'!$B$68:$GB$68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'Bench-1'!$D$175:$GB$175</c:f>
              <c:numCache>
                <c:formatCode>0</c:formatCode>
                <c:ptCount val="18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F-49F5-8862-8747DE7EFDDD}"/>
            </c:ext>
          </c:extLst>
        </c:ser>
        <c:ser>
          <c:idx val="1"/>
          <c:order val="1"/>
          <c:tx>
            <c:v>Digging 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'Bench-1'!$B$68:$GB$68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'Bench-1'!$D$108:$GB$108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4F-49F5-8862-8747DE7EFDDD}"/>
            </c:ext>
          </c:extLst>
        </c:ser>
        <c:ser>
          <c:idx val="2"/>
          <c:order val="2"/>
          <c:tx>
            <c:v>Lifting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'Bench-1'!$B$68:$GB$68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'Bench-1'!$D$150:$GB$150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4F-49F5-8862-8747DE7EFDDD}"/>
            </c:ext>
          </c:extLst>
        </c:ser>
        <c:ser>
          <c:idx val="3"/>
          <c:order val="3"/>
          <c:tx>
            <c:v>Friction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'Bench-1'!$B$68:$GB$68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'Bench-1'!$D$168:$GB$168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4F-49F5-8862-8747DE7EF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332264"/>
        <c:axId val="765332656"/>
      </c:lineChart>
      <c:catAx>
        <c:axId val="76533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5332656"/>
        <c:crosses val="autoZero"/>
        <c:auto val="1"/>
        <c:lblAlgn val="ctr"/>
        <c:lblOffset val="100"/>
        <c:noMultiLvlLbl val="0"/>
      </c:catAx>
      <c:valAx>
        <c:axId val="7653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533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'Bench-1'!$B$68:$GU$68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'Bench-1'!$C$179:$GU$179</c:f>
              <c:numCache>
                <c:formatCode>0.0</c:formatCode>
                <c:ptCount val="20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5-4664-B997-6B9FAE4C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316472"/>
        <c:axId val="721316864"/>
      </c:lineChart>
      <c:catAx>
        <c:axId val="72131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1316864"/>
        <c:crosses val="autoZero"/>
        <c:auto val="1"/>
        <c:lblAlgn val="ctr"/>
        <c:lblOffset val="100"/>
        <c:noMultiLvlLbl val="0"/>
      </c:catAx>
      <c:valAx>
        <c:axId val="7213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1316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'Bench-1'!$B$68:$GB$68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'Bench-1'!$D$70:$GB$70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7-4D83-A072-3163630A7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317648"/>
        <c:axId val="551066792"/>
      </c:lineChart>
      <c:catAx>
        <c:axId val="72131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1066792"/>
        <c:crosses val="autoZero"/>
        <c:auto val="1"/>
        <c:lblAlgn val="ctr"/>
        <c:lblOffset val="100"/>
        <c:noMultiLvlLbl val="0"/>
      </c:catAx>
      <c:valAx>
        <c:axId val="55106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131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Istantaneous Capacity Q          [t/h]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'Bench-2'!$B$68:$GB$68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'Bench-2'!$D$89:$GB$89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5-407C-B727-FC3021BED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067576"/>
        <c:axId val="551067968"/>
      </c:lineChart>
      <c:catAx>
        <c:axId val="55106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1067968"/>
        <c:crosses val="autoZero"/>
        <c:auto val="1"/>
        <c:lblAlgn val="ctr"/>
        <c:lblOffset val="100"/>
        <c:noMultiLvlLbl val="0"/>
      </c:catAx>
      <c:valAx>
        <c:axId val="55106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1067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Istantaneous filling factor f=V/V</a:t>
            </a:r>
            <a:r>
              <a:rPr lang="en-US" sz="2000" baseline="-25000"/>
              <a:t>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'Bench-2'!$A$208:$B$208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'Bench-2'!$B$68:$GU$68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'Bench-2'!$C$208:$GU$208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2-404D-BF38-41ECC7FBA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192160"/>
        <c:axId val="662192552"/>
      </c:lineChart>
      <c:catAx>
        <c:axId val="66219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2192552"/>
        <c:crosses val="autoZero"/>
        <c:auto val="1"/>
        <c:lblAlgn val="ctr"/>
        <c:lblOffset val="100"/>
        <c:noMultiLvlLbl val="0"/>
      </c:catAx>
      <c:valAx>
        <c:axId val="66219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219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Tangential Slewing speed</a:t>
            </a:r>
          </a:p>
          <a:p>
            <a:pPr>
              <a:defRPr sz="2000"/>
            </a:pPr>
            <a:r>
              <a:rPr lang="en-US" sz="2000"/>
              <a:t> v</a:t>
            </a:r>
            <a:r>
              <a:rPr lang="en-US" sz="2000" baseline="-25000"/>
              <a:t>S</a:t>
            </a:r>
            <a:r>
              <a:rPr lang="en-US" sz="2000"/>
              <a:t>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'Bench-2'!$A$82:$B$82</c:f>
              <c:strCache>
                <c:ptCount val="2"/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'Bench-2'!$B$86:$GB$86</c:f>
              <c:strCache>
                <c:ptCount val="1"/>
                <c:pt idx="0">
                  <c:v>T    [s]</c:v>
                </c:pt>
              </c:strCache>
            </c:strRef>
          </c:cat>
          <c:val>
            <c:numRef>
              <c:f>'Bench-2'!$C$82:$GB$82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2-46FC-8FF0-195F81A8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193336"/>
        <c:axId val="662193728"/>
      </c:lineChart>
      <c:catAx>
        <c:axId val="66219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2193728"/>
        <c:crosses val="autoZero"/>
        <c:auto val="1"/>
        <c:lblAlgn val="ctr"/>
        <c:lblOffset val="100"/>
        <c:noMultiLvlLbl val="0"/>
      </c:catAx>
      <c:valAx>
        <c:axId val="66219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2193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'Bench-2'!$B$68:$GB$68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'Bench-2'!$D$70:$GB$70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8-4003-991C-9D055FF4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388720"/>
        <c:axId val="592389112"/>
      </c:lineChart>
      <c:catAx>
        <c:axId val="59238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2389112"/>
        <c:crosses val="autoZero"/>
        <c:auto val="1"/>
        <c:lblAlgn val="ctr"/>
        <c:lblOffset val="100"/>
        <c:noMultiLvlLbl val="0"/>
      </c:catAx>
      <c:valAx>
        <c:axId val="59238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238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 baseline="0"/>
              <a:t>Reclaiming Power [kw]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'Bench-2'!$A$175:$B$175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'Bench-2'!$B$68:$GB$68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'Bench-2'!$D$175:$GB$175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2-4305-A27D-304639FB902B}"/>
            </c:ext>
          </c:extLst>
        </c:ser>
        <c:ser>
          <c:idx val="1"/>
          <c:order val="1"/>
          <c:tx>
            <c:v>Digging 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'Bench-2'!$B$68:$GB$68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'Bench-2'!$D$108:$GB$108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2-4305-A27D-304639FB902B}"/>
            </c:ext>
          </c:extLst>
        </c:ser>
        <c:ser>
          <c:idx val="2"/>
          <c:order val="2"/>
          <c:tx>
            <c:v>Lifting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'Bench-2'!$B$68:$GB$68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'Bench-2'!$D$150:$GB$150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2-4305-A27D-304639FB902B}"/>
            </c:ext>
          </c:extLst>
        </c:ser>
        <c:ser>
          <c:idx val="3"/>
          <c:order val="3"/>
          <c:tx>
            <c:v>Friction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'Bench-2'!$B$68:$GB$68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'Bench-2'!$D$168:$GB$168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D2-4305-A27D-304639FB9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389896"/>
        <c:axId val="441501080"/>
      </c:lineChart>
      <c:catAx>
        <c:axId val="59238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1501080"/>
        <c:crosses val="autoZero"/>
        <c:auto val="1"/>
        <c:lblAlgn val="ctr"/>
        <c:lblOffset val="100"/>
        <c:noMultiLvlLbl val="0"/>
      </c:catAx>
      <c:valAx>
        <c:axId val="44150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238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5.3098210701088458E-2"/>
          <c:y val="9.9065019595464252E-2"/>
          <c:w val="0.93228794068664611"/>
          <c:h val="0.81584954062363146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'Bench-2'!$B$68:$GU$68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'Bench-2'!$C$179:$GU$179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C-4131-81A8-94CEC09CA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501864"/>
        <c:axId val="441502256"/>
      </c:lineChart>
      <c:catAx>
        <c:axId val="441501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1502256"/>
        <c:crosses val="autoZero"/>
        <c:auto val="1"/>
        <c:lblAlgn val="ctr"/>
        <c:lblOffset val="100"/>
        <c:noMultiLvlLbl val="0"/>
      </c:catAx>
      <c:valAx>
        <c:axId val="4415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1501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'Bench-3'!$B$68:$GB$68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'Bench-3'!$D$89:$GB$89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3-44E9-9AE6-1D2A0021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793016"/>
        <c:axId val="349793408"/>
      </c:lineChart>
      <c:catAx>
        <c:axId val="3497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408"/>
        <c:crosses val="autoZero"/>
        <c:auto val="1"/>
        <c:lblAlgn val="ctr"/>
        <c:lblOffset val="100"/>
        <c:noMultiLvlLbl val="0"/>
      </c:catAx>
      <c:valAx>
        <c:axId val="3497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Istantaneous filling factor f=V/VB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'Bench-3'!$A$208:$B$208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'Bench-3'!$B$68:$GU$68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'Bench-3'!$C$208:$GU$208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D-4422-B11D-246E4C306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396136"/>
        <c:axId val="756030120"/>
      </c:lineChart>
      <c:catAx>
        <c:axId val="23639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6030120"/>
        <c:crosses val="autoZero"/>
        <c:auto val="1"/>
        <c:lblAlgn val="ctr"/>
        <c:lblOffset val="100"/>
        <c:noMultiLvlLbl val="0"/>
      </c:catAx>
      <c:valAx>
        <c:axId val="75603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36396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Tangential Slewing speed</a:t>
            </a:r>
          </a:p>
          <a:p>
            <a:pPr>
              <a:defRPr sz="2000"/>
            </a:pPr>
            <a:r>
              <a:rPr lang="en-US" sz="2000" baseline="0"/>
              <a:t> vS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'Bench-3'!$A$82:$B$82</c:f>
              <c:strCache>
                <c:ptCount val="2"/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'Bench-3'!$B$86:$GB$86</c:f>
              <c:strCache>
                <c:ptCount val="1"/>
                <c:pt idx="0">
                  <c:v>T    [s]</c:v>
                </c:pt>
              </c:strCache>
            </c:strRef>
          </c:cat>
          <c:val>
            <c:numRef>
              <c:f>'Bench-3'!$C$82:$GB$82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DE-4D21-BD72-75F16C1E0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85976"/>
        <c:axId val="118486368"/>
      </c:lineChart>
      <c:catAx>
        <c:axId val="11848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6368"/>
        <c:crosses val="autoZero"/>
        <c:auto val="1"/>
        <c:lblAlgn val="ctr"/>
        <c:lblOffset val="100"/>
        <c:noMultiLvlLbl val="0"/>
      </c:catAx>
      <c:valAx>
        <c:axId val="1184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5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'Bench-3'!$B$68:$GB$68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'Bench-3'!$D$70:$GB$70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B-41FF-AC3B-C124C8DB7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925480"/>
        <c:axId val="637807200"/>
      </c:lineChart>
      <c:catAx>
        <c:axId val="34992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7807200"/>
        <c:crosses val="autoZero"/>
        <c:auto val="1"/>
        <c:lblAlgn val="ctr"/>
        <c:lblOffset val="100"/>
        <c:noMultiLvlLbl val="0"/>
      </c:catAx>
      <c:valAx>
        <c:axId val="6378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925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 baseline="0"/>
              <a:t>Reclaiming Power [kw]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3.1772747156605427E-2"/>
          <c:y val="3.0967379077615303E-2"/>
          <c:w val="0.96568651574803155"/>
          <c:h val="0.84994808969311575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'Bench-3'!$B$68:$GB$68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'Bench-3'!$D$175:$GB$175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38-4F23-A4F8-0D24BB5496CE}"/>
            </c:ext>
          </c:extLst>
        </c:ser>
        <c:ser>
          <c:idx val="1"/>
          <c:order val="1"/>
          <c:tx>
            <c:v>Digging 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'Bench-3'!$B$68:$GB$68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'Bench-3'!$D$108:$GB$108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38-4F23-A4F8-0D24BB5496CE}"/>
            </c:ext>
          </c:extLst>
        </c:ser>
        <c:ser>
          <c:idx val="2"/>
          <c:order val="2"/>
          <c:tx>
            <c:v>Lifting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'Bench-3'!$B$68:$GB$68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'Bench-3'!$D$150:$GB$150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38-4F23-A4F8-0D24BB5496CE}"/>
            </c:ext>
          </c:extLst>
        </c:ser>
        <c:ser>
          <c:idx val="3"/>
          <c:order val="3"/>
          <c:tx>
            <c:v>Friction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'Bench-3'!$B$68:$GB$68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'Bench-3'!$D$168:$GB$168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38-4F23-A4F8-0D24BB549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92312"/>
        <c:axId val="617592704"/>
      </c:lineChart>
      <c:catAx>
        <c:axId val="61759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704"/>
        <c:crosses val="autoZero"/>
        <c:auto val="1"/>
        <c:lblAlgn val="ctr"/>
        <c:lblOffset val="100"/>
        <c:noMultiLvlLbl val="0"/>
      </c:catAx>
      <c:valAx>
        <c:axId val="6175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'Bench-3'!$A$179:$B$179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'Bench-3'!$B$68:$GU$68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'Bench-3'!$C$179:$GU$179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C-499E-AB93-B49A47819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389592"/>
        <c:axId val="365900008"/>
      </c:lineChart>
      <c:catAx>
        <c:axId val="64738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5900008"/>
        <c:crosses val="autoZero"/>
        <c:auto val="1"/>
        <c:lblAlgn val="ctr"/>
        <c:lblOffset val="100"/>
        <c:noMultiLvlLbl val="0"/>
      </c:catAx>
      <c:valAx>
        <c:axId val="36590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738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'Bench-4'!$B$68:$GB$68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'Bench-4'!$D$89:$GB$89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A-4AEC-941C-20C49E129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793016"/>
        <c:axId val="349793408"/>
      </c:lineChart>
      <c:catAx>
        <c:axId val="3497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408"/>
        <c:crosses val="autoZero"/>
        <c:auto val="1"/>
        <c:lblAlgn val="ctr"/>
        <c:lblOffset val="100"/>
        <c:noMultiLvlLbl val="0"/>
      </c:catAx>
      <c:valAx>
        <c:axId val="3497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Istantaneous filling factor f=V/VB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'Bench-4'!$A$208:$B$208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'Bench-4'!$B$68:$GU$68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'Bench-4'!$C$208:$GU$208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4-4F2E-81A7-26DDBCB4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396136"/>
        <c:axId val="756030120"/>
      </c:lineChart>
      <c:catAx>
        <c:axId val="23639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6030120"/>
        <c:crosses val="autoZero"/>
        <c:auto val="1"/>
        <c:lblAlgn val="ctr"/>
        <c:lblOffset val="100"/>
        <c:noMultiLvlLbl val="0"/>
      </c:catAx>
      <c:valAx>
        <c:axId val="75603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36396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Tangential Slewing speed</a:t>
            </a:r>
          </a:p>
          <a:p>
            <a:pPr>
              <a:defRPr sz="2000"/>
            </a:pPr>
            <a:r>
              <a:rPr lang="en-US" sz="2000" baseline="0"/>
              <a:t> vS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'Bench-4'!$A$82:$B$82</c:f>
              <c:strCache>
                <c:ptCount val="2"/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'Bench-4'!$B$86:$GB$86</c:f>
              <c:strCache>
                <c:ptCount val="1"/>
                <c:pt idx="0">
                  <c:v>T    [s]</c:v>
                </c:pt>
              </c:strCache>
            </c:strRef>
          </c:cat>
          <c:val>
            <c:numRef>
              <c:f>'Bench-4'!$C$82:$GB$82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C-464B-9DF0-2C006751F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85976"/>
        <c:axId val="118486368"/>
      </c:lineChart>
      <c:catAx>
        <c:axId val="11848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6368"/>
        <c:crosses val="autoZero"/>
        <c:auto val="1"/>
        <c:lblAlgn val="ctr"/>
        <c:lblOffset val="100"/>
        <c:noMultiLvlLbl val="0"/>
      </c:catAx>
      <c:valAx>
        <c:axId val="1184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5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'Bench-4'!$B$68:$GB$68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'Bench-4'!$D$70:$GB$70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0B-49E6-B36A-6BB6FC986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925480"/>
        <c:axId val="637807200"/>
      </c:lineChart>
      <c:catAx>
        <c:axId val="34992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7807200"/>
        <c:crosses val="autoZero"/>
        <c:auto val="1"/>
        <c:lblAlgn val="ctr"/>
        <c:lblOffset val="100"/>
        <c:noMultiLvlLbl val="0"/>
      </c:catAx>
      <c:valAx>
        <c:axId val="6378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925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 baseline="0"/>
              <a:t>Reclaiming Power [kw]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3.1772747156605427E-2"/>
          <c:y val="3.0967379077615303E-2"/>
          <c:w val="0.96568651574803155"/>
          <c:h val="0.84994808969311575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'Bench-4'!$B$68:$GB$68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'Bench-4'!$D$175:$GB$175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A-4B9B-8025-D60D50EB0EA3}"/>
            </c:ext>
          </c:extLst>
        </c:ser>
        <c:ser>
          <c:idx val="1"/>
          <c:order val="1"/>
          <c:tx>
            <c:v>Digging 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'Bench-4'!$B$68:$GB$68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'Bench-4'!$D$108:$GB$108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A-4B9B-8025-D60D50EB0EA3}"/>
            </c:ext>
          </c:extLst>
        </c:ser>
        <c:ser>
          <c:idx val="2"/>
          <c:order val="2"/>
          <c:tx>
            <c:v>Lifting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'Bench-4'!$B$68:$GB$68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'Bench-4'!$D$150:$GB$150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A-4B9B-8025-D60D50EB0EA3}"/>
            </c:ext>
          </c:extLst>
        </c:ser>
        <c:ser>
          <c:idx val="3"/>
          <c:order val="3"/>
          <c:tx>
            <c:v>Friction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'Bench-4'!$B$68:$GB$68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'Bench-4'!$D$168:$GB$168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3A-4B9B-8025-D60D50EB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92312"/>
        <c:axId val="617592704"/>
      </c:lineChart>
      <c:catAx>
        <c:axId val="61759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704"/>
        <c:crosses val="autoZero"/>
        <c:auto val="1"/>
        <c:lblAlgn val="ctr"/>
        <c:lblOffset val="100"/>
        <c:noMultiLvlLbl val="0"/>
      </c:catAx>
      <c:valAx>
        <c:axId val="6175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'Bench-4'!$A$179:$B$179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'Bench-4'!$B$68:$GU$68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'Bench-4'!$C$179:$GU$179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E-467F-968F-B30AE8850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389592"/>
        <c:axId val="365900008"/>
      </c:lineChart>
      <c:catAx>
        <c:axId val="64738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5900008"/>
        <c:crosses val="autoZero"/>
        <c:auto val="1"/>
        <c:lblAlgn val="ctr"/>
        <c:lblOffset val="100"/>
        <c:noMultiLvlLbl val="0"/>
      </c:catAx>
      <c:valAx>
        <c:axId val="36590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738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9106452614423043E-2"/>
          <c:y val="0.15377150513633586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'Bench-5'!$B$68:$GB$68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'Bench-5'!$D$89:$GB$89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5-4407-9EA0-B5104F7B7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793016"/>
        <c:axId val="349793408"/>
      </c:lineChart>
      <c:catAx>
        <c:axId val="3497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408"/>
        <c:crosses val="autoZero"/>
        <c:auto val="1"/>
        <c:lblAlgn val="ctr"/>
        <c:lblOffset val="100"/>
        <c:noMultiLvlLbl val="0"/>
      </c:catAx>
      <c:valAx>
        <c:axId val="3497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Istantaneous filling factor f=V/VB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'Bench-5'!$A$208:$B$208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'Bench-5'!$B$68:$GU$68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'Bench-5'!$C$208:$GU$208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A-4181-B273-B062EF9F2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396136"/>
        <c:axId val="756030120"/>
      </c:lineChart>
      <c:catAx>
        <c:axId val="23639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6030120"/>
        <c:crosses val="autoZero"/>
        <c:auto val="1"/>
        <c:lblAlgn val="ctr"/>
        <c:lblOffset val="100"/>
        <c:noMultiLvlLbl val="0"/>
      </c:catAx>
      <c:valAx>
        <c:axId val="75603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36396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Tangential Slewing speed</a:t>
            </a:r>
          </a:p>
          <a:p>
            <a:pPr>
              <a:defRPr sz="2000"/>
            </a:pPr>
            <a:r>
              <a:rPr lang="en-US" sz="2000" baseline="0"/>
              <a:t> vS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'Bench-5'!$A$82:$B$82</c:f>
              <c:strCache>
                <c:ptCount val="2"/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'Bench-5'!$B$86:$GB$86</c:f>
              <c:strCache>
                <c:ptCount val="1"/>
                <c:pt idx="0">
                  <c:v>T    [s]</c:v>
                </c:pt>
              </c:strCache>
            </c:strRef>
          </c:cat>
          <c:val>
            <c:numRef>
              <c:f>'Bench-5'!$C$82:$GB$82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2-40C3-A000-374BDF227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85976"/>
        <c:axId val="118486368"/>
      </c:lineChart>
      <c:catAx>
        <c:axId val="11848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6368"/>
        <c:crosses val="autoZero"/>
        <c:auto val="1"/>
        <c:lblAlgn val="ctr"/>
        <c:lblOffset val="100"/>
        <c:noMultiLvlLbl val="0"/>
      </c:catAx>
      <c:valAx>
        <c:axId val="1184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5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'Bench-5'!$B$68:$GB$68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'Bench-5'!$D$70:$GB$70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3-4924-B99F-43F20B6E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925480"/>
        <c:axId val="637807200"/>
      </c:lineChart>
      <c:catAx>
        <c:axId val="34992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7807200"/>
        <c:crosses val="autoZero"/>
        <c:auto val="1"/>
        <c:lblAlgn val="ctr"/>
        <c:lblOffset val="100"/>
        <c:noMultiLvlLbl val="0"/>
      </c:catAx>
      <c:valAx>
        <c:axId val="6378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925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 baseline="0"/>
              <a:t>Reclaiming Power [kw]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3.1772747156605427E-2"/>
          <c:y val="3.0967379077615303E-2"/>
          <c:w val="0.96568651574803155"/>
          <c:h val="0.84994808969311575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'Bench-5'!$B$68:$GB$68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'Bench-5'!$D$175:$GB$175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B-4F78-BBDB-0ED85C56D065}"/>
            </c:ext>
          </c:extLst>
        </c:ser>
        <c:ser>
          <c:idx val="1"/>
          <c:order val="1"/>
          <c:tx>
            <c:v>Digging 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'Bench-5'!$B$68:$GB$68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'Bench-5'!$D$108:$GB$108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B-4F78-BBDB-0ED85C56D065}"/>
            </c:ext>
          </c:extLst>
        </c:ser>
        <c:ser>
          <c:idx val="2"/>
          <c:order val="2"/>
          <c:tx>
            <c:v>Lifting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'Bench-5'!$B$68:$GB$68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'Bench-5'!$D$150:$GB$150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B-4F78-BBDB-0ED85C56D065}"/>
            </c:ext>
          </c:extLst>
        </c:ser>
        <c:ser>
          <c:idx val="3"/>
          <c:order val="3"/>
          <c:tx>
            <c:v>Friction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'Bench-5'!$B$68:$GB$68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'Bench-5'!$D$168:$GB$168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B-4F78-BBDB-0ED85C56D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92312"/>
        <c:axId val="617592704"/>
      </c:lineChart>
      <c:catAx>
        <c:axId val="61759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704"/>
        <c:crosses val="autoZero"/>
        <c:auto val="1"/>
        <c:lblAlgn val="ctr"/>
        <c:lblOffset val="100"/>
        <c:noMultiLvlLbl val="0"/>
      </c:catAx>
      <c:valAx>
        <c:axId val="6175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'Bench-5'!$A$179:$B$179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'Bench-5'!$B$68:$GU$68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'Bench-5'!$C$179:$GU$179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6-4158-AE02-3F1BB4E18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389592"/>
        <c:axId val="365900008"/>
      </c:lineChart>
      <c:catAx>
        <c:axId val="64738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5900008"/>
        <c:crosses val="autoZero"/>
        <c:auto val="1"/>
        <c:lblAlgn val="ctr"/>
        <c:lblOffset val="100"/>
        <c:noMultiLvlLbl val="0"/>
      </c:catAx>
      <c:valAx>
        <c:axId val="36590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738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9106452614423043E-2"/>
          <c:y val="0.15377150513633586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'Bench-6'!$B$68:$GB$68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'Bench-6'!$D$89:$GB$89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1-4785-8CBE-ED922F81B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793016"/>
        <c:axId val="349793408"/>
      </c:lineChart>
      <c:catAx>
        <c:axId val="3497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408"/>
        <c:crosses val="autoZero"/>
        <c:auto val="1"/>
        <c:lblAlgn val="ctr"/>
        <c:lblOffset val="100"/>
        <c:noMultiLvlLbl val="0"/>
      </c:catAx>
      <c:valAx>
        <c:axId val="3497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Istantaneous filling factor f=V/VB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'Bench-6'!$A$208:$B$208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'Bench-6'!$B$68:$GU$68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'Bench-6'!$C$208:$GU$208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D-4C19-9DDA-8072DEF13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396136"/>
        <c:axId val="756030120"/>
      </c:lineChart>
      <c:catAx>
        <c:axId val="23639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6030120"/>
        <c:crosses val="autoZero"/>
        <c:auto val="1"/>
        <c:lblAlgn val="ctr"/>
        <c:lblOffset val="100"/>
        <c:noMultiLvlLbl val="0"/>
      </c:catAx>
      <c:valAx>
        <c:axId val="75603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36396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Tangential Slewing speed</a:t>
            </a:r>
          </a:p>
          <a:p>
            <a:pPr>
              <a:defRPr sz="2000"/>
            </a:pPr>
            <a:r>
              <a:rPr lang="en-US" sz="2000" baseline="0"/>
              <a:t> vS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1964615970498006E-2"/>
          <c:y val="0.21573306194689795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'Bench-6'!$A$82:$B$82</c:f>
              <c:strCache>
                <c:ptCount val="2"/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'Bench-6'!$B$86:$GB$86</c:f>
              <c:strCache>
                <c:ptCount val="1"/>
                <c:pt idx="0">
                  <c:v>T    [s]</c:v>
                </c:pt>
              </c:strCache>
            </c:strRef>
          </c:cat>
          <c:val>
            <c:numRef>
              <c:f>'Bench-6'!$C$82:$GB$82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B-4D3B-8740-2AAD3877E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85976"/>
        <c:axId val="118486368"/>
      </c:lineChart>
      <c:catAx>
        <c:axId val="11848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6368"/>
        <c:crosses val="autoZero"/>
        <c:auto val="1"/>
        <c:lblAlgn val="ctr"/>
        <c:lblOffset val="100"/>
        <c:noMultiLvlLbl val="0"/>
      </c:catAx>
      <c:valAx>
        <c:axId val="1184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5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'Bench-6'!$B$68:$GB$68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'Bench-6'!$D$70:$GB$70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3-4E14-A1E2-7F76219A6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925480"/>
        <c:axId val="637807200"/>
      </c:lineChart>
      <c:catAx>
        <c:axId val="34992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7807200"/>
        <c:crosses val="autoZero"/>
        <c:auto val="1"/>
        <c:lblAlgn val="ctr"/>
        <c:lblOffset val="100"/>
        <c:noMultiLvlLbl val="0"/>
      </c:catAx>
      <c:valAx>
        <c:axId val="6378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925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 baseline="0"/>
              <a:t>Reclaiming Power [kw]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3.1772747156605427E-2"/>
          <c:y val="3.0967379077615303E-2"/>
          <c:w val="0.96568651574803155"/>
          <c:h val="0.84994808969311575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'Bench-6'!$B$68:$GB$68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'Bench-6'!$D$175:$GB$175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CC-46DC-8FBE-5CC9333CAFE6}"/>
            </c:ext>
          </c:extLst>
        </c:ser>
        <c:ser>
          <c:idx val="1"/>
          <c:order val="1"/>
          <c:tx>
            <c:v>Digging 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'Bench-6'!$B$68:$GB$68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'Bench-6'!$D$108:$GB$108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CC-46DC-8FBE-5CC9333CAFE6}"/>
            </c:ext>
          </c:extLst>
        </c:ser>
        <c:ser>
          <c:idx val="2"/>
          <c:order val="2"/>
          <c:tx>
            <c:v>Lifting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'Bench-6'!$B$68:$GB$68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'Bench-6'!$D$150:$GB$150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CC-46DC-8FBE-5CC9333CAFE6}"/>
            </c:ext>
          </c:extLst>
        </c:ser>
        <c:ser>
          <c:idx val="3"/>
          <c:order val="3"/>
          <c:tx>
            <c:v>Friction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'Bench-6'!$B$68:$GB$68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'Bench-6'!$D$168:$GB$168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CC-46DC-8FBE-5CC9333CA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92312"/>
        <c:axId val="617592704"/>
      </c:lineChart>
      <c:catAx>
        <c:axId val="61759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704"/>
        <c:crosses val="autoZero"/>
        <c:auto val="1"/>
        <c:lblAlgn val="ctr"/>
        <c:lblOffset val="100"/>
        <c:noMultiLvlLbl val="0"/>
      </c:catAx>
      <c:valAx>
        <c:axId val="6175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'Bench-6'!$A$179:$B$179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'Bench-6'!$B$68:$GU$68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'Bench-6'!$C$179:$GU$179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3-4F9D-903C-D55294DD5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389592"/>
        <c:axId val="365900008"/>
      </c:lineChart>
      <c:catAx>
        <c:axId val="64738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5900008"/>
        <c:crosses val="autoZero"/>
        <c:auto val="1"/>
        <c:lblAlgn val="ctr"/>
        <c:lblOffset val="100"/>
        <c:noMultiLvlLbl val="0"/>
      </c:catAx>
      <c:valAx>
        <c:axId val="36590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738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9106452614423043E-2"/>
          <c:y val="0.15377150513633586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'Bench-7'!$B$68:$GB$68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'Bench-7'!$D$89:$GB$89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9-4590-8A63-4F2F4A1CC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793016"/>
        <c:axId val="349793408"/>
      </c:lineChart>
      <c:catAx>
        <c:axId val="3497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408"/>
        <c:crosses val="autoZero"/>
        <c:auto val="1"/>
        <c:lblAlgn val="ctr"/>
        <c:lblOffset val="100"/>
        <c:noMultiLvlLbl val="0"/>
      </c:catAx>
      <c:valAx>
        <c:axId val="3497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79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Istantaneous filling factor f=V/VB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'Bench-7'!$A$208:$B$208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'Bench-7'!$B$68:$GU$68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'Bench-7'!$C$208:$GU$208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F-470C-AC37-D0E149EDE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396136"/>
        <c:axId val="756030120"/>
      </c:lineChart>
      <c:catAx>
        <c:axId val="23639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6030120"/>
        <c:crosses val="autoZero"/>
        <c:auto val="1"/>
        <c:lblAlgn val="ctr"/>
        <c:lblOffset val="100"/>
        <c:noMultiLvlLbl val="0"/>
      </c:catAx>
      <c:valAx>
        <c:axId val="75603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36396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Tangential Slewing speed</a:t>
            </a:r>
          </a:p>
          <a:p>
            <a:pPr>
              <a:defRPr sz="2000"/>
            </a:pPr>
            <a:r>
              <a:rPr lang="en-US" sz="2000" baseline="0"/>
              <a:t> vS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1964615970498006E-2"/>
          <c:y val="0.21573306194689795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'Bench-7'!$A$82:$B$82</c:f>
              <c:strCache>
                <c:ptCount val="2"/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'Bench-7'!$B$86:$GB$86</c:f>
              <c:strCache>
                <c:ptCount val="1"/>
                <c:pt idx="0">
                  <c:v>T    [s]</c:v>
                </c:pt>
              </c:strCache>
            </c:strRef>
          </c:cat>
          <c:val>
            <c:numRef>
              <c:f>'Bench-7'!$C$82:$GB$82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8-444E-9866-2AD652D13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85976"/>
        <c:axId val="118486368"/>
      </c:lineChart>
      <c:catAx>
        <c:axId val="11848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6368"/>
        <c:crosses val="autoZero"/>
        <c:auto val="1"/>
        <c:lblAlgn val="ctr"/>
        <c:lblOffset val="100"/>
        <c:noMultiLvlLbl val="0"/>
      </c:catAx>
      <c:valAx>
        <c:axId val="1184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485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'Bench-7'!$B$68:$GB$68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'Bench-7'!$D$70:$GB$70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6-4812-82E2-198FA01A1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925480"/>
        <c:axId val="637807200"/>
      </c:lineChart>
      <c:catAx>
        <c:axId val="34992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7807200"/>
        <c:crosses val="autoZero"/>
        <c:auto val="1"/>
        <c:lblAlgn val="ctr"/>
        <c:lblOffset val="100"/>
        <c:noMultiLvlLbl val="0"/>
      </c:catAx>
      <c:valAx>
        <c:axId val="6378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49925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 baseline="0"/>
              <a:t>Reclaiming Power [kw]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3.1772747156605427E-2"/>
          <c:y val="3.0967379077615303E-2"/>
          <c:w val="0.96568651574803155"/>
          <c:h val="0.84994808969311575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'Bench-7'!$B$68:$GB$68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'Bench-7'!$D$175:$GB$175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3-4611-BF3C-E56963CDF976}"/>
            </c:ext>
          </c:extLst>
        </c:ser>
        <c:ser>
          <c:idx val="1"/>
          <c:order val="1"/>
          <c:tx>
            <c:v>Digging 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'Bench-7'!$B$68:$GB$68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'Bench-7'!$D$108:$GB$108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3-4611-BF3C-E56963CDF976}"/>
            </c:ext>
          </c:extLst>
        </c:ser>
        <c:ser>
          <c:idx val="2"/>
          <c:order val="2"/>
          <c:tx>
            <c:v>Lifting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'Bench-7'!$B$68:$GB$68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'Bench-7'!$D$150:$GB$150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3-4611-BF3C-E56963CDF976}"/>
            </c:ext>
          </c:extLst>
        </c:ser>
        <c:ser>
          <c:idx val="3"/>
          <c:order val="3"/>
          <c:tx>
            <c:v>Friction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'Bench-7'!$B$68:$GB$68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'Bench-7'!$D$168:$GB$168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23-4611-BF3C-E56963CD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92312"/>
        <c:axId val="617592704"/>
      </c:lineChart>
      <c:catAx>
        <c:axId val="61759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704"/>
        <c:crosses val="autoZero"/>
        <c:auto val="1"/>
        <c:lblAlgn val="ctr"/>
        <c:lblOffset val="100"/>
        <c:noMultiLvlLbl val="0"/>
      </c:catAx>
      <c:valAx>
        <c:axId val="6175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759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'Bench-7'!$A$179:$B$179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'Bench-7'!$B$68:$GU$68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'Bench-7'!$C$179:$GU$179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7-4F69-B9B3-BCD91B780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389592"/>
        <c:axId val="365900008"/>
      </c:lineChart>
      <c:catAx>
        <c:axId val="64738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5900008"/>
        <c:crosses val="autoZero"/>
        <c:auto val="1"/>
        <c:lblAlgn val="ctr"/>
        <c:lblOffset val="100"/>
        <c:noMultiLvlLbl val="0"/>
      </c:catAx>
      <c:valAx>
        <c:axId val="36590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738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'Bench-1'!$D$68:$GB$68</c:f>
              <c:numCache>
                <c:formatCode>0.0</c:formatCode>
                <c:ptCount val="181"/>
              </c:numCache>
            </c:numRef>
          </c:cat>
          <c:val>
            <c:numRef>
              <c:f>'Bench-1'!$D$175:$GB$175</c:f>
              <c:numCache>
                <c:formatCode>0</c:formatCode>
                <c:ptCount val="18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2-4CCB-9BF0-9ECE9261AAD0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'Bench-1'!$D$108:$GB$108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2-4CCB-9BF0-9ECE9261AAD0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'Bench-1'!$D$150:$GB$150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2-4CCB-9BF0-9ECE9261AAD0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'Bench-1'!$D$168:$GB$168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E2-4CCB-9BF0-9ECE9261A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003432"/>
        <c:axId val="429402640"/>
      </c:lineChart>
      <c:catAx>
        <c:axId val="48900343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9402640"/>
        <c:crosses val="autoZero"/>
        <c:auto val="1"/>
        <c:lblAlgn val="ctr"/>
        <c:lblOffset val="100"/>
        <c:noMultiLvlLbl val="0"/>
      </c:catAx>
      <c:valAx>
        <c:axId val="4294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900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'Bench-1'!$D$68:$GB$68</c:f>
              <c:numCache>
                <c:formatCode>0.0</c:formatCode>
                <c:ptCount val="181"/>
              </c:numCache>
            </c:numRef>
          </c:cat>
          <c:val>
            <c:numRef>
              <c:f>'Bench-1'!$D$70:$GB$70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11-4262-95B2-5D5B039F3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558048"/>
        <c:axId val="797558440"/>
      </c:lineChart>
      <c:catAx>
        <c:axId val="7975580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558440"/>
        <c:crosses val="autoZero"/>
        <c:auto val="1"/>
        <c:lblAlgn val="ctr"/>
        <c:lblOffset val="100"/>
        <c:noMultiLvlLbl val="0"/>
      </c:catAx>
      <c:valAx>
        <c:axId val="79755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55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'Bench-1'!$C$68:$GB$68</c:f>
              <c:numCache>
                <c:formatCode>0.0</c:formatCode>
                <c:ptCount val="181"/>
              </c:numCache>
            </c:numRef>
          </c:cat>
          <c:val>
            <c:numRef>
              <c:f>'Bench-1'!$C$82:$GB$82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9-44CD-A733-074DA8E03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559224"/>
        <c:axId val="797559616"/>
      </c:lineChart>
      <c:catAx>
        <c:axId val="79755922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559616"/>
        <c:crosses val="autoZero"/>
        <c:auto val="1"/>
        <c:lblAlgn val="ctr"/>
        <c:lblOffset val="100"/>
        <c:noMultiLvlLbl val="0"/>
      </c:catAx>
      <c:valAx>
        <c:axId val="7975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55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'Bench-1'!$C$68:$GB$68</c:f>
              <c:numCache>
                <c:formatCode>0.0</c:formatCode>
                <c:ptCount val="181"/>
              </c:numCache>
            </c:numRef>
          </c:cat>
          <c:val>
            <c:numRef>
              <c:f>'Bench-1'!$C$72:$GB$72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3-41C1-B91B-880974DB7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560400"/>
        <c:axId val="797560792"/>
      </c:lineChart>
      <c:catAx>
        <c:axId val="79756040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560792"/>
        <c:crosses val="autoZero"/>
        <c:auto val="1"/>
        <c:lblAlgn val="ctr"/>
        <c:lblOffset val="100"/>
        <c:noMultiLvlLbl val="0"/>
      </c:catAx>
      <c:valAx>
        <c:axId val="79756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56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'Bench-1'!$B$68:$GB$68</c:f>
              <c:strCache>
                <c:ptCount val="1"/>
                <c:pt idx="0">
                  <c:v>y [°]</c:v>
                </c:pt>
              </c:strCache>
            </c:strRef>
          </c:cat>
          <c:val>
            <c:numRef>
              <c:f>'Bench-1'!$D$89:$GB$89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A-42DD-A021-7EF50A343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561576"/>
        <c:axId val="353927200"/>
      </c:lineChart>
      <c:catAx>
        <c:axId val="79756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927200"/>
        <c:crosses val="autoZero"/>
        <c:auto val="1"/>
        <c:lblAlgn val="ctr"/>
        <c:lblOffset val="100"/>
        <c:noMultiLvlLbl val="0"/>
      </c:catAx>
      <c:valAx>
        <c:axId val="35392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756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'Bench-1'!$C$68:$GU$68</c:f>
              <c:numCache>
                <c:formatCode>0.0</c:formatCode>
                <c:ptCount val="200"/>
              </c:numCache>
            </c:numRef>
          </c:cat>
          <c:val>
            <c:numRef>
              <c:f>'Bench-1'!$C$208:$GU$208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B-47CB-ACF2-28F033DDB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927984"/>
        <c:axId val="353928376"/>
      </c:lineChart>
      <c:catAx>
        <c:axId val="35392798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928376"/>
        <c:crosses val="autoZero"/>
        <c:auto val="1"/>
        <c:lblAlgn val="ctr"/>
        <c:lblOffset val="100"/>
        <c:noMultiLvlLbl val="0"/>
      </c:catAx>
      <c:valAx>
        <c:axId val="35392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92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'Bench-1'!$C$68:$GU$68</c:f>
              <c:numCache>
                <c:formatCode>0.0</c:formatCode>
                <c:ptCount val="200"/>
              </c:numCache>
            </c:numRef>
          </c:cat>
          <c:val>
            <c:numRef>
              <c:f>'Bench-1'!$C$179:$GU$179</c:f>
              <c:numCache>
                <c:formatCode>0.0</c:formatCode>
                <c:ptCount val="20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48-422A-99D3-AC2C78CEE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929160"/>
        <c:axId val="353929552"/>
      </c:lineChart>
      <c:catAx>
        <c:axId val="35392916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929552"/>
        <c:crosses val="autoZero"/>
        <c:auto val="1"/>
        <c:lblAlgn val="ctr"/>
        <c:lblOffset val="100"/>
        <c:noMultiLvlLbl val="0"/>
      </c:catAx>
      <c:valAx>
        <c:axId val="3539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929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'Bench-2'!$A$175:$B$175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'Bench-2'!$D$68:$GB$68</c:f>
              <c:numCache>
                <c:formatCode>0.0</c:formatCode>
                <c:ptCount val="181"/>
              </c:numCache>
            </c:numRef>
          </c:cat>
          <c:val>
            <c:numRef>
              <c:f>'Bench-2'!$D$175:$GB$175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9-41E1-B238-7D320527BABA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'Bench-2'!$D$108:$GB$108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39-41E1-B238-7D320527BABA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'Bench-2'!$D$150:$GB$150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39-41E1-B238-7D320527BABA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'Bench-2'!$D$168:$GB$168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39-41E1-B238-7D320527B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929944"/>
        <c:axId val="353930728"/>
      </c:lineChart>
      <c:catAx>
        <c:axId val="35392994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930728"/>
        <c:crosses val="autoZero"/>
        <c:auto val="1"/>
        <c:lblAlgn val="ctr"/>
        <c:lblOffset val="100"/>
        <c:noMultiLvlLbl val="0"/>
      </c:catAx>
      <c:valAx>
        <c:axId val="35393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92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'Bench-2'!$D$68:$GB$68</c:f>
              <c:numCache>
                <c:formatCode>0.0</c:formatCode>
                <c:ptCount val="181"/>
              </c:numCache>
            </c:numRef>
          </c:cat>
          <c:val>
            <c:numRef>
              <c:f>'Bench-2'!$D$70:$GB$70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1-44FD-BA82-D012D7635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737176"/>
        <c:axId val="791737568"/>
      </c:lineChart>
      <c:catAx>
        <c:axId val="7917371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1737568"/>
        <c:crosses val="autoZero"/>
        <c:auto val="1"/>
        <c:lblAlgn val="ctr"/>
        <c:lblOffset val="100"/>
        <c:noMultiLvlLbl val="0"/>
      </c:catAx>
      <c:valAx>
        <c:axId val="7917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1737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'Bench-2'!$C$68:$GB$68</c:f>
              <c:numCache>
                <c:formatCode>0.0</c:formatCode>
                <c:ptCount val="181"/>
              </c:numCache>
            </c:numRef>
          </c:cat>
          <c:val>
            <c:numRef>
              <c:f>'Bench-2'!$C$82:$GB$82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D-40A0-B4DC-1D01740B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738352"/>
        <c:axId val="791738744"/>
      </c:lineChart>
      <c:catAx>
        <c:axId val="79173835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1738744"/>
        <c:crosses val="autoZero"/>
        <c:auto val="1"/>
        <c:lblAlgn val="ctr"/>
        <c:lblOffset val="100"/>
        <c:noMultiLvlLbl val="0"/>
      </c:catAx>
      <c:valAx>
        <c:axId val="79173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173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'Bench-2'!$A$72:$B$72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'Bench-2'!$C$68:$GB$68</c:f>
              <c:numCache>
                <c:formatCode>0.0</c:formatCode>
                <c:ptCount val="181"/>
              </c:numCache>
            </c:numRef>
          </c:cat>
          <c:val>
            <c:numRef>
              <c:f>'Bench-2'!$C$72:$GB$72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F-472E-A3A7-201B5D3B3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739528"/>
        <c:axId val="791739920"/>
      </c:lineChart>
      <c:catAx>
        <c:axId val="79173952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1739920"/>
        <c:crosses val="autoZero"/>
        <c:auto val="1"/>
        <c:lblAlgn val="ctr"/>
        <c:lblOffset val="100"/>
        <c:noMultiLvlLbl val="0"/>
      </c:catAx>
      <c:valAx>
        <c:axId val="7917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1739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'Bench-2'!$D$68:$GB$68</c:f>
              <c:numCache>
                <c:formatCode>0.0</c:formatCode>
                <c:ptCount val="181"/>
              </c:numCache>
            </c:numRef>
          </c:cat>
          <c:val>
            <c:numRef>
              <c:f>'Bench-2'!$D$89:$GB$89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5-405D-9ADD-256B1543A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146552"/>
        <c:axId val="834146944"/>
      </c:lineChart>
      <c:catAx>
        <c:axId val="83414655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4146944"/>
        <c:crosses val="autoZero"/>
        <c:auto val="1"/>
        <c:lblAlgn val="ctr"/>
        <c:lblOffset val="100"/>
        <c:noMultiLvlLbl val="0"/>
      </c:catAx>
      <c:valAx>
        <c:axId val="8341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4146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'Bench-2'!$A$208:$B$208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'Bench-2'!$C$68:$GU$68</c:f>
              <c:numCache>
                <c:formatCode>0.0</c:formatCode>
                <c:ptCount val="200"/>
              </c:numCache>
            </c:numRef>
          </c:cat>
          <c:val>
            <c:numRef>
              <c:f>'Bench-2'!$C$208:$GU$208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9-4BBE-A385-1EE0832DE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147728"/>
        <c:axId val="834148120"/>
      </c:lineChart>
      <c:catAx>
        <c:axId val="83414772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4148120"/>
        <c:crosses val="autoZero"/>
        <c:auto val="1"/>
        <c:lblAlgn val="ctr"/>
        <c:lblOffset val="100"/>
        <c:noMultiLvlLbl val="0"/>
      </c:catAx>
      <c:valAx>
        <c:axId val="83414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414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'Bench-2'!$A$179:$B$179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'Bench-2'!$C$68:$GU$68</c:f>
              <c:numCache>
                <c:formatCode>0.0</c:formatCode>
                <c:ptCount val="200"/>
              </c:numCache>
            </c:numRef>
          </c:cat>
          <c:val>
            <c:numRef>
              <c:f>'Bench-2'!$C$179:$GU$179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6-447A-BDA3-4086BD309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850944"/>
        <c:axId val="570851336"/>
      </c:lineChart>
      <c:catAx>
        <c:axId val="57085094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0851336"/>
        <c:crosses val="autoZero"/>
        <c:auto val="1"/>
        <c:lblAlgn val="ctr"/>
        <c:lblOffset val="100"/>
        <c:noMultiLvlLbl val="0"/>
      </c:catAx>
      <c:valAx>
        <c:axId val="57085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085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'Bench-3'!$A$175:$B$175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'Bench-3'!$D$68:$GB$68</c:f>
              <c:numCache>
                <c:formatCode>0.0</c:formatCode>
                <c:ptCount val="181"/>
              </c:numCache>
            </c:numRef>
          </c:cat>
          <c:val>
            <c:numRef>
              <c:f>'Bench-3'!$D$175:$GB$175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53-4721-9318-AA92D55CB895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'Bench-3'!$D$108:$GB$108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53-4721-9318-AA92D55CB895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'Bench-3'!$D$150:$GB$150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53-4721-9318-AA92D55CB895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'Bench-3'!$D$168:$GB$168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53-4721-9318-AA92D55CB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851728"/>
        <c:axId val="393568624"/>
      </c:lineChart>
      <c:catAx>
        <c:axId val="57085172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3568624"/>
        <c:crosses val="autoZero"/>
        <c:auto val="1"/>
        <c:lblAlgn val="ctr"/>
        <c:lblOffset val="100"/>
        <c:noMultiLvlLbl val="0"/>
      </c:catAx>
      <c:valAx>
        <c:axId val="39356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085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'Bench-3'!$D$68:$GB$68</c:f>
              <c:numCache>
                <c:formatCode>0.0</c:formatCode>
                <c:ptCount val="181"/>
              </c:numCache>
            </c:numRef>
          </c:cat>
          <c:val>
            <c:numRef>
              <c:f>'Bench-3'!$D$70:$GB$70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B-4D1B-A546-D91E5EB43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569408"/>
        <c:axId val="393569800"/>
      </c:lineChart>
      <c:catAx>
        <c:axId val="39356940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3569800"/>
        <c:crosses val="autoZero"/>
        <c:auto val="1"/>
        <c:lblAlgn val="ctr"/>
        <c:lblOffset val="100"/>
        <c:noMultiLvlLbl val="0"/>
      </c:catAx>
      <c:valAx>
        <c:axId val="39356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356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'Bench-3'!$C$68:$GB$68</c:f>
              <c:numCache>
                <c:formatCode>0.0</c:formatCode>
                <c:ptCount val="181"/>
              </c:numCache>
            </c:numRef>
          </c:cat>
          <c:val>
            <c:numRef>
              <c:f>'Bench-3'!$C$82:$GB$82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D-41A1-89E6-468C6AABC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570584"/>
        <c:axId val="393570976"/>
      </c:lineChart>
      <c:catAx>
        <c:axId val="39357058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3570976"/>
        <c:crosses val="autoZero"/>
        <c:auto val="1"/>
        <c:lblAlgn val="ctr"/>
        <c:lblOffset val="100"/>
        <c:noMultiLvlLbl val="0"/>
      </c:catAx>
      <c:valAx>
        <c:axId val="39357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35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'Bench-3'!$A$72:$B$72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'Bench-3'!$C$68:$GB$68</c:f>
              <c:numCache>
                <c:formatCode>0.0</c:formatCode>
                <c:ptCount val="181"/>
              </c:numCache>
            </c:numRef>
          </c:cat>
          <c:val>
            <c:numRef>
              <c:f>'Bench-3'!$C$72:$GB$72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C-4BF9-BF3F-FC57DB25C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571760"/>
        <c:axId val="393572152"/>
      </c:lineChart>
      <c:catAx>
        <c:axId val="39357176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3572152"/>
        <c:crosses val="autoZero"/>
        <c:auto val="1"/>
        <c:lblAlgn val="ctr"/>
        <c:lblOffset val="100"/>
        <c:noMultiLvlLbl val="0"/>
      </c:catAx>
      <c:valAx>
        <c:axId val="39357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357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'Bench-3'!$D$68:$GB$68</c:f>
              <c:numCache>
                <c:formatCode>0.0</c:formatCode>
                <c:ptCount val="181"/>
              </c:numCache>
            </c:numRef>
          </c:cat>
          <c:val>
            <c:numRef>
              <c:f>'Bench-3'!$D$89:$GB$89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C-418F-A3DE-BD9F54AAB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288352"/>
        <c:axId val="401288744"/>
      </c:lineChart>
      <c:catAx>
        <c:axId val="40128835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1288744"/>
        <c:crosses val="autoZero"/>
        <c:auto val="1"/>
        <c:lblAlgn val="ctr"/>
        <c:lblOffset val="100"/>
        <c:noMultiLvlLbl val="0"/>
      </c:catAx>
      <c:valAx>
        <c:axId val="40128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128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'Bench-3'!$A$208:$B$208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'Bench-3'!$C$68:$GU$68</c:f>
              <c:numCache>
                <c:formatCode>0.0</c:formatCode>
                <c:ptCount val="200"/>
              </c:numCache>
            </c:numRef>
          </c:cat>
          <c:val>
            <c:numRef>
              <c:f>'Bench-3'!$C$208:$GU$208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F-4D51-AD00-E31475F44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289528"/>
        <c:axId val="591619776"/>
      </c:lineChart>
      <c:catAx>
        <c:axId val="40128952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619776"/>
        <c:crosses val="autoZero"/>
        <c:auto val="1"/>
        <c:lblAlgn val="ctr"/>
        <c:lblOffset val="100"/>
        <c:noMultiLvlLbl val="0"/>
      </c:catAx>
      <c:valAx>
        <c:axId val="5916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1289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'Bench-3'!$A$179:$B$179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'Bench-3'!$C$68:$GU$68</c:f>
              <c:numCache>
                <c:formatCode>0.0</c:formatCode>
                <c:ptCount val="200"/>
              </c:numCache>
            </c:numRef>
          </c:cat>
          <c:val>
            <c:numRef>
              <c:f>'Bench-3'!$C$179:$GU$179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C-4B20-ABD6-07F6BD50E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620560"/>
        <c:axId val="591620952"/>
      </c:lineChart>
      <c:catAx>
        <c:axId val="59162056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620952"/>
        <c:crosses val="autoZero"/>
        <c:auto val="1"/>
        <c:lblAlgn val="ctr"/>
        <c:lblOffset val="100"/>
        <c:noMultiLvlLbl val="0"/>
      </c:catAx>
      <c:valAx>
        <c:axId val="59162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62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'Bench-4'!$A$175:$B$175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'Bench-4'!$D$68:$GB$68</c:f>
              <c:numCache>
                <c:formatCode>0.0</c:formatCode>
                <c:ptCount val="181"/>
              </c:numCache>
            </c:numRef>
          </c:cat>
          <c:val>
            <c:numRef>
              <c:f>'Bench-4'!$D$175:$GB$175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7-4918-B414-B3907AE31266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'Bench-4'!$D$108:$GB$108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7-4918-B414-B3907AE31266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'Bench-4'!$D$150:$GB$150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B7-4918-B414-B3907AE31266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'Bench-4'!$D$168:$GB$168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B7-4918-B414-B3907AE31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621344"/>
        <c:axId val="591622128"/>
      </c:lineChart>
      <c:catAx>
        <c:axId val="59162134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622128"/>
        <c:crosses val="autoZero"/>
        <c:auto val="1"/>
        <c:lblAlgn val="ctr"/>
        <c:lblOffset val="100"/>
        <c:noMultiLvlLbl val="0"/>
      </c:catAx>
      <c:valAx>
        <c:axId val="5916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6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'Bench-4'!$D$68:$GB$68</c:f>
              <c:numCache>
                <c:formatCode>0.0</c:formatCode>
                <c:ptCount val="181"/>
              </c:numCache>
            </c:numRef>
          </c:cat>
          <c:val>
            <c:numRef>
              <c:f>'Bench-4'!$D$70:$GB$70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4-406C-934B-6ED583F7D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622912"/>
        <c:axId val="591623304"/>
      </c:lineChart>
      <c:catAx>
        <c:axId val="59162291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623304"/>
        <c:crosses val="autoZero"/>
        <c:auto val="1"/>
        <c:lblAlgn val="ctr"/>
        <c:lblOffset val="100"/>
        <c:noMultiLvlLbl val="0"/>
      </c:catAx>
      <c:valAx>
        <c:axId val="59162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9162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'Bench-4'!$C$68:$GB$68</c:f>
              <c:numCache>
                <c:formatCode>0.0</c:formatCode>
                <c:ptCount val="181"/>
              </c:numCache>
            </c:numRef>
          </c:cat>
          <c:val>
            <c:numRef>
              <c:f>'Bench-4'!$C$82:$GB$82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A6-4FFA-8F2E-101B99873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195872"/>
        <c:axId val="790196264"/>
      </c:lineChart>
      <c:catAx>
        <c:axId val="79019587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0196264"/>
        <c:crosses val="autoZero"/>
        <c:auto val="1"/>
        <c:lblAlgn val="ctr"/>
        <c:lblOffset val="100"/>
        <c:noMultiLvlLbl val="0"/>
      </c:catAx>
      <c:valAx>
        <c:axId val="79019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019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'Bench-4'!$A$72:$B$72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'Bench-4'!$C$68:$GB$68</c:f>
              <c:numCache>
                <c:formatCode>0.0</c:formatCode>
                <c:ptCount val="181"/>
              </c:numCache>
            </c:numRef>
          </c:cat>
          <c:val>
            <c:numRef>
              <c:f>'Bench-4'!$C$72:$GB$72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FE-46D9-9EDA-65239ACA3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197048"/>
        <c:axId val="790197440"/>
      </c:lineChart>
      <c:catAx>
        <c:axId val="79019704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0197440"/>
        <c:crosses val="autoZero"/>
        <c:auto val="1"/>
        <c:lblAlgn val="ctr"/>
        <c:lblOffset val="100"/>
        <c:noMultiLvlLbl val="0"/>
      </c:catAx>
      <c:valAx>
        <c:axId val="79019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0197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'Bench-4'!$D$68:$GB$68</c:f>
              <c:numCache>
                <c:formatCode>0.0</c:formatCode>
                <c:ptCount val="181"/>
              </c:numCache>
            </c:numRef>
          </c:cat>
          <c:val>
            <c:numRef>
              <c:f>'Bench-4'!$D$89:$GB$89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9-485D-8CF7-91BFBE3F3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198224"/>
        <c:axId val="790198616"/>
      </c:lineChart>
      <c:catAx>
        <c:axId val="79019822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0198616"/>
        <c:crosses val="autoZero"/>
        <c:auto val="1"/>
        <c:lblAlgn val="ctr"/>
        <c:lblOffset val="100"/>
        <c:noMultiLvlLbl val="0"/>
      </c:catAx>
      <c:valAx>
        <c:axId val="79019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019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'Bench-4'!$A$208:$B$208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'Bench-4'!$C$68:$GU$68</c:f>
              <c:numCache>
                <c:formatCode>0.0</c:formatCode>
                <c:ptCount val="200"/>
              </c:numCache>
            </c:numRef>
          </c:cat>
          <c:val>
            <c:numRef>
              <c:f>'Bench-4'!$C$208:$GU$208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D-4317-A44D-5876E12D2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763760"/>
        <c:axId val="651764152"/>
      </c:lineChart>
      <c:catAx>
        <c:axId val="65176376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1764152"/>
        <c:crosses val="autoZero"/>
        <c:auto val="1"/>
        <c:lblAlgn val="ctr"/>
        <c:lblOffset val="100"/>
        <c:noMultiLvlLbl val="0"/>
      </c:catAx>
      <c:valAx>
        <c:axId val="65176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176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'Bench-4'!$A$179:$B$179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'Bench-4'!$C$68:$GU$68</c:f>
              <c:numCache>
                <c:formatCode>0.0</c:formatCode>
                <c:ptCount val="200"/>
              </c:numCache>
            </c:numRef>
          </c:cat>
          <c:val>
            <c:numRef>
              <c:f>'Bench-4'!$C$179:$GU$179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7-407B-82B7-2B8FE11B6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764936"/>
        <c:axId val="651765328"/>
      </c:lineChart>
      <c:catAx>
        <c:axId val="65176493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1765328"/>
        <c:crosses val="autoZero"/>
        <c:auto val="1"/>
        <c:lblAlgn val="ctr"/>
        <c:lblOffset val="100"/>
        <c:noMultiLvlLbl val="0"/>
      </c:catAx>
      <c:valAx>
        <c:axId val="6517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1764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'Bench-5'!$A$175:$B$175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'Bench-5'!$D$68:$GB$68</c:f>
              <c:numCache>
                <c:formatCode>0.0</c:formatCode>
                <c:ptCount val="181"/>
              </c:numCache>
            </c:numRef>
          </c:cat>
          <c:val>
            <c:numRef>
              <c:f>'Bench-5'!$D$175:$GB$175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8-4404-852E-FD3EE7BA9A89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'Bench-5'!$D$108:$GB$108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8-4404-852E-FD3EE7BA9A89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'Bench-5'!$D$150:$GB$150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8-4404-852E-FD3EE7BA9A89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'Bench-5'!$D$168:$GB$168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28-4404-852E-FD3EE7BA9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765720"/>
        <c:axId val="651766504"/>
      </c:lineChart>
      <c:catAx>
        <c:axId val="65176572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1766504"/>
        <c:crosses val="autoZero"/>
        <c:auto val="1"/>
        <c:lblAlgn val="ctr"/>
        <c:lblOffset val="100"/>
        <c:noMultiLvlLbl val="0"/>
      </c:catAx>
      <c:valAx>
        <c:axId val="65176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176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'Bench-5'!$D$68:$GB$68</c:f>
              <c:numCache>
                <c:formatCode>0.0</c:formatCode>
                <c:ptCount val="181"/>
              </c:numCache>
            </c:numRef>
          </c:cat>
          <c:val>
            <c:numRef>
              <c:f>'Bench-5'!$D$70:$GB$70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9-4E57-A614-FBC79801A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767288"/>
        <c:axId val="634278144"/>
      </c:lineChart>
      <c:catAx>
        <c:axId val="65176728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4278144"/>
        <c:crosses val="autoZero"/>
        <c:auto val="1"/>
        <c:lblAlgn val="ctr"/>
        <c:lblOffset val="100"/>
        <c:noMultiLvlLbl val="0"/>
      </c:catAx>
      <c:valAx>
        <c:axId val="6342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176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'Bench-5'!$C$68:$GB$68</c:f>
              <c:numCache>
                <c:formatCode>0.0</c:formatCode>
                <c:ptCount val="181"/>
              </c:numCache>
            </c:numRef>
          </c:cat>
          <c:val>
            <c:numRef>
              <c:f>'Bench-5'!$C$82:$GB$82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A2C-923C-BE80B358D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278928"/>
        <c:axId val="634279320"/>
      </c:lineChart>
      <c:catAx>
        <c:axId val="63427892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4279320"/>
        <c:crosses val="autoZero"/>
        <c:auto val="1"/>
        <c:lblAlgn val="ctr"/>
        <c:lblOffset val="100"/>
        <c:noMultiLvlLbl val="0"/>
      </c:catAx>
      <c:valAx>
        <c:axId val="6342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427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'Bench-5'!$A$72:$B$72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'Bench-5'!$C$68:$GB$68</c:f>
              <c:numCache>
                <c:formatCode>0.0</c:formatCode>
                <c:ptCount val="181"/>
              </c:numCache>
            </c:numRef>
          </c:cat>
          <c:val>
            <c:numRef>
              <c:f>'Bench-5'!$C$72:$GB$72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7-4928-9226-D1D7EC4D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280104"/>
        <c:axId val="634280496"/>
      </c:lineChart>
      <c:catAx>
        <c:axId val="63428010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4280496"/>
        <c:crosses val="autoZero"/>
        <c:auto val="1"/>
        <c:lblAlgn val="ctr"/>
        <c:lblOffset val="100"/>
        <c:noMultiLvlLbl val="0"/>
      </c:catAx>
      <c:valAx>
        <c:axId val="6342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428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'Bench-5'!$D$68:$GB$68</c:f>
              <c:numCache>
                <c:formatCode>0.0</c:formatCode>
                <c:ptCount val="181"/>
              </c:numCache>
            </c:numRef>
          </c:cat>
          <c:val>
            <c:numRef>
              <c:f>'Bench-5'!$D$89:$GB$89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7-4F40-A50A-04441E5DE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281280"/>
        <c:axId val="634281672"/>
      </c:lineChart>
      <c:catAx>
        <c:axId val="63428128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4281672"/>
        <c:crosses val="autoZero"/>
        <c:auto val="1"/>
        <c:lblAlgn val="ctr"/>
        <c:lblOffset val="100"/>
        <c:noMultiLvlLbl val="0"/>
      </c:catAx>
      <c:valAx>
        <c:axId val="63428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428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'Bench-5'!$A$208:$B$208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'Bench-5'!$C$68:$GU$68</c:f>
              <c:numCache>
                <c:formatCode>0.0</c:formatCode>
                <c:ptCount val="200"/>
              </c:numCache>
            </c:numRef>
          </c:cat>
          <c:val>
            <c:numRef>
              <c:f>'Bench-5'!$C$208:$GU$208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3-48DA-9D20-1C67CD391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1104"/>
        <c:axId val="392221496"/>
      </c:lineChart>
      <c:catAx>
        <c:axId val="39222110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1496"/>
        <c:crosses val="autoZero"/>
        <c:auto val="1"/>
        <c:lblAlgn val="ctr"/>
        <c:lblOffset val="100"/>
        <c:noMultiLvlLbl val="0"/>
      </c:catAx>
      <c:valAx>
        <c:axId val="39222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'Bench-5'!$A$179:$B$179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'Bench-5'!$C$68:$GU$68</c:f>
              <c:numCache>
                <c:formatCode>0.0</c:formatCode>
                <c:ptCount val="200"/>
              </c:numCache>
            </c:numRef>
          </c:cat>
          <c:val>
            <c:numRef>
              <c:f>'Bench-5'!$C$179:$GU$179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6-4D09-9FC7-010D710B0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2280"/>
        <c:axId val="392222672"/>
      </c:lineChart>
      <c:catAx>
        <c:axId val="39222228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2672"/>
        <c:crosses val="autoZero"/>
        <c:auto val="1"/>
        <c:lblAlgn val="ctr"/>
        <c:lblOffset val="100"/>
        <c:noMultiLvlLbl val="0"/>
      </c:catAx>
      <c:valAx>
        <c:axId val="39222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2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'Bench-6'!$A$175:$B$175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'Bench-6'!$D$68:$GB$68</c:f>
              <c:numCache>
                <c:formatCode>0.0</c:formatCode>
                <c:ptCount val="181"/>
              </c:numCache>
            </c:numRef>
          </c:cat>
          <c:val>
            <c:numRef>
              <c:f>'Bench-6'!$D$175:$GB$175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F-4C60-9802-319DE2CE10AD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'Bench-6'!$D$108:$GB$108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CF-4C60-9802-319DE2CE10AD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'Bench-6'!$D$150:$GB$150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CF-4C60-9802-319DE2CE10AD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'Bench-6'!$D$168:$GB$168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CF-4C60-9802-319DE2CE1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3064"/>
        <c:axId val="392223848"/>
      </c:lineChart>
      <c:catAx>
        <c:axId val="3922230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3848"/>
        <c:crosses val="autoZero"/>
        <c:auto val="1"/>
        <c:lblAlgn val="ctr"/>
        <c:lblOffset val="100"/>
        <c:noMultiLvlLbl val="0"/>
      </c:catAx>
      <c:valAx>
        <c:axId val="39222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'Bench-6'!$D$68:$GB$68</c:f>
              <c:numCache>
                <c:formatCode>0.0</c:formatCode>
                <c:ptCount val="181"/>
              </c:numCache>
            </c:numRef>
          </c:cat>
          <c:val>
            <c:numRef>
              <c:f>'Bench-6'!$D$70:$GB$70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D-424E-89BC-B79287211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4632"/>
        <c:axId val="392225024"/>
      </c:lineChart>
      <c:catAx>
        <c:axId val="39222463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5024"/>
        <c:crosses val="autoZero"/>
        <c:auto val="1"/>
        <c:lblAlgn val="ctr"/>
        <c:lblOffset val="100"/>
        <c:noMultiLvlLbl val="0"/>
      </c:catAx>
      <c:valAx>
        <c:axId val="3922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4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'Bench-6'!$C$68:$GB$68</c:f>
              <c:numCache>
                <c:formatCode>0.0</c:formatCode>
                <c:ptCount val="181"/>
              </c:numCache>
            </c:numRef>
          </c:cat>
          <c:val>
            <c:numRef>
              <c:f>'Bench-6'!$C$82:$GB$82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B-43A5-8E05-282ED4E96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5808"/>
        <c:axId val="392226200"/>
      </c:lineChart>
      <c:catAx>
        <c:axId val="39222580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6200"/>
        <c:crosses val="autoZero"/>
        <c:auto val="1"/>
        <c:lblAlgn val="ctr"/>
        <c:lblOffset val="100"/>
        <c:noMultiLvlLbl val="0"/>
      </c:catAx>
      <c:valAx>
        <c:axId val="39222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'Bench-6'!$A$72:$B$72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'Bench-6'!$C$68:$GB$68</c:f>
              <c:numCache>
                <c:formatCode>0.0</c:formatCode>
                <c:ptCount val="181"/>
              </c:numCache>
            </c:numRef>
          </c:cat>
          <c:val>
            <c:numRef>
              <c:f>'Bench-6'!$C$72:$GB$72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1-4F69-94FF-2C49D440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6984"/>
        <c:axId val="392227376"/>
      </c:lineChart>
      <c:catAx>
        <c:axId val="39222698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7376"/>
        <c:crosses val="autoZero"/>
        <c:auto val="1"/>
        <c:lblAlgn val="ctr"/>
        <c:lblOffset val="100"/>
        <c:noMultiLvlLbl val="0"/>
      </c:catAx>
      <c:valAx>
        <c:axId val="3922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6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'Bench-6'!$D$68:$GB$68</c:f>
              <c:numCache>
                <c:formatCode>0.0</c:formatCode>
                <c:ptCount val="181"/>
              </c:numCache>
            </c:numRef>
          </c:cat>
          <c:val>
            <c:numRef>
              <c:f>'Bench-6'!$D$89:$GB$89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E-4C16-8AD1-A0EE9144F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8160"/>
        <c:axId val="436708048"/>
      </c:lineChart>
      <c:catAx>
        <c:axId val="39222816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08048"/>
        <c:crosses val="autoZero"/>
        <c:auto val="1"/>
        <c:lblAlgn val="ctr"/>
        <c:lblOffset val="100"/>
        <c:noMultiLvlLbl val="0"/>
      </c:catAx>
      <c:valAx>
        <c:axId val="4367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9222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'Bench-6'!$A$208:$B$208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'Bench-6'!$C$68:$GU$68</c:f>
              <c:numCache>
                <c:formatCode>0.0</c:formatCode>
                <c:ptCount val="200"/>
              </c:numCache>
            </c:numRef>
          </c:cat>
          <c:val>
            <c:numRef>
              <c:f>'Bench-6'!$C$208:$GU$208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B-4C91-B7D0-6F4ABD8BA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708832"/>
        <c:axId val="436709224"/>
      </c:lineChart>
      <c:catAx>
        <c:axId val="43670883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09224"/>
        <c:crosses val="autoZero"/>
        <c:auto val="1"/>
        <c:lblAlgn val="ctr"/>
        <c:lblOffset val="100"/>
        <c:noMultiLvlLbl val="0"/>
      </c:catAx>
      <c:valAx>
        <c:axId val="43670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0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'Bench-6'!$A$179:$B$179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'Bench-6'!$C$68:$GU$68</c:f>
              <c:numCache>
                <c:formatCode>0.0</c:formatCode>
                <c:ptCount val="200"/>
              </c:numCache>
            </c:numRef>
          </c:cat>
          <c:val>
            <c:numRef>
              <c:f>'Bench-6'!$C$179:$GU$179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D-45AF-83EC-1C6CCEA1A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710008"/>
        <c:axId val="436710400"/>
      </c:lineChart>
      <c:catAx>
        <c:axId val="43671000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0400"/>
        <c:crosses val="autoZero"/>
        <c:auto val="1"/>
        <c:lblAlgn val="ctr"/>
        <c:lblOffset val="100"/>
        <c:noMultiLvlLbl val="0"/>
      </c:catAx>
      <c:valAx>
        <c:axId val="43671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0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'Bench-7'!$A$175:$B$175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'Bench-7'!$D$68:$GB$68</c:f>
              <c:numCache>
                <c:formatCode>0.0</c:formatCode>
                <c:ptCount val="181"/>
              </c:numCache>
            </c:numRef>
          </c:cat>
          <c:val>
            <c:numRef>
              <c:f>'Bench-7'!$D$175:$GB$175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3-4008-9662-53F286A7DF66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'Bench-7'!$D$108:$GB$108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3-4008-9662-53F286A7DF66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'Bench-7'!$D$150:$GB$150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03-4008-9662-53F286A7DF66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'Bench-7'!$D$168:$GB$168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03-4008-9662-53F286A7D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710792"/>
        <c:axId val="436711576"/>
      </c:lineChart>
      <c:catAx>
        <c:axId val="43671079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1576"/>
        <c:crosses val="autoZero"/>
        <c:auto val="1"/>
        <c:lblAlgn val="ctr"/>
        <c:lblOffset val="100"/>
        <c:noMultiLvlLbl val="0"/>
      </c:catAx>
      <c:valAx>
        <c:axId val="4367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'Bench-7'!$D$68:$GB$68</c:f>
              <c:numCache>
                <c:formatCode>0.0</c:formatCode>
                <c:ptCount val="181"/>
              </c:numCache>
            </c:numRef>
          </c:cat>
          <c:val>
            <c:numRef>
              <c:f>'Bench-7'!$D$70:$GB$70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1-4519-969E-05A38F93C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712360"/>
        <c:axId val="436712752"/>
      </c:lineChart>
      <c:catAx>
        <c:axId val="43671236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2752"/>
        <c:crosses val="autoZero"/>
        <c:auto val="1"/>
        <c:lblAlgn val="ctr"/>
        <c:lblOffset val="100"/>
        <c:noMultiLvlLbl val="0"/>
      </c:catAx>
      <c:valAx>
        <c:axId val="4367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2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'Bench-7'!$C$68:$GB$68</c:f>
              <c:numCache>
                <c:formatCode>0.0</c:formatCode>
                <c:ptCount val="181"/>
              </c:numCache>
            </c:numRef>
          </c:cat>
          <c:val>
            <c:numRef>
              <c:f>'Bench-7'!$C$82:$GB$82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36-428F-9D08-A3724D064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713536"/>
        <c:axId val="436713928"/>
      </c:lineChart>
      <c:catAx>
        <c:axId val="43671353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3928"/>
        <c:crosses val="autoZero"/>
        <c:auto val="1"/>
        <c:lblAlgn val="ctr"/>
        <c:lblOffset val="100"/>
        <c:noMultiLvlLbl val="0"/>
      </c:catAx>
      <c:valAx>
        <c:axId val="43671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'Bench-7'!$A$72:$B$72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'Bench-7'!$C$68:$GB$68</c:f>
              <c:numCache>
                <c:formatCode>0.0</c:formatCode>
                <c:ptCount val="181"/>
              </c:numCache>
            </c:numRef>
          </c:cat>
          <c:val>
            <c:numRef>
              <c:f>'Bench-7'!$C$72:$GB$72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C9-4233-A25B-411251899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714712"/>
        <c:axId val="436715104"/>
      </c:lineChart>
      <c:catAx>
        <c:axId val="43671471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5104"/>
        <c:crosses val="autoZero"/>
        <c:auto val="1"/>
        <c:lblAlgn val="ctr"/>
        <c:lblOffset val="100"/>
        <c:noMultiLvlLbl val="0"/>
      </c:catAx>
      <c:valAx>
        <c:axId val="4367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6714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'Bench-7'!$D$68:$GB$68</c:f>
              <c:numCache>
                <c:formatCode>0.0</c:formatCode>
                <c:ptCount val="181"/>
              </c:numCache>
            </c:numRef>
          </c:cat>
          <c:val>
            <c:numRef>
              <c:f>'Bench-7'!$D$89:$GB$89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D-487C-B3E1-C68EDA07E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49808"/>
        <c:axId val="657750200"/>
      </c:lineChart>
      <c:catAx>
        <c:axId val="65774980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0200"/>
        <c:crosses val="autoZero"/>
        <c:auto val="1"/>
        <c:lblAlgn val="ctr"/>
        <c:lblOffset val="100"/>
        <c:noMultiLvlLbl val="0"/>
      </c:catAx>
      <c:valAx>
        <c:axId val="65775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4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'Bench-7'!$A$208:$B$208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'Bench-7'!$C$68:$GU$68</c:f>
              <c:numCache>
                <c:formatCode>0.0</c:formatCode>
                <c:ptCount val="200"/>
              </c:numCache>
            </c:numRef>
          </c:cat>
          <c:val>
            <c:numRef>
              <c:f>'Bench-7'!$C$208:$GU$208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E-491C-B363-B60EE6241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50984"/>
        <c:axId val="657751376"/>
      </c:lineChart>
      <c:catAx>
        <c:axId val="65775098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1376"/>
        <c:crosses val="autoZero"/>
        <c:auto val="1"/>
        <c:lblAlgn val="ctr"/>
        <c:lblOffset val="100"/>
        <c:noMultiLvlLbl val="0"/>
      </c:catAx>
      <c:valAx>
        <c:axId val="65775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0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'Bench-7'!$A$179:$B$179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'Bench-7'!$C$68:$GU$68</c:f>
              <c:numCache>
                <c:formatCode>0.0</c:formatCode>
                <c:ptCount val="200"/>
              </c:numCache>
            </c:numRef>
          </c:cat>
          <c:val>
            <c:numRef>
              <c:f>'Bench-7'!$C$179:$GU$179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F-4461-8C01-59FE9774C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52160"/>
        <c:axId val="657752552"/>
      </c:lineChart>
      <c:catAx>
        <c:axId val="65775216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2552"/>
        <c:crosses val="autoZero"/>
        <c:auto val="1"/>
        <c:lblAlgn val="ctr"/>
        <c:lblOffset val="100"/>
        <c:noMultiLvlLbl val="0"/>
      </c:catAx>
      <c:valAx>
        <c:axId val="65775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'Bench-8'!$A$175:$B$175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'Bench-8'!$D$68:$GB$68</c:f>
              <c:numCache>
                <c:formatCode>0.0</c:formatCode>
                <c:ptCount val="181"/>
              </c:numCache>
            </c:numRef>
          </c:cat>
          <c:val>
            <c:numRef>
              <c:f>'Bench-8'!$D$175:$GB$175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D-4112-8F74-36F64D30993C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'Bench-8'!$D$108:$GB$108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D-4112-8F74-36F64D30993C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'Bench-8'!$D$150:$GB$150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D-4112-8F74-36F64D30993C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'Bench-8'!$D$168:$GB$168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ED-4112-8F74-36F64D30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52944"/>
        <c:axId val="657753728"/>
      </c:lineChart>
      <c:catAx>
        <c:axId val="65775294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3728"/>
        <c:crosses val="autoZero"/>
        <c:auto val="1"/>
        <c:lblAlgn val="ctr"/>
        <c:lblOffset val="100"/>
        <c:noMultiLvlLbl val="0"/>
      </c:catAx>
      <c:valAx>
        <c:axId val="6577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'Bench-8'!$A$70:$B$70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'Bench-8'!$D$68:$GB$68</c:f>
              <c:numCache>
                <c:formatCode>0.0</c:formatCode>
                <c:ptCount val="181"/>
              </c:numCache>
            </c:numRef>
          </c:cat>
          <c:val>
            <c:numRef>
              <c:f>'Bench-8'!$D$70:$GB$70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9-4B9E-A5E4-A6B93A9C5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54512"/>
        <c:axId val="657754904"/>
      </c:lineChart>
      <c:catAx>
        <c:axId val="65775451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4904"/>
        <c:crosses val="autoZero"/>
        <c:auto val="1"/>
        <c:lblAlgn val="ctr"/>
        <c:lblOffset val="100"/>
        <c:noMultiLvlLbl val="0"/>
      </c:catAx>
      <c:valAx>
        <c:axId val="65775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'Bench-8'!$A$82:$B$82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'Bench-8'!$C$68:$GB$68</c:f>
              <c:numCache>
                <c:formatCode>0.0</c:formatCode>
                <c:ptCount val="181"/>
              </c:numCache>
            </c:numRef>
          </c:cat>
          <c:val>
            <c:numRef>
              <c:f>'Bench-8'!$C$82:$GB$82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7-4972-9C0F-42D6072BA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55688"/>
        <c:axId val="657756080"/>
      </c:lineChart>
      <c:catAx>
        <c:axId val="65775568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6080"/>
        <c:crosses val="autoZero"/>
        <c:auto val="1"/>
        <c:lblAlgn val="ctr"/>
        <c:lblOffset val="100"/>
        <c:noMultiLvlLbl val="0"/>
      </c:catAx>
      <c:valAx>
        <c:axId val="65775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5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'Bench-8'!$A$72:$B$72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'Bench-8'!$C$68:$GB$68</c:f>
              <c:numCache>
                <c:formatCode>0.0</c:formatCode>
                <c:ptCount val="181"/>
              </c:numCache>
            </c:numRef>
          </c:cat>
          <c:val>
            <c:numRef>
              <c:f>'Bench-8'!$C$72:$GB$72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2-4B94-A60E-E92523BBB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56864"/>
        <c:axId val="657757256"/>
      </c:lineChart>
      <c:catAx>
        <c:axId val="6577568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7256"/>
        <c:crosses val="autoZero"/>
        <c:auto val="1"/>
        <c:lblAlgn val="ctr"/>
        <c:lblOffset val="100"/>
        <c:noMultiLvlLbl val="0"/>
      </c:catAx>
      <c:valAx>
        <c:axId val="65775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7756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'Bench-8'!$A$89:$B$89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'Bench-8'!$D$68:$GB$68</c:f>
              <c:numCache>
                <c:formatCode>0.0</c:formatCode>
                <c:ptCount val="181"/>
              </c:numCache>
            </c:numRef>
          </c:cat>
          <c:val>
            <c:numRef>
              <c:f>'Bench-8'!$D$89:$GB$89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2-44B6-9CCB-0A967D6FF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512136"/>
        <c:axId val="751512528"/>
      </c:lineChart>
      <c:catAx>
        <c:axId val="75151213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2528"/>
        <c:crosses val="autoZero"/>
        <c:auto val="1"/>
        <c:lblAlgn val="ctr"/>
        <c:lblOffset val="100"/>
        <c:noMultiLvlLbl val="0"/>
      </c:catAx>
      <c:valAx>
        <c:axId val="75151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'Bench-8'!$A$208:$B$208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'Bench-8'!$C$68:$GU$68</c:f>
              <c:numCache>
                <c:formatCode>0.0</c:formatCode>
                <c:ptCount val="200"/>
              </c:numCache>
            </c:numRef>
          </c:cat>
          <c:val>
            <c:numRef>
              <c:f>'Bench-8'!$C$208:$GU$208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C-4588-A45A-E8A0CC374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513312"/>
        <c:axId val="751513704"/>
      </c:lineChart>
      <c:catAx>
        <c:axId val="75151331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3704"/>
        <c:crosses val="autoZero"/>
        <c:auto val="1"/>
        <c:lblAlgn val="ctr"/>
        <c:lblOffset val="100"/>
        <c:noMultiLvlLbl val="0"/>
      </c:catAx>
      <c:valAx>
        <c:axId val="75151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'Bench-8'!$A$179:$B$179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'Bench-8'!$C$68:$GU$68</c:f>
              <c:numCache>
                <c:formatCode>0.0</c:formatCode>
                <c:ptCount val="200"/>
              </c:numCache>
            </c:numRef>
          </c:cat>
          <c:val>
            <c:numRef>
              <c:f>'Bench-8'!$C$179:$GU$179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9-4BE3-8D7F-C7626B439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514488"/>
        <c:axId val="751514880"/>
      </c:lineChart>
      <c:catAx>
        <c:axId val="75151448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4880"/>
        <c:crosses val="autoZero"/>
        <c:auto val="1"/>
        <c:lblAlgn val="ctr"/>
        <c:lblOffset val="100"/>
        <c:noMultiLvlLbl val="0"/>
      </c:catAx>
      <c:valAx>
        <c:axId val="75151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'Bench-9'!$A$175:$B$175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'Bench-9'!$D$68:$GB$68</c:f>
              <c:numCache>
                <c:formatCode>0.0</c:formatCode>
                <c:ptCount val="181"/>
              </c:numCache>
            </c:numRef>
          </c:cat>
          <c:val>
            <c:numRef>
              <c:f>'Bench-9'!$D$175:$GB$175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E-44B2-97AF-CC5EFF3571AB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'Bench-9'!$D$108:$GB$108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E-44B2-97AF-CC5EFF3571AB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'Bench-9'!$D$150:$GB$150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8E-44B2-97AF-CC5EFF3571AB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'Bench-9'!$D$168:$GB$168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8E-44B2-97AF-CC5EFF357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515272"/>
        <c:axId val="751516056"/>
      </c:lineChart>
      <c:catAx>
        <c:axId val="75151527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6056"/>
        <c:crosses val="autoZero"/>
        <c:auto val="1"/>
        <c:lblAlgn val="ctr"/>
        <c:lblOffset val="100"/>
        <c:noMultiLvlLbl val="0"/>
      </c:catAx>
      <c:valAx>
        <c:axId val="75151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'Bench-9'!$A$70:$B$70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'Bench-9'!$D$68:$GB$68</c:f>
              <c:numCache>
                <c:formatCode>0.0</c:formatCode>
                <c:ptCount val="181"/>
              </c:numCache>
            </c:numRef>
          </c:cat>
          <c:val>
            <c:numRef>
              <c:f>'Bench-9'!$D$70:$GB$70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D-40D3-A32C-8DB1928CF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516840"/>
        <c:axId val="751517232"/>
      </c:lineChart>
      <c:catAx>
        <c:axId val="75151684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7232"/>
        <c:crosses val="autoZero"/>
        <c:auto val="1"/>
        <c:lblAlgn val="ctr"/>
        <c:lblOffset val="100"/>
        <c:noMultiLvlLbl val="0"/>
      </c:catAx>
      <c:valAx>
        <c:axId val="7515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6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'Bench-9'!$A$82:$B$82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'Bench-9'!$C$68:$GB$68</c:f>
              <c:numCache>
                <c:formatCode>0.0</c:formatCode>
                <c:ptCount val="181"/>
              </c:numCache>
            </c:numRef>
          </c:cat>
          <c:val>
            <c:numRef>
              <c:f>'Bench-9'!$C$82:$GB$82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8-4A89-9C4D-B71DB6448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518016"/>
        <c:axId val="751518408"/>
      </c:lineChart>
      <c:catAx>
        <c:axId val="75151801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8408"/>
        <c:crosses val="autoZero"/>
        <c:auto val="1"/>
        <c:lblAlgn val="ctr"/>
        <c:lblOffset val="100"/>
        <c:noMultiLvlLbl val="0"/>
      </c:catAx>
      <c:valAx>
        <c:axId val="75151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'Bench-9'!$A$72:$B$72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'Bench-9'!$C$68:$GB$68</c:f>
              <c:numCache>
                <c:formatCode>0.0</c:formatCode>
                <c:ptCount val="181"/>
              </c:numCache>
            </c:numRef>
          </c:cat>
          <c:val>
            <c:numRef>
              <c:f>'Bench-9'!$C$72:$GB$72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D-48E1-B99B-AD354E6EC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519192"/>
        <c:axId val="799755320"/>
      </c:lineChart>
      <c:catAx>
        <c:axId val="75151919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55320"/>
        <c:crosses val="autoZero"/>
        <c:auto val="1"/>
        <c:lblAlgn val="ctr"/>
        <c:lblOffset val="100"/>
        <c:noMultiLvlLbl val="0"/>
      </c:catAx>
      <c:valAx>
        <c:axId val="79975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1519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'Bench-9'!$A$89:$B$89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'Bench-9'!$D$68:$GB$68</c:f>
              <c:numCache>
                <c:formatCode>0.0</c:formatCode>
                <c:ptCount val="181"/>
              </c:numCache>
            </c:numRef>
          </c:cat>
          <c:val>
            <c:numRef>
              <c:f>'Bench-9'!$D$89:$GB$89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E-4BAA-9055-D8141D46C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756104"/>
        <c:axId val="799756496"/>
      </c:lineChart>
      <c:catAx>
        <c:axId val="79975610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56496"/>
        <c:crosses val="autoZero"/>
        <c:auto val="1"/>
        <c:lblAlgn val="ctr"/>
        <c:lblOffset val="100"/>
        <c:noMultiLvlLbl val="0"/>
      </c:catAx>
      <c:valAx>
        <c:axId val="7997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5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'Bench-9'!$A$208:$B$208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'Bench-9'!$C$68:$GU$68</c:f>
              <c:numCache>
                <c:formatCode>0.0</c:formatCode>
                <c:ptCount val="200"/>
              </c:numCache>
            </c:numRef>
          </c:cat>
          <c:val>
            <c:numRef>
              <c:f>'Bench-9'!$C$208:$GU$208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3-45D2-A882-CA6181FAD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757280"/>
        <c:axId val="799757672"/>
      </c:lineChart>
      <c:catAx>
        <c:axId val="79975728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57672"/>
        <c:crosses val="autoZero"/>
        <c:auto val="1"/>
        <c:lblAlgn val="ctr"/>
        <c:lblOffset val="100"/>
        <c:noMultiLvlLbl val="0"/>
      </c:catAx>
      <c:valAx>
        <c:axId val="79975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5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'Bench-9'!$A$179:$B$179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'Bench-9'!$C$68:$GU$68</c:f>
              <c:numCache>
                <c:formatCode>0.0</c:formatCode>
                <c:ptCount val="200"/>
              </c:numCache>
            </c:numRef>
          </c:cat>
          <c:val>
            <c:numRef>
              <c:f>'Bench-9'!$C$179:$GU$179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1-404A-BD85-8715B9FA9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758456"/>
        <c:axId val="799758848"/>
      </c:lineChart>
      <c:catAx>
        <c:axId val="79975845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58848"/>
        <c:crosses val="autoZero"/>
        <c:auto val="1"/>
        <c:lblAlgn val="ctr"/>
        <c:lblOffset val="100"/>
        <c:noMultiLvlLbl val="0"/>
      </c:catAx>
      <c:valAx>
        <c:axId val="7997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58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Reclaiming</a:t>
            </a:r>
            <a:r>
              <a:rPr lang="it-IT" baseline="0"/>
              <a:t> Power [kw]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'Bench-10'!$A$175:$B$175</c:f>
              <c:strCache>
                <c:ptCount val="2"/>
                <c:pt idx="0">
                  <c:v>Istantaneous Total Power for Reclaiming</c:v>
                </c:pt>
                <c:pt idx="1">
                  <c:v>PT=PD+PL+PF 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'Bench-10'!$D$68:$GB$68</c:f>
              <c:numCache>
                <c:formatCode>0.0</c:formatCode>
                <c:ptCount val="181"/>
              </c:numCache>
            </c:numRef>
          </c:cat>
          <c:val>
            <c:numRef>
              <c:f>'Bench-10'!$D$175:$GB$175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03-4B71-A7B7-E93EA0150608}"/>
            </c:ext>
          </c:extLst>
        </c:ser>
        <c:ser>
          <c:idx val="1"/>
          <c:order val="1"/>
          <c:tx>
            <c:v>Digging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'Bench-10'!$D$108:$GB$108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03-4B71-A7B7-E93EA0150608}"/>
            </c:ext>
          </c:extLst>
        </c:ser>
        <c:ser>
          <c:idx val="2"/>
          <c:order val="2"/>
          <c:tx>
            <c:v>Lifting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'Bench-10'!$D$150:$GB$150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03-4B71-A7B7-E93EA0150608}"/>
            </c:ext>
          </c:extLst>
        </c:ser>
        <c:ser>
          <c:idx val="3"/>
          <c:order val="3"/>
          <c:tx>
            <c:v>Friction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'Bench-10'!$D$168:$GB$168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03-4B71-A7B7-E93EA0150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759240"/>
        <c:axId val="799760024"/>
      </c:lineChart>
      <c:catAx>
        <c:axId val="79975924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60024"/>
        <c:crosses val="autoZero"/>
        <c:auto val="1"/>
        <c:lblAlgn val="ctr"/>
        <c:lblOffset val="100"/>
        <c:noMultiLvlLbl val="0"/>
      </c:catAx>
      <c:valAx>
        <c:axId val="79976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5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 height  H [m]</a:t>
            </a:r>
          </a:p>
        </c:rich>
      </c:tx>
      <c:layout>
        <c:manualLayout>
          <c:xMode val="edge"/>
          <c:yMode val="edge"/>
          <c:x val="0.33554158563715075"/>
          <c:y val="4.3323151824109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03937007874015"/>
          <c:y val="0.19486111111111112"/>
          <c:w val="0.87129396325459318"/>
          <c:h val="0.70887394284047822"/>
        </c:manualLayout>
      </c:layout>
      <c:lineChart>
        <c:grouping val="standard"/>
        <c:varyColors val="0"/>
        <c:ser>
          <c:idx val="0"/>
          <c:order val="0"/>
          <c:tx>
            <c:strRef>
              <c:f>'Bench-10'!$A$70:$B$70</c:f>
              <c:strCache>
                <c:ptCount val="2"/>
                <c:pt idx="0">
                  <c:v>Bench height </c:v>
                </c:pt>
                <c:pt idx="1">
                  <c:v>H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'Bench-10'!$D$68:$GB$68</c:f>
              <c:numCache>
                <c:formatCode>0.0</c:formatCode>
                <c:ptCount val="181"/>
              </c:numCache>
            </c:numRef>
          </c:cat>
          <c:val>
            <c:numRef>
              <c:f>'Bench-10'!$D$70:$GB$70</c:f>
              <c:numCache>
                <c:formatCode>0.000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5-49F0-97AF-982B7A28E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760808"/>
        <c:axId val="799761200"/>
      </c:lineChart>
      <c:catAx>
        <c:axId val="79976080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61200"/>
        <c:crosses val="autoZero"/>
        <c:auto val="1"/>
        <c:lblAlgn val="ctr"/>
        <c:lblOffset val="100"/>
        <c:noMultiLvlLbl val="0"/>
      </c:catAx>
      <c:valAx>
        <c:axId val="7997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60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Tangential Slewing speed</a:t>
            </a:r>
          </a:p>
          <a:p>
            <a:pPr>
              <a:defRPr/>
            </a:pPr>
            <a:r>
              <a:rPr lang="en-US"/>
              <a:t> v</a:t>
            </a:r>
            <a:r>
              <a:rPr lang="en-US" baseline="-25000"/>
              <a:t>S</a:t>
            </a:r>
            <a:r>
              <a:rPr lang="en-US"/>
              <a:t>  [m/min]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6.9503774828453227E-2"/>
          <c:y val="0.21404379960988507"/>
          <c:w val="0.89901011132392894"/>
          <c:h val="0.64874217185810079"/>
        </c:manualLayout>
      </c:layout>
      <c:lineChart>
        <c:grouping val="standard"/>
        <c:varyColors val="0"/>
        <c:ser>
          <c:idx val="0"/>
          <c:order val="0"/>
          <c:tx>
            <c:strRef>
              <c:f>'Bench-10'!$A$82:$B$82</c:f>
              <c:strCache>
                <c:ptCount val="2"/>
                <c:pt idx="0">
                  <c:v>Slewing speed (tangential)</c:v>
                </c:pt>
                <c:pt idx="1">
                  <c:v>vS                                    [m/min]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'Bench-10'!$C$68:$GB$68</c:f>
              <c:numCache>
                <c:formatCode>0.0</c:formatCode>
                <c:ptCount val="181"/>
              </c:numCache>
            </c:numRef>
          </c:cat>
          <c:val>
            <c:numRef>
              <c:f>'Bench-10'!$C$82:$GB$82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9-4891-B8B7-6600D08CA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761984"/>
        <c:axId val="799762376"/>
      </c:lineChart>
      <c:catAx>
        <c:axId val="79976198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62376"/>
        <c:crosses val="autoZero"/>
        <c:auto val="1"/>
        <c:lblAlgn val="ctr"/>
        <c:lblOffset val="100"/>
        <c:noMultiLvlLbl val="0"/>
      </c:catAx>
      <c:valAx>
        <c:axId val="79976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976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'Bench-10'!$A$72:$B$72</c:f>
              <c:strCache>
                <c:ptCount val="2"/>
                <c:pt idx="0">
                  <c:v>Scarp angle during slewing</c:v>
                </c:pt>
                <c:pt idx="1">
                  <c:v>b         [°]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'Bench-10'!$C$68:$GB$68</c:f>
              <c:numCache>
                <c:formatCode>0.0</c:formatCode>
                <c:ptCount val="181"/>
              </c:numCache>
            </c:numRef>
          </c:cat>
          <c:val>
            <c:numRef>
              <c:f>'Bench-10'!$C$72:$GB$72</c:f>
              <c:numCache>
                <c:formatCode>0.0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5-4082-8611-64F3C320D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19312"/>
        <c:axId val="534819704"/>
      </c:lineChart>
      <c:catAx>
        <c:axId val="53481931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19704"/>
        <c:crosses val="autoZero"/>
        <c:auto val="1"/>
        <c:lblAlgn val="ctr"/>
        <c:lblOffset val="100"/>
        <c:noMultiLvlLbl val="0"/>
      </c:catAx>
      <c:valAx>
        <c:axId val="53481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1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407407407407424E-2"/>
          <c:y val="0.15377158284604481"/>
          <c:w val="0.89590066527553236"/>
          <c:h val="0.75423750938224066"/>
        </c:manualLayout>
      </c:layout>
      <c:lineChart>
        <c:grouping val="standard"/>
        <c:varyColors val="0"/>
        <c:ser>
          <c:idx val="0"/>
          <c:order val="0"/>
          <c:tx>
            <c:strRef>
              <c:f>'Bench-10'!$A$89:$B$89</c:f>
              <c:strCache>
                <c:ptCount val="2"/>
                <c:pt idx="0">
                  <c:v>Istantaneous Capacity</c:v>
                </c:pt>
                <c:pt idx="1">
                  <c:v>Q          [t/h]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'Bench-10'!$D$68:$GB$68</c:f>
              <c:numCache>
                <c:formatCode>0.0</c:formatCode>
                <c:ptCount val="181"/>
              </c:numCache>
            </c:numRef>
          </c:cat>
          <c:val>
            <c:numRef>
              <c:f>'Bench-10'!$D$89:$GB$89</c:f>
              <c:numCache>
                <c:formatCode>0</c:formatCode>
                <c:ptCount val="1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C-4484-8E32-8AB33905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20488"/>
        <c:axId val="534820880"/>
      </c:lineChart>
      <c:catAx>
        <c:axId val="534820488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20880"/>
        <c:crosses val="autoZero"/>
        <c:auto val="1"/>
        <c:lblAlgn val="ctr"/>
        <c:lblOffset val="100"/>
        <c:noMultiLvlLbl val="0"/>
      </c:catAx>
      <c:valAx>
        <c:axId val="53482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20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Istantaneous filling factor f=V/V</a:t>
            </a:r>
            <a:r>
              <a:rPr lang="en-US" baseline="-25000"/>
              <a:t>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'Bench-10'!$A$208:$B$208</c:f>
              <c:strCache>
                <c:ptCount val="2"/>
                <c:pt idx="0">
                  <c:v>Istantaneous filling factor</c:v>
                </c:pt>
                <c:pt idx="1">
                  <c:v>f=V/VB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'Bench-10'!$C$68:$GU$68</c:f>
              <c:numCache>
                <c:formatCode>0.0</c:formatCode>
                <c:ptCount val="200"/>
              </c:numCache>
            </c:numRef>
          </c:cat>
          <c:val>
            <c:numRef>
              <c:f>'Bench-10'!$C$208:$GU$208</c:f>
              <c:numCache>
                <c:formatCode>0.00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3-437D-B77E-B6A95E34B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21664"/>
        <c:axId val="534822056"/>
      </c:lineChart>
      <c:catAx>
        <c:axId val="53482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22056"/>
        <c:crosses val="autoZero"/>
        <c:auto val="1"/>
        <c:lblAlgn val="ctr"/>
        <c:lblOffset val="100"/>
        <c:noMultiLvlLbl val="0"/>
      </c:catAx>
      <c:valAx>
        <c:axId val="53482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2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'Bench-10'!$A$179:$B$179</c:f>
              <c:strCache>
                <c:ptCount val="2"/>
                <c:pt idx="0">
                  <c:v>Istantaneous Total Torque at BW Shaft</c:v>
                </c:pt>
                <c:pt idx="1">
                  <c:v>Ct                                     [kNm]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'Bench-10'!$C$68:$GU$68</c:f>
              <c:numCache>
                <c:formatCode>0.0</c:formatCode>
                <c:ptCount val="200"/>
              </c:numCache>
            </c:numRef>
          </c:cat>
          <c:val>
            <c:numRef>
              <c:f>'Bench-10'!$C$179:$GU$179</c:f>
              <c:numCache>
                <c:formatCode>0.0</c:formatCode>
                <c:ptCount val="2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0-479A-BABB-4ED2D5F58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22840"/>
        <c:axId val="534823232"/>
      </c:lineChart>
      <c:catAx>
        <c:axId val="534822840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23232"/>
        <c:crosses val="autoZero"/>
        <c:auto val="1"/>
        <c:lblAlgn val="ctr"/>
        <c:lblOffset val="100"/>
        <c:noMultiLvlLbl val="0"/>
      </c:catAx>
      <c:valAx>
        <c:axId val="53482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22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301</xdr:row>
      <xdr:rowOff>0</xdr:rowOff>
    </xdr:from>
    <xdr:to>
      <xdr:col>24</xdr:col>
      <xdr:colOff>0</xdr:colOff>
      <xdr:row>344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351</xdr:row>
      <xdr:rowOff>0</xdr:rowOff>
    </xdr:from>
    <xdr:to>
      <xdr:col>24</xdr:col>
      <xdr:colOff>63500</xdr:colOff>
      <xdr:row>387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390</xdr:row>
      <xdr:rowOff>76200</xdr:rowOff>
    </xdr:from>
    <xdr:to>
      <xdr:col>24</xdr:col>
      <xdr:colOff>57150</xdr:colOff>
      <xdr:row>440</xdr:row>
      <xdr:rowOff>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457200</xdr:colOff>
      <xdr:row>490</xdr:row>
      <xdr:rowOff>-1</xdr:rowOff>
    </xdr:from>
    <xdr:to>
      <xdr:col>24</xdr:col>
      <xdr:colOff>457200</xdr:colOff>
      <xdr:row>535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304800</xdr:colOff>
      <xdr:row>542</xdr:row>
      <xdr:rowOff>0</xdr:rowOff>
    </xdr:from>
    <xdr:to>
      <xdr:col>24</xdr:col>
      <xdr:colOff>285750</xdr:colOff>
      <xdr:row>586</xdr:row>
      <xdr:rowOff>116990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426027</xdr:colOff>
      <xdr:row>447</xdr:row>
      <xdr:rowOff>58882</xdr:rowOff>
    </xdr:from>
    <xdr:to>
      <xdr:col>24</xdr:col>
      <xdr:colOff>406977</xdr:colOff>
      <xdr:row>488</xdr:row>
      <xdr:rowOff>76200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134620</xdr:colOff>
      <xdr:row>596</xdr:row>
      <xdr:rowOff>121920</xdr:rowOff>
    </xdr:from>
    <xdr:to>
      <xdr:col>24</xdr:col>
      <xdr:colOff>140970</xdr:colOff>
      <xdr:row>647</xdr:row>
      <xdr:rowOff>152400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91440</xdr:colOff>
      <xdr:row>650</xdr:row>
      <xdr:rowOff>60960</xdr:rowOff>
    </xdr:from>
    <xdr:to>
      <xdr:col>24</xdr:col>
      <xdr:colOff>72390</xdr:colOff>
      <xdr:row>687</xdr:row>
      <xdr:rowOff>152400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91440</xdr:colOff>
      <xdr:row>690</xdr:row>
      <xdr:rowOff>30480</xdr:rowOff>
    </xdr:from>
    <xdr:to>
      <xdr:col>24</xdr:col>
      <xdr:colOff>91440</xdr:colOff>
      <xdr:row>737</xdr:row>
      <xdr:rowOff>152401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91440</xdr:colOff>
      <xdr:row>741</xdr:row>
      <xdr:rowOff>145473</xdr:rowOff>
    </xdr:from>
    <xdr:to>
      <xdr:col>24</xdr:col>
      <xdr:colOff>91440</xdr:colOff>
      <xdr:row>776</xdr:row>
      <xdr:rowOff>145473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228600</xdr:colOff>
      <xdr:row>781</xdr:row>
      <xdr:rowOff>27709</xdr:rowOff>
    </xdr:from>
    <xdr:to>
      <xdr:col>24</xdr:col>
      <xdr:colOff>228600</xdr:colOff>
      <xdr:row>834</xdr:row>
      <xdr:rowOff>121023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193964</xdr:colOff>
      <xdr:row>836</xdr:row>
      <xdr:rowOff>62346</xdr:rowOff>
    </xdr:from>
    <xdr:to>
      <xdr:col>24</xdr:col>
      <xdr:colOff>193964</xdr:colOff>
      <xdr:row>881</xdr:row>
      <xdr:rowOff>16626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101600</xdr:colOff>
      <xdr:row>891</xdr:row>
      <xdr:rowOff>91440</xdr:rowOff>
    </xdr:from>
    <xdr:to>
      <xdr:col>24</xdr:col>
      <xdr:colOff>95250</xdr:colOff>
      <xdr:row>931</xdr:row>
      <xdr:rowOff>106681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198120</xdr:colOff>
      <xdr:row>932</xdr:row>
      <xdr:rowOff>121920</xdr:rowOff>
    </xdr:from>
    <xdr:to>
      <xdr:col>24</xdr:col>
      <xdr:colOff>26670</xdr:colOff>
      <xdr:row>975</xdr:row>
      <xdr:rowOff>15240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119380</xdr:colOff>
      <xdr:row>976</xdr:row>
      <xdr:rowOff>121920</xdr:rowOff>
    </xdr:from>
    <xdr:to>
      <xdr:col>24</xdr:col>
      <xdr:colOff>11430</xdr:colOff>
      <xdr:row>1025</xdr:row>
      <xdr:rowOff>2541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73660</xdr:colOff>
      <xdr:row>1034</xdr:row>
      <xdr:rowOff>110836</xdr:rowOff>
    </xdr:from>
    <xdr:to>
      <xdr:col>24</xdr:col>
      <xdr:colOff>41909</xdr:colOff>
      <xdr:row>1073</xdr:row>
      <xdr:rowOff>96519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30480</xdr:colOff>
      <xdr:row>1074</xdr:row>
      <xdr:rowOff>106680</xdr:rowOff>
    </xdr:from>
    <xdr:to>
      <xdr:col>24</xdr:col>
      <xdr:colOff>30480</xdr:colOff>
      <xdr:row>1122</xdr:row>
      <xdr:rowOff>30480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116840</xdr:colOff>
      <xdr:row>1126</xdr:row>
      <xdr:rowOff>41563</xdr:rowOff>
    </xdr:from>
    <xdr:to>
      <xdr:col>24</xdr:col>
      <xdr:colOff>72389</xdr:colOff>
      <xdr:row>1171</xdr:row>
      <xdr:rowOff>-1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101600</xdr:colOff>
      <xdr:row>1179</xdr:row>
      <xdr:rowOff>91440</xdr:rowOff>
    </xdr:from>
    <xdr:to>
      <xdr:col>24</xdr:col>
      <xdr:colOff>95250</xdr:colOff>
      <xdr:row>1219</xdr:row>
      <xdr:rowOff>106681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0C484A0-0F3D-4E55-9DFF-FC4DE2566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198120</xdr:colOff>
      <xdr:row>1220</xdr:row>
      <xdr:rowOff>121920</xdr:rowOff>
    </xdr:from>
    <xdr:to>
      <xdr:col>24</xdr:col>
      <xdr:colOff>26670</xdr:colOff>
      <xdr:row>1263</xdr:row>
      <xdr:rowOff>15240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73E80A69-2747-402A-A5D4-208A27826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119380</xdr:colOff>
      <xdr:row>1264</xdr:row>
      <xdr:rowOff>121920</xdr:rowOff>
    </xdr:from>
    <xdr:to>
      <xdr:col>24</xdr:col>
      <xdr:colOff>11430</xdr:colOff>
      <xdr:row>1313</xdr:row>
      <xdr:rowOff>2541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55211E7A-AEB8-452F-B4F0-0B929716E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73660</xdr:colOff>
      <xdr:row>1322</xdr:row>
      <xdr:rowOff>110836</xdr:rowOff>
    </xdr:from>
    <xdr:to>
      <xdr:col>24</xdr:col>
      <xdr:colOff>41909</xdr:colOff>
      <xdr:row>1361</xdr:row>
      <xdr:rowOff>96519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BBBA6B9-1F03-4341-949A-289F64182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30480</xdr:colOff>
      <xdr:row>1362</xdr:row>
      <xdr:rowOff>106680</xdr:rowOff>
    </xdr:from>
    <xdr:to>
      <xdr:col>24</xdr:col>
      <xdr:colOff>30480</xdr:colOff>
      <xdr:row>1410</xdr:row>
      <xdr:rowOff>30480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A8AEE7A0-9A10-4B72-B105-5291B6AA3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116840</xdr:colOff>
      <xdr:row>1414</xdr:row>
      <xdr:rowOff>41563</xdr:rowOff>
    </xdr:from>
    <xdr:to>
      <xdr:col>24</xdr:col>
      <xdr:colOff>72389</xdr:colOff>
      <xdr:row>1459</xdr:row>
      <xdr:rowOff>-1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5843CA3-CA09-4C2C-92CF-4F7881E43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101600</xdr:colOff>
      <xdr:row>1467</xdr:row>
      <xdr:rowOff>91440</xdr:rowOff>
    </xdr:from>
    <xdr:to>
      <xdr:col>24</xdr:col>
      <xdr:colOff>95250</xdr:colOff>
      <xdr:row>1507</xdr:row>
      <xdr:rowOff>106681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7D6B4BCB-840C-4F56-AA07-4AA96DFE7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198120</xdr:colOff>
      <xdr:row>1508</xdr:row>
      <xdr:rowOff>121920</xdr:rowOff>
    </xdr:from>
    <xdr:to>
      <xdr:col>24</xdr:col>
      <xdr:colOff>26670</xdr:colOff>
      <xdr:row>1551</xdr:row>
      <xdr:rowOff>15240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FAB80721-4E6F-4A88-9E62-63DDB8A78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119380</xdr:colOff>
      <xdr:row>1552</xdr:row>
      <xdr:rowOff>121920</xdr:rowOff>
    </xdr:from>
    <xdr:to>
      <xdr:col>24</xdr:col>
      <xdr:colOff>11430</xdr:colOff>
      <xdr:row>1601</xdr:row>
      <xdr:rowOff>2541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958C76F0-C862-4F32-BFF5-90D7DDD24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73660</xdr:colOff>
      <xdr:row>1610</xdr:row>
      <xdr:rowOff>110836</xdr:rowOff>
    </xdr:from>
    <xdr:to>
      <xdr:col>24</xdr:col>
      <xdr:colOff>41909</xdr:colOff>
      <xdr:row>1649</xdr:row>
      <xdr:rowOff>96519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8FAD6A01-EB0E-4898-9870-E67D72867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30480</xdr:colOff>
      <xdr:row>1650</xdr:row>
      <xdr:rowOff>106680</xdr:rowOff>
    </xdr:from>
    <xdr:to>
      <xdr:col>24</xdr:col>
      <xdr:colOff>30480</xdr:colOff>
      <xdr:row>1698</xdr:row>
      <xdr:rowOff>30480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8A0A572F-6D7B-4C2C-8B48-30C9A842D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116840</xdr:colOff>
      <xdr:row>1702</xdr:row>
      <xdr:rowOff>41563</xdr:rowOff>
    </xdr:from>
    <xdr:to>
      <xdr:col>24</xdr:col>
      <xdr:colOff>72389</xdr:colOff>
      <xdr:row>1747</xdr:row>
      <xdr:rowOff>-1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9EB3E7B-51FE-4982-A511-D175AC16E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101600</xdr:colOff>
      <xdr:row>1753</xdr:row>
      <xdr:rowOff>91440</xdr:rowOff>
    </xdr:from>
    <xdr:to>
      <xdr:col>24</xdr:col>
      <xdr:colOff>95250</xdr:colOff>
      <xdr:row>1793</xdr:row>
      <xdr:rowOff>106681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5ADEE3F2-1E9E-4DB4-BB2E-D76834FBD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198120</xdr:colOff>
      <xdr:row>1794</xdr:row>
      <xdr:rowOff>121920</xdr:rowOff>
    </xdr:from>
    <xdr:to>
      <xdr:col>24</xdr:col>
      <xdr:colOff>26670</xdr:colOff>
      <xdr:row>1837</xdr:row>
      <xdr:rowOff>15240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682AA019-1BFA-44D3-954B-AA731D7E6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119380</xdr:colOff>
      <xdr:row>1838</xdr:row>
      <xdr:rowOff>121920</xdr:rowOff>
    </xdr:from>
    <xdr:to>
      <xdr:col>24</xdr:col>
      <xdr:colOff>11430</xdr:colOff>
      <xdr:row>1887</xdr:row>
      <xdr:rowOff>2541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43CE82D4-5D59-47B5-98CD-A1D76639A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73660</xdr:colOff>
      <xdr:row>1896</xdr:row>
      <xdr:rowOff>110836</xdr:rowOff>
    </xdr:from>
    <xdr:to>
      <xdr:col>24</xdr:col>
      <xdr:colOff>41909</xdr:colOff>
      <xdr:row>1935</xdr:row>
      <xdr:rowOff>96519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7C0475E0-3477-4CCD-9583-F95BB3480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30480</xdr:colOff>
      <xdr:row>1936</xdr:row>
      <xdr:rowOff>106680</xdr:rowOff>
    </xdr:from>
    <xdr:to>
      <xdr:col>24</xdr:col>
      <xdr:colOff>30480</xdr:colOff>
      <xdr:row>1984</xdr:row>
      <xdr:rowOff>30480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C8231ED6-14F5-405B-9EEE-5339AC513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116840</xdr:colOff>
      <xdr:row>1988</xdr:row>
      <xdr:rowOff>41563</xdr:rowOff>
    </xdr:from>
    <xdr:to>
      <xdr:col>24</xdr:col>
      <xdr:colOff>72389</xdr:colOff>
      <xdr:row>2033</xdr:row>
      <xdr:rowOff>-1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9389A46-9184-46B0-A733-9522F3433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101600</xdr:colOff>
      <xdr:row>2039</xdr:row>
      <xdr:rowOff>91440</xdr:rowOff>
    </xdr:from>
    <xdr:to>
      <xdr:col>24</xdr:col>
      <xdr:colOff>95250</xdr:colOff>
      <xdr:row>2079</xdr:row>
      <xdr:rowOff>106681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694B9D28-1CA1-47B1-B215-FFD5CF025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198120</xdr:colOff>
      <xdr:row>2080</xdr:row>
      <xdr:rowOff>121920</xdr:rowOff>
    </xdr:from>
    <xdr:to>
      <xdr:col>24</xdr:col>
      <xdr:colOff>26670</xdr:colOff>
      <xdr:row>2123</xdr:row>
      <xdr:rowOff>15240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19E05CBD-9539-48B1-BFE7-4476B9DD0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119380</xdr:colOff>
      <xdr:row>2124</xdr:row>
      <xdr:rowOff>121920</xdr:rowOff>
    </xdr:from>
    <xdr:to>
      <xdr:col>24</xdr:col>
      <xdr:colOff>11430</xdr:colOff>
      <xdr:row>2173</xdr:row>
      <xdr:rowOff>2541</xdr:rowOff>
    </xdr:to>
    <xdr:graphicFrame macro="">
      <xdr:nvGraphicFramePr>
        <xdr:cNvPr id="46" name="Grafico 45">
          <a:extLst>
            <a:ext uri="{FF2B5EF4-FFF2-40B4-BE49-F238E27FC236}">
              <a16:creationId xmlns:a16="http://schemas.microsoft.com/office/drawing/2014/main" id="{5AE267D0-2B5C-48BA-98E7-E0CD49A23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73660</xdr:colOff>
      <xdr:row>2182</xdr:row>
      <xdr:rowOff>110836</xdr:rowOff>
    </xdr:from>
    <xdr:to>
      <xdr:col>24</xdr:col>
      <xdr:colOff>41909</xdr:colOff>
      <xdr:row>2221</xdr:row>
      <xdr:rowOff>96519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58A09853-4EB4-45D9-847C-A1495977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30480</xdr:colOff>
      <xdr:row>2222</xdr:row>
      <xdr:rowOff>106680</xdr:rowOff>
    </xdr:from>
    <xdr:to>
      <xdr:col>24</xdr:col>
      <xdr:colOff>30480</xdr:colOff>
      <xdr:row>2270</xdr:row>
      <xdr:rowOff>30480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EEDE4C9-3EE4-49D6-B949-30E7C0D4A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116840</xdr:colOff>
      <xdr:row>2274</xdr:row>
      <xdr:rowOff>41563</xdr:rowOff>
    </xdr:from>
    <xdr:to>
      <xdr:col>24</xdr:col>
      <xdr:colOff>72389</xdr:colOff>
      <xdr:row>2319</xdr:row>
      <xdr:rowOff>-1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6F8E67AA-676D-4E53-B15A-6FABE4E69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313</xdr:row>
      <xdr:rowOff>41564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257</xdr:row>
      <xdr:rowOff>13855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155007</xdr:colOff>
      <xdr:row>258</xdr:row>
      <xdr:rowOff>9779</xdr:rowOff>
    </xdr:from>
    <xdr:to>
      <xdr:col>8</xdr:col>
      <xdr:colOff>180109</xdr:colOff>
      <xdr:row>277</xdr:row>
      <xdr:rowOff>96982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322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260</xdr:row>
      <xdr:rowOff>41564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168862</xdr:colOff>
      <xdr:row>261</xdr:row>
      <xdr:rowOff>0</xdr:rowOff>
    </xdr:from>
    <xdr:to>
      <xdr:col>8</xdr:col>
      <xdr:colOff>193964</xdr:colOff>
      <xdr:row>285</xdr:row>
      <xdr:rowOff>121920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322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260</xdr:row>
      <xdr:rowOff>41564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168862</xdr:colOff>
      <xdr:row>261</xdr:row>
      <xdr:rowOff>0</xdr:rowOff>
    </xdr:from>
    <xdr:to>
      <xdr:col>8</xdr:col>
      <xdr:colOff>193964</xdr:colOff>
      <xdr:row>285</xdr:row>
      <xdr:rowOff>121920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322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260</xdr:row>
      <xdr:rowOff>41564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168862</xdr:colOff>
      <xdr:row>261</xdr:row>
      <xdr:rowOff>0</xdr:rowOff>
    </xdr:from>
    <xdr:to>
      <xdr:col>8</xdr:col>
      <xdr:colOff>193964</xdr:colOff>
      <xdr:row>285</xdr:row>
      <xdr:rowOff>121920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322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260</xdr:row>
      <xdr:rowOff>41564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168862</xdr:colOff>
      <xdr:row>261</xdr:row>
      <xdr:rowOff>0</xdr:rowOff>
    </xdr:from>
    <xdr:to>
      <xdr:col>8</xdr:col>
      <xdr:colOff>193964</xdr:colOff>
      <xdr:row>285</xdr:row>
      <xdr:rowOff>121920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322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260</xdr:row>
      <xdr:rowOff>41564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168862</xdr:colOff>
      <xdr:row>261</xdr:row>
      <xdr:rowOff>0</xdr:rowOff>
    </xdr:from>
    <xdr:to>
      <xdr:col>8</xdr:col>
      <xdr:colOff>193964</xdr:colOff>
      <xdr:row>285</xdr:row>
      <xdr:rowOff>121920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322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260</xdr:row>
      <xdr:rowOff>41564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168862</xdr:colOff>
      <xdr:row>261</xdr:row>
      <xdr:rowOff>0</xdr:rowOff>
    </xdr:from>
    <xdr:to>
      <xdr:col>8</xdr:col>
      <xdr:colOff>193964</xdr:colOff>
      <xdr:row>285</xdr:row>
      <xdr:rowOff>121920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322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260</xdr:row>
      <xdr:rowOff>41564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168862</xdr:colOff>
      <xdr:row>261</xdr:row>
      <xdr:rowOff>0</xdr:rowOff>
    </xdr:from>
    <xdr:to>
      <xdr:col>8</xdr:col>
      <xdr:colOff>193964</xdr:colOff>
      <xdr:row>285</xdr:row>
      <xdr:rowOff>121920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322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260</xdr:row>
      <xdr:rowOff>41564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168862</xdr:colOff>
      <xdr:row>261</xdr:row>
      <xdr:rowOff>0</xdr:rowOff>
    </xdr:from>
    <xdr:to>
      <xdr:col>8</xdr:col>
      <xdr:colOff>193964</xdr:colOff>
      <xdr:row>285</xdr:row>
      <xdr:rowOff>121920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323</xdr:row>
      <xdr:rowOff>7172</xdr:rowOff>
    </xdr:from>
    <xdr:to>
      <xdr:col>8</xdr:col>
      <xdr:colOff>60960</xdr:colOff>
      <xdr:row>348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94132</xdr:colOff>
      <xdr:row>376</xdr:row>
      <xdr:rowOff>167639</xdr:rowOff>
    </xdr:from>
    <xdr:to>
      <xdr:col>8</xdr:col>
      <xdr:colOff>213360</xdr:colOff>
      <xdr:row>403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290</xdr:row>
      <xdr:rowOff>73512</xdr:rowOff>
    </xdr:from>
    <xdr:to>
      <xdr:col>8</xdr:col>
      <xdr:colOff>121920</xdr:colOff>
      <xdr:row>322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135774</xdr:colOff>
      <xdr:row>404</xdr:row>
      <xdr:rowOff>119802</xdr:rowOff>
    </xdr:from>
    <xdr:to>
      <xdr:col>8</xdr:col>
      <xdr:colOff>169026</xdr:colOff>
      <xdr:row>428</xdr:row>
      <xdr:rowOff>80357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236</xdr:row>
      <xdr:rowOff>2281</xdr:rowOff>
    </xdr:from>
    <xdr:to>
      <xdr:col>8</xdr:col>
      <xdr:colOff>207818</xdr:colOff>
      <xdr:row>260</xdr:row>
      <xdr:rowOff>41564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168862</xdr:colOff>
      <xdr:row>261</xdr:row>
      <xdr:rowOff>0</xdr:rowOff>
    </xdr:from>
    <xdr:to>
      <xdr:col>8</xdr:col>
      <xdr:colOff>193964</xdr:colOff>
      <xdr:row>285</xdr:row>
      <xdr:rowOff>121920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120126</xdr:colOff>
      <xdr:row>349</xdr:row>
      <xdr:rowOff>130884</xdr:rowOff>
    </xdr:from>
    <xdr:to>
      <xdr:col>8</xdr:col>
      <xdr:colOff>213360</xdr:colOff>
      <xdr:row>376</xdr:row>
      <xdr:rowOff>30480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S142"/>
  <sheetViews>
    <sheetView tabSelected="1" view="pageBreakPreview" zoomScaleNormal="85" zoomScaleSheetLayoutView="100" workbookViewId="0">
      <selection activeCell="J6" sqref="J6"/>
    </sheetView>
  </sheetViews>
  <sheetFormatPr defaultColWidth="11.5546875" defaultRowHeight="13.2"/>
  <cols>
    <col min="1" max="1" width="49.6640625" customWidth="1"/>
    <col min="2" max="2" width="26.5546875" bestFit="1" customWidth="1"/>
    <col min="3" max="3" width="8.44140625" customWidth="1"/>
    <col min="4" max="4" width="1.5546875" customWidth="1"/>
    <col min="5" max="5" width="14.109375" customWidth="1"/>
    <col min="6" max="6" width="10.33203125" customWidth="1"/>
    <col min="7" max="7" width="12.33203125" customWidth="1"/>
    <col min="8" max="8" width="12.5546875" customWidth="1"/>
    <col min="9" max="9" width="10.44140625" customWidth="1"/>
    <col min="10" max="10" width="9.109375" customWidth="1"/>
    <col min="11" max="11" width="19.33203125" customWidth="1"/>
    <col min="13" max="13" width="11.5546875" customWidth="1"/>
    <col min="14" max="14" width="6.6640625" bestFit="1" customWidth="1"/>
    <col min="15" max="15" width="9.44140625" bestFit="1" customWidth="1"/>
    <col min="16" max="16" width="8" bestFit="1" customWidth="1"/>
    <col min="17" max="17" width="9.44140625" bestFit="1" customWidth="1"/>
    <col min="18" max="18" width="8" bestFit="1" customWidth="1"/>
    <col min="19" max="21" width="6.5546875" bestFit="1" customWidth="1"/>
    <col min="22" max="22" width="10.88671875" bestFit="1" customWidth="1"/>
    <col min="23" max="23" width="10.5546875" bestFit="1" customWidth="1"/>
    <col min="24" max="24" width="9.44140625" bestFit="1" customWidth="1"/>
    <col min="25" max="25" width="8" bestFit="1" customWidth="1"/>
    <col min="26" max="26" width="10.6640625" bestFit="1" customWidth="1"/>
    <col min="27" max="27" width="9.44140625" bestFit="1" customWidth="1"/>
    <col min="28" max="28" width="9" bestFit="1" customWidth="1"/>
    <col min="29" max="29" width="8.6640625" bestFit="1" customWidth="1"/>
    <col min="30" max="30" width="8" bestFit="1" customWidth="1"/>
    <col min="32" max="32" width="11.109375" bestFit="1" customWidth="1"/>
  </cols>
  <sheetData>
    <row r="1" spans="1:12">
      <c r="A1" s="67" t="s">
        <v>125</v>
      </c>
      <c r="B1" s="68"/>
      <c r="C1" s="69"/>
      <c r="E1" s="67" t="s">
        <v>420</v>
      </c>
      <c r="F1" s="68"/>
      <c r="G1" s="68"/>
      <c r="H1" s="68"/>
      <c r="I1" s="68"/>
      <c r="J1" s="68"/>
      <c r="K1" s="68"/>
    </row>
    <row r="2" spans="1:12" s="1" customFormat="1" ht="13.95" customHeight="1">
      <c r="A2" s="4" t="s">
        <v>41</v>
      </c>
      <c r="B2" s="3"/>
      <c r="C2" s="66"/>
      <c r="D2" s="7"/>
      <c r="E2" s="2"/>
      <c r="L2" s="2"/>
    </row>
    <row r="3" spans="1:12" s="1" customFormat="1" ht="13.95" customHeight="1">
      <c r="A3" s="7" t="s">
        <v>453</v>
      </c>
      <c r="B3" s="8" t="s">
        <v>56</v>
      </c>
      <c r="C3" s="147"/>
      <c r="D3" s="7"/>
      <c r="E3" s="55" t="s">
        <v>145</v>
      </c>
      <c r="F3" s="56"/>
      <c r="G3" s="56"/>
      <c r="H3" s="61"/>
      <c r="L3" s="2"/>
    </row>
    <row r="4" spans="1:12" s="1" customFormat="1" ht="13.95" customHeight="1">
      <c r="A4" s="7" t="s">
        <v>22</v>
      </c>
      <c r="B4" s="8" t="s">
        <v>31</v>
      </c>
      <c r="C4" s="147"/>
      <c r="D4" s="65"/>
      <c r="E4" t="s">
        <v>76</v>
      </c>
      <c r="H4" s="13" t="s">
        <v>102</v>
      </c>
      <c r="J4" s="14"/>
      <c r="K4"/>
    </row>
    <row r="5" spans="1:12" s="1" customFormat="1" ht="13.95" customHeight="1">
      <c r="A5" s="7" t="s">
        <v>117</v>
      </c>
      <c r="B5" s="7" t="s">
        <v>44</v>
      </c>
      <c r="C5" s="148"/>
      <c r="D5" s="7"/>
      <c r="E5" s="7"/>
      <c r="F5" s="7"/>
      <c r="G5" s="7"/>
      <c r="H5" s="97" t="s">
        <v>103</v>
      </c>
      <c r="I5" s="7"/>
      <c r="J5" s="98"/>
      <c r="K5" s="7"/>
      <c r="L5" s="7"/>
    </row>
    <row r="6" spans="1:12" ht="13.8">
      <c r="A6" s="7" t="s">
        <v>422</v>
      </c>
      <c r="B6" s="11" t="s">
        <v>28</v>
      </c>
      <c r="C6" s="147"/>
      <c r="E6" t="s">
        <v>20</v>
      </c>
      <c r="H6" t="s">
        <v>30</v>
      </c>
      <c r="J6" s="15"/>
    </row>
    <row r="7" spans="1:12" ht="15.6" hidden="1">
      <c r="A7" s="7"/>
      <c r="B7" s="19" t="s">
        <v>372</v>
      </c>
      <c r="C7" s="149">
        <v>0.49382716049382719</v>
      </c>
      <c r="E7" t="s">
        <v>49</v>
      </c>
      <c r="H7" t="s">
        <v>50</v>
      </c>
      <c r="J7" s="16"/>
    </row>
    <row r="8" spans="1:12" ht="15.6">
      <c r="A8" s="7" t="s">
        <v>26</v>
      </c>
      <c r="B8" s="4" t="s">
        <v>27</v>
      </c>
      <c r="C8" s="147"/>
      <c r="E8" t="s">
        <v>51</v>
      </c>
      <c r="H8" t="s">
        <v>52</v>
      </c>
      <c r="J8" s="16"/>
    </row>
    <row r="9" spans="1:12" ht="16.2">
      <c r="A9" s="7" t="s">
        <v>444</v>
      </c>
      <c r="B9" s="8" t="s">
        <v>29</v>
      </c>
      <c r="C9" s="147"/>
      <c r="E9" t="s">
        <v>25</v>
      </c>
      <c r="F9" s="1"/>
      <c r="G9" s="1"/>
      <c r="H9" t="s">
        <v>82</v>
      </c>
      <c r="I9" s="1"/>
      <c r="J9" s="15"/>
      <c r="L9" s="1"/>
    </row>
    <row r="10" spans="1:12" s="1" customFormat="1" ht="13.95" customHeight="1">
      <c r="A10" t="s">
        <v>445</v>
      </c>
      <c r="B10" s="10" t="s">
        <v>58</v>
      </c>
      <c r="C10" s="150"/>
      <c r="D10" s="7"/>
      <c r="E10" t="s">
        <v>6</v>
      </c>
      <c r="F10"/>
      <c r="G10"/>
      <c r="H10" t="s">
        <v>380</v>
      </c>
      <c r="I10"/>
      <c r="J10" s="16"/>
      <c r="K10"/>
      <c r="L10"/>
    </row>
    <row r="11" spans="1:12" ht="18">
      <c r="A11" t="s">
        <v>455</v>
      </c>
      <c r="B11" t="s">
        <v>454</v>
      </c>
      <c r="C11" s="151"/>
      <c r="D11" s="7"/>
      <c r="E11" t="s">
        <v>19</v>
      </c>
      <c r="H11" s="13" t="s">
        <v>88</v>
      </c>
      <c r="J11" s="15"/>
    </row>
    <row r="12" spans="1:12" ht="15.6">
      <c r="A12" t="s">
        <v>456</v>
      </c>
      <c r="B12" t="s">
        <v>386</v>
      </c>
      <c r="C12" s="151"/>
      <c r="E12" t="s">
        <v>63</v>
      </c>
      <c r="H12" t="s">
        <v>67</v>
      </c>
      <c r="J12" s="16"/>
    </row>
    <row r="13" spans="1:12" ht="15.6">
      <c r="A13" t="s">
        <v>457</v>
      </c>
      <c r="B13" t="s">
        <v>385</v>
      </c>
      <c r="C13" s="151"/>
      <c r="E13" t="s">
        <v>61</v>
      </c>
      <c r="H13" t="s">
        <v>62</v>
      </c>
      <c r="J13" s="16"/>
    </row>
    <row r="14" spans="1:12" ht="18">
      <c r="A14" t="s">
        <v>533</v>
      </c>
      <c r="B14" t="s">
        <v>534</v>
      </c>
      <c r="C14" s="152"/>
      <c r="E14" t="s">
        <v>100</v>
      </c>
      <c r="F14" s="1"/>
      <c r="G14" s="1"/>
      <c r="H14" t="s">
        <v>381</v>
      </c>
      <c r="I14" s="1"/>
      <c r="J14" s="15"/>
    </row>
    <row r="15" spans="1:12" ht="16.8">
      <c r="A15" t="s">
        <v>165</v>
      </c>
      <c r="B15" t="s">
        <v>166</v>
      </c>
      <c r="C15" s="153"/>
      <c r="E15" t="s">
        <v>101</v>
      </c>
      <c r="F15" s="1"/>
      <c r="G15" s="1"/>
      <c r="H15" t="s">
        <v>382</v>
      </c>
      <c r="I15" s="1"/>
      <c r="J15" s="15"/>
      <c r="L15" s="1"/>
    </row>
    <row r="16" spans="1:12" s="1" customFormat="1" ht="13.95" customHeight="1">
      <c r="A16" s="7" t="s">
        <v>2</v>
      </c>
      <c r="B16" s="8" t="s">
        <v>0</v>
      </c>
      <c r="C16" s="154"/>
      <c r="D16" s="7"/>
    </row>
    <row r="17" spans="1:19" s="1" customFormat="1" ht="13.95" customHeight="1">
      <c r="A17" t="s">
        <v>15</v>
      </c>
      <c r="B17" s="10" t="s">
        <v>16</v>
      </c>
      <c r="C17" s="155"/>
      <c r="D17" s="7"/>
      <c r="O17" s="5"/>
      <c r="P17" s="5"/>
      <c r="Q17" s="5"/>
      <c r="R17" s="5"/>
      <c r="S17" s="5"/>
    </row>
    <row r="18" spans="1:19" ht="16.2">
      <c r="A18" t="s">
        <v>383</v>
      </c>
      <c r="B18" s="7" t="s">
        <v>384</v>
      </c>
      <c r="C18" s="156"/>
      <c r="D18" s="53"/>
    </row>
    <row r="19" spans="1:19" ht="15" hidden="1">
      <c r="B19" s="19" t="s">
        <v>372</v>
      </c>
      <c r="C19" s="157" t="e">
        <f>C18/C3/3600</f>
        <v>#DIV/0!</v>
      </c>
      <c r="D19" s="53"/>
    </row>
    <row r="20" spans="1:19" ht="15.6">
      <c r="A20" t="s">
        <v>138</v>
      </c>
      <c r="B20" t="s">
        <v>34</v>
      </c>
      <c r="C20" s="150"/>
    </row>
    <row r="21" spans="1:19" ht="15.6">
      <c r="A21" t="s">
        <v>139</v>
      </c>
      <c r="B21" t="s">
        <v>140</v>
      </c>
      <c r="C21" s="150"/>
    </row>
    <row r="22" spans="1:19">
      <c r="A22" t="s">
        <v>146</v>
      </c>
      <c r="B22" t="s">
        <v>147</v>
      </c>
      <c r="C22" s="150"/>
      <c r="F22" s="15"/>
    </row>
    <row r="23" spans="1:19">
      <c r="A23" t="s">
        <v>459</v>
      </c>
      <c r="B23" t="s">
        <v>150</v>
      </c>
      <c r="C23" s="150"/>
    </row>
    <row r="24" spans="1:19">
      <c r="A24" t="s">
        <v>460</v>
      </c>
      <c r="B24" t="s">
        <v>154</v>
      </c>
      <c r="C24" s="150"/>
    </row>
    <row r="25" spans="1:19" ht="15.6">
      <c r="A25" t="s">
        <v>89</v>
      </c>
      <c r="B25" t="s">
        <v>461</v>
      </c>
      <c r="C25" s="150"/>
    </row>
    <row r="26" spans="1:19" ht="15.6">
      <c r="A26" t="s">
        <v>446</v>
      </c>
      <c r="B26" t="s">
        <v>35</v>
      </c>
      <c r="C26" s="150"/>
    </row>
    <row r="27" spans="1:19" ht="15.6">
      <c r="A27" t="s">
        <v>447</v>
      </c>
      <c r="B27" t="s">
        <v>60</v>
      </c>
      <c r="C27" s="150"/>
    </row>
    <row r="28" spans="1:19" ht="15.6">
      <c r="A28" t="s">
        <v>448</v>
      </c>
      <c r="B28" t="s">
        <v>193</v>
      </c>
      <c r="C28" s="150"/>
    </row>
    <row r="29" spans="1:19" ht="15.6">
      <c r="A29" t="s">
        <v>449</v>
      </c>
      <c r="B29" t="s">
        <v>234</v>
      </c>
      <c r="C29" s="158"/>
    </row>
    <row r="30" spans="1:19" ht="16.2" hidden="1">
      <c r="A30" t="s">
        <v>159</v>
      </c>
      <c r="B30" s="13" t="s">
        <v>94</v>
      </c>
      <c r="C30" s="158" t="e">
        <f>ASIN((C24-C27/2)/C55)</f>
        <v>#DIV/0!</v>
      </c>
    </row>
    <row r="31" spans="1:19" ht="16.2">
      <c r="A31" t="s">
        <v>159</v>
      </c>
      <c r="B31" s="13" t="s">
        <v>36</v>
      </c>
      <c r="C31" s="159"/>
    </row>
    <row r="32" spans="1:19" ht="16.2">
      <c r="A32" t="s">
        <v>160</v>
      </c>
      <c r="B32" s="13" t="s">
        <v>36</v>
      </c>
      <c r="C32" s="153"/>
    </row>
    <row r="33" spans="1:19" ht="16.2" hidden="1">
      <c r="A33" t="s">
        <v>161</v>
      </c>
      <c r="B33" s="13" t="s">
        <v>95</v>
      </c>
      <c r="C33" s="159" t="e">
        <f>IF((C24+C27/2)/C55&gt;=1,PI()/2,ASIN((C24+C27/2)/C55))</f>
        <v>#DIV/0!</v>
      </c>
    </row>
    <row r="34" spans="1:19" ht="16.2">
      <c r="A34" t="s">
        <v>527</v>
      </c>
      <c r="B34" s="13" t="s">
        <v>37</v>
      </c>
      <c r="C34" s="159"/>
    </row>
    <row r="35" spans="1:19" s="1" customFormat="1" ht="16.2">
      <c r="A35" t="s">
        <v>162</v>
      </c>
      <c r="B35" s="13" t="s">
        <v>37</v>
      </c>
      <c r="C35" s="153"/>
      <c r="D35"/>
      <c r="L35" s="2"/>
      <c r="O35" s="5"/>
      <c r="P35" s="5"/>
      <c r="Q35" s="5"/>
      <c r="R35" s="5"/>
      <c r="S35" s="5"/>
    </row>
    <row r="36" spans="1:19" s="1" customFormat="1" ht="16.8">
      <c r="A36" t="s">
        <v>462</v>
      </c>
      <c r="B36" t="s">
        <v>373</v>
      </c>
      <c r="C36" s="151"/>
      <c r="D36"/>
      <c r="L36" s="2"/>
      <c r="O36" s="5"/>
      <c r="P36" s="5"/>
      <c r="Q36" s="5"/>
      <c r="R36" s="5"/>
      <c r="S36" s="5"/>
    </row>
    <row r="37" spans="1:19" s="1" customFormat="1" ht="16.8" hidden="1">
      <c r="A37"/>
      <c r="B37" t="s">
        <v>374</v>
      </c>
      <c r="C37" s="160">
        <f>C36*PI()/180</f>
        <v>0</v>
      </c>
      <c r="D37"/>
      <c r="L37" s="2"/>
      <c r="O37" s="5"/>
      <c r="P37" s="5"/>
      <c r="Q37" s="5"/>
      <c r="R37" s="5"/>
      <c r="S37" s="5"/>
    </row>
    <row r="38" spans="1:19" s="1" customFormat="1" ht="16.8">
      <c r="A38" t="s">
        <v>463</v>
      </c>
      <c r="B38" t="s">
        <v>375</v>
      </c>
      <c r="C38" s="151"/>
      <c r="D38"/>
      <c r="L38" s="2"/>
      <c r="O38" s="5"/>
      <c r="P38" s="5"/>
      <c r="Q38" s="5"/>
      <c r="R38" s="5"/>
      <c r="S38" s="5"/>
    </row>
    <row r="39" spans="1:19" s="1" customFormat="1" ht="16.8" hidden="1">
      <c r="A39"/>
      <c r="B39" t="s">
        <v>376</v>
      </c>
      <c r="C39" s="161">
        <f>C38*PI()/180</f>
        <v>0</v>
      </c>
      <c r="D39"/>
      <c r="L39" s="2"/>
      <c r="O39" s="5"/>
      <c r="P39" s="5"/>
      <c r="Q39" s="5"/>
      <c r="R39" s="5"/>
      <c r="S39" s="5"/>
    </row>
    <row r="40" spans="1:19" s="1" customFormat="1" ht="15.6">
      <c r="A40"/>
      <c r="B40" t="s">
        <v>340</v>
      </c>
      <c r="C40" s="159"/>
      <c r="D40"/>
      <c r="L40" s="2"/>
      <c r="O40" s="5"/>
      <c r="P40" s="5"/>
      <c r="Q40" s="5"/>
      <c r="R40" s="5"/>
      <c r="S40" s="5"/>
    </row>
    <row r="41" spans="1:19">
      <c r="A41" t="s">
        <v>64</v>
      </c>
      <c r="C41" s="150"/>
    </row>
    <row r="42" spans="1:19" ht="16.8">
      <c r="A42" t="s">
        <v>256</v>
      </c>
      <c r="B42" t="s">
        <v>257</v>
      </c>
      <c r="C42" s="152"/>
    </row>
    <row r="43" spans="1:19" s="1" customFormat="1" ht="15">
      <c r="A43" t="s">
        <v>4</v>
      </c>
      <c r="B43" t="s">
        <v>99</v>
      </c>
      <c r="C43" s="150"/>
      <c r="D43"/>
      <c r="L43" s="2"/>
      <c r="O43" s="5"/>
      <c r="P43" s="5"/>
      <c r="Q43" s="5"/>
      <c r="R43" s="5"/>
      <c r="S43" s="5"/>
    </row>
    <row r="44" spans="1:19">
      <c r="B44" t="s">
        <v>167</v>
      </c>
      <c r="C44" s="16"/>
    </row>
    <row r="45" spans="1:19">
      <c r="A45" s="17" t="s">
        <v>143</v>
      </c>
      <c r="C45" s="15"/>
    </row>
    <row r="46" spans="1:19" s="1" customFormat="1" ht="13.95" customHeight="1">
      <c r="A46" s="7" t="s">
        <v>42</v>
      </c>
      <c r="B46" s="10" t="s">
        <v>43</v>
      </c>
      <c r="C46" s="7"/>
      <c r="L46" s="2"/>
      <c r="O46" s="5"/>
      <c r="P46" s="5"/>
      <c r="Q46" s="5"/>
      <c r="R46" s="5"/>
      <c r="S46" s="5"/>
    </row>
    <row r="47" spans="1:19" s="1" customFormat="1" ht="13.95" customHeight="1">
      <c r="A47" s="7"/>
      <c r="B47" s="8" t="s">
        <v>91</v>
      </c>
      <c r="C47" s="9"/>
      <c r="L47" s="2"/>
      <c r="O47" s="5"/>
      <c r="P47" s="5"/>
      <c r="Q47" s="5"/>
      <c r="R47" s="5"/>
      <c r="S47" s="5"/>
    </row>
    <row r="48" spans="1:19">
      <c r="A48" t="s">
        <v>14</v>
      </c>
      <c r="B48" s="10" t="s">
        <v>53</v>
      </c>
    </row>
    <row r="49" spans="1:19" s="1" customFormat="1" ht="13.95" customHeight="1">
      <c r="D49"/>
      <c r="L49" s="2"/>
      <c r="O49" s="5"/>
      <c r="P49" s="5"/>
      <c r="Q49" s="5"/>
      <c r="R49" s="5"/>
      <c r="S49" s="5"/>
    </row>
    <row r="50" spans="1:19">
      <c r="A50" s="17" t="s">
        <v>144</v>
      </c>
    </row>
    <row r="51" spans="1:19" ht="16.2">
      <c r="A51" t="s">
        <v>23</v>
      </c>
      <c r="B51" s="13" t="s">
        <v>32</v>
      </c>
      <c r="C51" s="14"/>
    </row>
    <row r="52" spans="1:19" ht="16.2">
      <c r="B52" s="13" t="s">
        <v>141</v>
      </c>
      <c r="C52" s="16"/>
    </row>
    <row r="53" spans="1:19" ht="16.2">
      <c r="A53" t="s">
        <v>24</v>
      </c>
      <c r="B53" s="13" t="s">
        <v>33</v>
      </c>
      <c r="C53" s="14"/>
    </row>
    <row r="54" spans="1:19" s="1" customFormat="1" ht="13.95" customHeight="1">
      <c r="A54"/>
      <c r="B54" s="13" t="s">
        <v>142</v>
      </c>
      <c r="C54" s="16"/>
      <c r="L54" s="2"/>
      <c r="O54" s="5"/>
      <c r="P54" s="5"/>
      <c r="Q54" s="5"/>
      <c r="R54" s="5"/>
      <c r="S54" s="5"/>
    </row>
    <row r="55" spans="1:19" s="1" customFormat="1" ht="13.95" customHeight="1">
      <c r="A55" t="s">
        <v>157</v>
      </c>
      <c r="B55" t="s">
        <v>158</v>
      </c>
      <c r="C55" s="16"/>
      <c r="L55" s="2"/>
      <c r="O55" s="5"/>
      <c r="P55" s="5"/>
      <c r="Q55" s="5"/>
      <c r="R55" s="5"/>
      <c r="S55" s="5"/>
    </row>
    <row r="56" spans="1:19" s="1" customFormat="1" ht="13.95" customHeight="1">
      <c r="A56"/>
      <c r="B56" s="13"/>
      <c r="C56"/>
      <c r="D56"/>
      <c r="L56" s="2"/>
      <c r="O56" s="5"/>
      <c r="P56" s="5"/>
      <c r="Q56" s="5"/>
      <c r="R56" s="5"/>
      <c r="S56" s="5"/>
    </row>
    <row r="57" spans="1:19" s="1" customFormat="1" ht="13.95" customHeight="1">
      <c r="A57" t="s">
        <v>3</v>
      </c>
      <c r="B57" t="s">
        <v>116</v>
      </c>
      <c r="C57" s="12"/>
      <c r="D57"/>
      <c r="L57" s="2"/>
      <c r="O57" s="5"/>
      <c r="P57" s="5"/>
      <c r="Q57" s="5"/>
      <c r="R57" s="5"/>
      <c r="S57" s="5"/>
    </row>
    <row r="58" spans="1:19" s="1" customFormat="1" ht="13.95" customHeight="1">
      <c r="A58" s="7" t="s">
        <v>1</v>
      </c>
      <c r="B58" s="8" t="s">
        <v>80</v>
      </c>
      <c r="C58" s="6"/>
      <c r="L58" s="2"/>
      <c r="O58" s="5"/>
      <c r="P58" s="5"/>
      <c r="Q58" s="5"/>
      <c r="R58" s="5"/>
      <c r="S58" s="5"/>
    </row>
    <row r="59" spans="1:19" s="1" customFormat="1" ht="13.95" customHeight="1">
      <c r="A59" s="7" t="s">
        <v>85</v>
      </c>
      <c r="B59" s="8" t="s">
        <v>86</v>
      </c>
      <c r="C59" s="6"/>
      <c r="D59" s="7"/>
      <c r="L59" s="2"/>
      <c r="O59" s="5"/>
      <c r="P59" s="5"/>
      <c r="Q59" s="5"/>
      <c r="R59" s="5"/>
      <c r="S59" s="5"/>
    </row>
    <row r="60" spans="1:19" ht="16.2">
      <c r="A60" s="7"/>
      <c r="B60" s="8" t="s">
        <v>87</v>
      </c>
      <c r="C60" s="6"/>
    </row>
    <row r="61" spans="1:19" ht="16.2">
      <c r="A61" t="s">
        <v>68</v>
      </c>
      <c r="B61" s="13" t="s">
        <v>69</v>
      </c>
      <c r="C61" s="14"/>
    </row>
    <row r="62" spans="1:19" ht="16.2">
      <c r="B62" s="13" t="s">
        <v>70</v>
      </c>
      <c r="C62" s="14"/>
    </row>
    <row r="63" spans="1:19" ht="16.8">
      <c r="A63" t="s">
        <v>79</v>
      </c>
      <c r="B63" t="s">
        <v>77</v>
      </c>
      <c r="C63" s="14"/>
    </row>
    <row r="64" spans="1:19">
      <c r="A64" t="s">
        <v>81</v>
      </c>
      <c r="B64" t="s">
        <v>548</v>
      </c>
      <c r="C64" s="14"/>
    </row>
    <row r="65" spans="1:3">
      <c r="B65" t="s">
        <v>549</v>
      </c>
      <c r="C65" s="15"/>
    </row>
    <row r="66" spans="1:3" ht="16.2">
      <c r="A66" t="s">
        <v>18</v>
      </c>
      <c r="B66" t="s">
        <v>59</v>
      </c>
      <c r="C66" s="15"/>
    </row>
    <row r="67" spans="1:3" ht="15.6">
      <c r="B67" t="s">
        <v>92</v>
      </c>
      <c r="C67" s="16"/>
    </row>
    <row r="68" spans="1:3" ht="15.6">
      <c r="B68" t="s">
        <v>93</v>
      </c>
      <c r="C68" s="16"/>
    </row>
    <row r="69" spans="1:3" ht="16.8">
      <c r="A69" t="s">
        <v>90</v>
      </c>
      <c r="B69" t="s">
        <v>151</v>
      </c>
      <c r="C69" s="15"/>
    </row>
    <row r="70" spans="1:3" ht="16.8">
      <c r="B70" t="s">
        <v>377</v>
      </c>
      <c r="C70" s="29"/>
    </row>
    <row r="71" spans="1:3" ht="16.8">
      <c r="B71" t="s">
        <v>83</v>
      </c>
      <c r="C71" s="15"/>
    </row>
    <row r="72" spans="1:3" ht="16.8">
      <c r="B72" t="s">
        <v>84</v>
      </c>
      <c r="C72" s="16"/>
    </row>
    <row r="73" spans="1:3" ht="16.8">
      <c r="B73" t="s">
        <v>371</v>
      </c>
      <c r="C73" s="16"/>
    </row>
    <row r="74" spans="1:3" ht="16.8">
      <c r="B74" t="s">
        <v>297</v>
      </c>
      <c r="C74" s="16"/>
    </row>
    <row r="75" spans="1:3" ht="16.2">
      <c r="B75" s="13" t="s">
        <v>94</v>
      </c>
      <c r="C75" s="16"/>
    </row>
    <row r="76" spans="1:3" ht="16.2">
      <c r="B76" s="13" t="s">
        <v>95</v>
      </c>
      <c r="C76" s="16"/>
    </row>
    <row r="78" spans="1:3" ht="16.2">
      <c r="A78" t="s">
        <v>96</v>
      </c>
      <c r="B78" s="13" t="s">
        <v>98</v>
      </c>
      <c r="C78" s="14"/>
    </row>
    <row r="79" spans="1:3" ht="16.2">
      <c r="B79" s="13" t="s">
        <v>97</v>
      </c>
      <c r="C79" s="16"/>
    </row>
    <row r="80" spans="1:3" ht="15.6">
      <c r="A80" t="s">
        <v>65</v>
      </c>
      <c r="B80" t="s">
        <v>66</v>
      </c>
    </row>
    <row r="81" spans="1:19" ht="16.2">
      <c r="A81" t="s">
        <v>57</v>
      </c>
      <c r="B81" t="s">
        <v>104</v>
      </c>
      <c r="C81" s="14"/>
    </row>
    <row r="82" spans="1:19">
      <c r="A82" t="s">
        <v>71</v>
      </c>
      <c r="B82" t="s">
        <v>17</v>
      </c>
      <c r="C82" s="12"/>
    </row>
    <row r="83" spans="1:19">
      <c r="C83" s="14"/>
    </row>
    <row r="84" spans="1:19" ht="16.8">
      <c r="A84" t="s">
        <v>7</v>
      </c>
      <c r="B84" t="s">
        <v>45</v>
      </c>
    </row>
    <row r="85" spans="1:19" ht="16.8">
      <c r="A85" t="s">
        <v>8</v>
      </c>
      <c r="B85" t="s">
        <v>108</v>
      </c>
    </row>
    <row r="86" spans="1:19" ht="16.8">
      <c r="A86" t="s">
        <v>9</v>
      </c>
      <c r="B86" t="s">
        <v>107</v>
      </c>
    </row>
    <row r="87" spans="1:19" ht="16.8">
      <c r="A87" t="s">
        <v>73</v>
      </c>
      <c r="B87" t="s">
        <v>74</v>
      </c>
      <c r="C87" s="18"/>
    </row>
    <row r="88" spans="1:19" s="1" customFormat="1" ht="13.95" customHeight="1">
      <c r="D88" s="7"/>
      <c r="E88" s="2"/>
      <c r="F88" s="2"/>
      <c r="G88" s="2"/>
      <c r="H88" s="2"/>
      <c r="I88" s="2"/>
      <c r="J88" s="2"/>
      <c r="K88" s="2"/>
      <c r="L88" s="2"/>
      <c r="O88" s="5"/>
      <c r="P88" s="5"/>
      <c r="Q88" s="5"/>
      <c r="R88" s="5"/>
      <c r="S88" s="5"/>
    </row>
    <row r="89" spans="1:19" s="1" customFormat="1" ht="13.95" customHeight="1">
      <c r="E89" s="2"/>
      <c r="F89" s="2"/>
      <c r="G89" s="2"/>
      <c r="H89" s="2"/>
      <c r="I89" s="2"/>
      <c r="J89" s="2"/>
      <c r="K89" s="2"/>
      <c r="L89" s="2"/>
      <c r="O89" s="5"/>
      <c r="P89" s="5"/>
      <c r="Q89" s="5"/>
      <c r="R89" s="5"/>
      <c r="S89" s="5"/>
    </row>
    <row r="102" spans="3:3">
      <c r="C102" s="15"/>
    </row>
    <row r="142" spans="3:3">
      <c r="C142" t="e">
        <f>IF(#REF!="n.a.","n.a.",IF($C$126&lt;=PI()/2,C136*'Input Data'!$C$3*'Input Data'!C58*('Input Data'!C8/2-'Input Data'!C12)*SIN(#REF!)*9.81,#REF!*'Input Data'!$C$3*'Input Data'!$C$59*9.81))</f>
        <v>#REF!</v>
      </c>
    </row>
  </sheetData>
  <conditionalFormatting sqref="K8 K11 D81 K5:K6 D102 K15">
    <cfRule type="cellIs" dxfId="43" priority="37" operator="equal">
      <formula>"verify"</formula>
    </cfRule>
    <cfRule type="cellIs" dxfId="42" priority="38" operator="equal">
      <formula>"ok"</formula>
    </cfRule>
  </conditionalFormatting>
  <conditionalFormatting sqref="K7">
    <cfRule type="cellIs" dxfId="41" priority="29" operator="equal">
      <formula>"verify"</formula>
    </cfRule>
    <cfRule type="cellIs" dxfId="40" priority="30" operator="equal">
      <formula>"ok"</formula>
    </cfRule>
  </conditionalFormatting>
  <conditionalFormatting sqref="K8">
    <cfRule type="cellIs" dxfId="39" priority="24" operator="equal">
      <formula>"ok, value between 0,5-0,6"</formula>
    </cfRule>
    <cfRule type="cellIs" dxfId="38" priority="25" operator="equal">
      <formula>"it is necessary to decrease BW speed"</formula>
    </cfRule>
    <cfRule type="cellIs" dxfId="37" priority="26" operator="equal">
      <formula>"BW speed increasable"</formula>
    </cfRule>
  </conditionalFormatting>
  <conditionalFormatting sqref="K9">
    <cfRule type="cellIs" dxfId="36" priority="18" operator="equal">
      <formula>"verify"</formula>
    </cfRule>
    <cfRule type="cellIs" dxfId="35" priority="19" operator="equal">
      <formula>"ok"</formula>
    </cfRule>
  </conditionalFormatting>
  <conditionalFormatting sqref="K13:K14">
    <cfRule type="cellIs" dxfId="34" priority="16" operator="equal">
      <formula>"verify"</formula>
    </cfRule>
    <cfRule type="cellIs" dxfId="33" priority="17" operator="equal">
      <formula>"ok"</formula>
    </cfRule>
  </conditionalFormatting>
  <dataValidations count="1">
    <dataValidation type="custom" allowBlank="1" showInputMessage="1" showErrorMessage="1" error="selected step must be lower than maximum allowable step" sqref="C43">
      <formula1>C43&lt;C42</formula1>
    </dataValidation>
  </dataValidations>
  <printOptions horizontalCentered="1"/>
  <pageMargins left="0.74803149606299213" right="0.74803149606299213" top="1.5354330708661419" bottom="0.74803149606299213" header="0" footer="0.27559055118110237"/>
  <pageSetup paperSize="9" scale="36" orientation="landscape" r:id="rId1"/>
  <headerFooter alignWithMargins="0">
    <oddHeader>&amp;L&amp;G&amp;CBucket Wheel 
Power Calculation
doc. &amp;F
&amp;A&amp;RJob: 
Client:
Site:
Date:
Rev.:</oddHeader>
    <oddFooter>&amp;LMod. BDHSTD-RCL-44-200&amp;R&amp;14Pag. &amp;P of &amp;N</oddFooter>
    <firstHeader>&amp;L&amp;G&amp;C
Bucket Wheel 
Power Calculation
doc. &amp;F&amp;RJob: 
Client:
Site:
Date:
Rev.:</firstHeader>
  </headerFooter>
  <colBreaks count="3" manualBreakCount="3">
    <brk id="3" max="87" man="1"/>
    <brk id="11" max="40" man="1"/>
    <brk id="12" max="40" man="1"/>
  </colBreaks>
  <legacy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AJ31"/>
  <sheetViews>
    <sheetView zoomScaleNormal="100" zoomScaleSheetLayoutView="70" workbookViewId="0">
      <selection activeCell="O16" sqref="O16"/>
    </sheetView>
  </sheetViews>
  <sheetFormatPr defaultColWidth="8.88671875" defaultRowHeight="13.2"/>
  <cols>
    <col min="4" max="4" width="8" bestFit="1" customWidth="1"/>
    <col min="5" max="5" width="9.6640625" customWidth="1"/>
    <col min="6" max="6" width="8.6640625" bestFit="1" customWidth="1"/>
    <col min="7" max="9" width="6.5546875" bestFit="1" customWidth="1"/>
    <col min="10" max="10" width="10.6640625" customWidth="1"/>
    <col min="11" max="12" width="9.44140625" bestFit="1" customWidth="1"/>
    <col min="20" max="20" width="9.88671875" bestFit="1" customWidth="1"/>
    <col min="22" max="22" width="7" bestFit="1" customWidth="1"/>
    <col min="23" max="23" width="7.33203125" customWidth="1"/>
    <col min="24" max="24" width="7.109375" bestFit="1" customWidth="1"/>
    <col min="25" max="25" width="8.88671875" customWidth="1"/>
    <col min="26" max="26" width="9.44140625" customWidth="1"/>
    <col min="27" max="29" width="9.6640625" customWidth="1"/>
    <col min="30" max="31" width="5.5546875" bestFit="1" customWidth="1"/>
    <col min="32" max="33" width="5.44140625" bestFit="1" customWidth="1"/>
    <col min="35" max="35" width="11" customWidth="1"/>
  </cols>
  <sheetData>
    <row r="1" spans="2:36">
      <c r="B1" s="17"/>
    </row>
    <row r="2" spans="2:36"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</row>
    <row r="3" spans="2:36" s="1" customFormat="1" ht="60.6" customHeight="1">
      <c r="C3" s="56" t="s">
        <v>539</v>
      </c>
      <c r="D3" s="56"/>
      <c r="E3" s="56" t="s">
        <v>66</v>
      </c>
      <c r="F3" s="56"/>
      <c r="J3" s="1" t="s">
        <v>393</v>
      </c>
      <c r="K3" s="74" t="s">
        <v>94</v>
      </c>
      <c r="L3" s="74" t="s">
        <v>399</v>
      </c>
      <c r="M3" s="74" t="s">
        <v>399</v>
      </c>
      <c r="N3" s="74" t="s">
        <v>95</v>
      </c>
      <c r="O3" s="74" t="s">
        <v>400</v>
      </c>
      <c r="P3" s="74" t="s">
        <v>400</v>
      </c>
      <c r="Q3" s="1" t="s">
        <v>401</v>
      </c>
      <c r="R3" s="56"/>
      <c r="S3" s="1" t="s">
        <v>396</v>
      </c>
      <c r="T3" s="1" t="s">
        <v>397</v>
      </c>
      <c r="U3" s="1" t="s">
        <v>397</v>
      </c>
      <c r="V3" s="1" t="s">
        <v>398</v>
      </c>
      <c r="W3" s="75" t="s">
        <v>423</v>
      </c>
      <c r="X3" s="1" t="s">
        <v>432</v>
      </c>
      <c r="Y3" s="1" t="s">
        <v>433</v>
      </c>
      <c r="Z3" s="1" t="s">
        <v>434</v>
      </c>
      <c r="AA3" s="1" t="s">
        <v>435</v>
      </c>
      <c r="AB3" s="1" t="s">
        <v>438</v>
      </c>
      <c r="AC3" s="1" t="s">
        <v>439</v>
      </c>
      <c r="AD3" s="74" t="s">
        <v>428</v>
      </c>
      <c r="AE3" s="74" t="s">
        <v>429</v>
      </c>
      <c r="AF3" s="1" t="s">
        <v>431</v>
      </c>
      <c r="AG3" s="1" t="s">
        <v>430</v>
      </c>
      <c r="AH3" s="76" t="s">
        <v>436</v>
      </c>
      <c r="AI3" s="1" t="s">
        <v>437</v>
      </c>
      <c r="AJ3" s="74" t="s">
        <v>95</v>
      </c>
    </row>
    <row r="4" spans="2:36" s="53" customFormat="1" ht="16.2">
      <c r="B4" s="53" t="s">
        <v>341</v>
      </c>
      <c r="C4" s="53" t="s">
        <v>391</v>
      </c>
      <c r="D4" s="53" t="s">
        <v>392</v>
      </c>
      <c r="E4" s="53" t="s">
        <v>391</v>
      </c>
      <c r="F4" s="53" t="s">
        <v>392</v>
      </c>
      <c r="G4" s="53" t="s">
        <v>353</v>
      </c>
      <c r="H4" s="70" t="s">
        <v>38</v>
      </c>
      <c r="I4" s="53" t="s">
        <v>354</v>
      </c>
      <c r="J4" s="1" t="s">
        <v>394</v>
      </c>
      <c r="K4" s="53" t="s">
        <v>391</v>
      </c>
      <c r="L4" s="53" t="s">
        <v>391</v>
      </c>
      <c r="M4" s="53" t="s">
        <v>392</v>
      </c>
      <c r="N4" s="53" t="s">
        <v>391</v>
      </c>
      <c r="O4" s="53" t="s">
        <v>391</v>
      </c>
      <c r="P4" s="53" t="s">
        <v>392</v>
      </c>
      <c r="Q4" s="53" t="s">
        <v>395</v>
      </c>
      <c r="R4" s="53" t="s">
        <v>392</v>
      </c>
      <c r="S4" s="53" t="s">
        <v>391</v>
      </c>
      <c r="T4" s="1"/>
      <c r="U4" s="53" t="s">
        <v>392</v>
      </c>
      <c r="V4" s="1" t="s">
        <v>300</v>
      </c>
    </row>
    <row r="5" spans="2:36">
      <c r="B5" s="53"/>
      <c r="C5" s="31"/>
      <c r="D5" s="180"/>
      <c r="E5" s="31"/>
      <c r="F5" s="63"/>
      <c r="G5" s="31"/>
      <c r="H5" s="25"/>
      <c r="I5" s="31"/>
      <c r="J5" s="31"/>
      <c r="K5" s="58"/>
      <c r="L5" s="57"/>
      <c r="M5" s="188"/>
      <c r="N5" s="58"/>
      <c r="O5" s="57"/>
      <c r="P5" s="64"/>
      <c r="Q5" s="59"/>
      <c r="R5" s="63"/>
      <c r="S5" s="60"/>
      <c r="T5" s="59"/>
      <c r="U5" s="63"/>
      <c r="V5" s="64"/>
      <c r="W5" s="31"/>
      <c r="X5" s="62"/>
      <c r="Y5" s="71"/>
      <c r="Z5" s="62"/>
      <c r="AA5" s="71"/>
      <c r="AB5" s="72"/>
      <c r="AC5" s="71"/>
      <c r="AD5" s="23"/>
      <c r="AE5" s="23"/>
      <c r="AF5" s="18"/>
      <c r="AG5" s="25"/>
      <c r="AH5" s="23"/>
      <c r="AI5" s="23"/>
      <c r="AJ5" s="23"/>
    </row>
    <row r="6" spans="2:36">
      <c r="B6" s="53"/>
      <c r="C6" s="31"/>
      <c r="D6" s="180"/>
      <c r="E6" s="31"/>
      <c r="F6" s="63"/>
      <c r="G6" s="31"/>
      <c r="H6" s="25"/>
      <c r="I6" s="31"/>
      <c r="J6" s="31"/>
      <c r="K6" s="58"/>
      <c r="L6" s="57"/>
      <c r="M6" s="188"/>
      <c r="N6" s="58"/>
      <c r="O6" s="57"/>
      <c r="P6" s="64"/>
      <c r="Q6" s="59"/>
      <c r="R6" s="63"/>
      <c r="S6" s="60"/>
      <c r="T6" s="59"/>
      <c r="U6" s="63"/>
      <c r="V6" s="64"/>
      <c r="W6" s="31"/>
      <c r="X6" s="62"/>
      <c r="Y6" s="71"/>
      <c r="Z6" s="62"/>
      <c r="AA6" s="71"/>
      <c r="AB6" s="72"/>
      <c r="AC6" s="71"/>
      <c r="AD6" s="23"/>
      <c r="AE6" s="23"/>
      <c r="AF6" s="18"/>
      <c r="AG6" s="25"/>
      <c r="AH6" s="23"/>
      <c r="AI6" s="23"/>
      <c r="AJ6" s="23"/>
    </row>
    <row r="7" spans="2:36">
      <c r="B7" s="53"/>
      <c r="C7" s="31"/>
      <c r="D7" s="180"/>
      <c r="E7" s="31"/>
      <c r="F7" s="63"/>
      <c r="G7" s="31"/>
      <c r="H7" s="25"/>
      <c r="I7" s="31"/>
      <c r="J7" s="31"/>
      <c r="K7" s="58"/>
      <c r="L7" s="57"/>
      <c r="M7" s="188"/>
      <c r="N7" s="58"/>
      <c r="O7" s="57"/>
      <c r="P7" s="64"/>
      <c r="Q7" s="59"/>
      <c r="R7" s="63"/>
      <c r="S7" s="60"/>
      <c r="T7" s="59"/>
      <c r="U7" s="63"/>
      <c r="V7" s="64"/>
      <c r="W7" s="31"/>
      <c r="X7" s="62"/>
      <c r="Y7" s="71"/>
      <c r="Z7" s="62"/>
      <c r="AA7" s="71"/>
      <c r="AB7" s="72"/>
      <c r="AC7" s="71"/>
      <c r="AD7" s="23"/>
      <c r="AE7" s="23"/>
      <c r="AF7" s="18"/>
      <c r="AG7" s="18"/>
      <c r="AH7" s="23"/>
      <c r="AI7" s="23"/>
      <c r="AJ7" s="23"/>
    </row>
    <row r="8" spans="2:36">
      <c r="B8" s="53"/>
      <c r="C8" s="31"/>
      <c r="D8" s="180"/>
      <c r="E8" s="31"/>
      <c r="F8" s="63"/>
      <c r="G8" s="31"/>
      <c r="H8" s="25"/>
      <c r="I8" s="31"/>
      <c r="J8" s="31"/>
      <c r="K8" s="58"/>
      <c r="L8" s="57"/>
      <c r="M8" s="188"/>
      <c r="N8" s="58"/>
      <c r="O8" s="57"/>
      <c r="P8" s="64"/>
      <c r="Q8" s="59"/>
      <c r="R8" s="63"/>
      <c r="S8" s="60"/>
      <c r="T8" s="59"/>
      <c r="U8" s="63"/>
      <c r="V8" s="64"/>
      <c r="W8" s="31"/>
      <c r="X8" s="62"/>
      <c r="Y8" s="71"/>
      <c r="Z8" s="62"/>
      <c r="AA8" s="71"/>
      <c r="AB8" s="73"/>
      <c r="AC8" s="71"/>
      <c r="AD8" s="23"/>
      <c r="AE8" s="23"/>
      <c r="AF8" s="18"/>
      <c r="AG8" s="18"/>
      <c r="AH8" s="23"/>
      <c r="AI8" s="23"/>
      <c r="AJ8" s="23"/>
    </row>
    <row r="9" spans="2:36">
      <c r="B9" s="53"/>
      <c r="C9" s="31"/>
      <c r="D9" s="180"/>
      <c r="E9" s="31"/>
      <c r="F9" s="63"/>
      <c r="G9" s="31"/>
      <c r="H9" s="25"/>
      <c r="I9" s="31"/>
      <c r="J9" s="31"/>
      <c r="K9" s="58"/>
      <c r="L9" s="57"/>
      <c r="M9" s="188"/>
      <c r="N9" s="58"/>
      <c r="O9" s="57"/>
      <c r="P9" s="64"/>
      <c r="Q9" s="59"/>
      <c r="R9" s="63"/>
      <c r="S9" s="60"/>
      <c r="T9" s="59"/>
      <c r="U9" s="63"/>
      <c r="V9" s="64"/>
      <c r="W9" s="31"/>
      <c r="X9" s="62"/>
      <c r="Y9" s="71"/>
      <c r="Z9" s="62"/>
      <c r="AA9" s="71"/>
      <c r="AB9" s="73"/>
      <c r="AC9" s="71"/>
      <c r="AD9" s="23"/>
      <c r="AE9" s="23"/>
      <c r="AF9" s="18"/>
      <c r="AG9" s="18"/>
      <c r="AH9" s="23"/>
      <c r="AI9" s="23"/>
      <c r="AJ9" s="23"/>
    </row>
    <row r="10" spans="2:36">
      <c r="B10" s="53"/>
      <c r="C10" s="31"/>
      <c r="D10" s="180"/>
      <c r="E10" s="31"/>
      <c r="F10" s="63"/>
      <c r="G10" s="31"/>
      <c r="H10" s="25"/>
      <c r="I10" s="31"/>
      <c r="J10" s="31"/>
      <c r="K10" s="58"/>
      <c r="L10" s="57"/>
      <c r="M10" s="188"/>
      <c r="N10" s="58"/>
      <c r="O10" s="57"/>
      <c r="P10" s="64"/>
      <c r="Q10" s="59"/>
      <c r="R10" s="63"/>
      <c r="S10" s="60"/>
      <c r="T10" s="59"/>
      <c r="U10" s="63"/>
      <c r="V10" s="64"/>
      <c r="W10" s="31"/>
      <c r="X10" s="62"/>
      <c r="Y10" s="71"/>
      <c r="Z10" s="62"/>
      <c r="AA10" s="71"/>
      <c r="AB10" s="73"/>
      <c r="AC10" s="71"/>
      <c r="AD10" s="23"/>
      <c r="AE10" s="23"/>
      <c r="AF10" s="18"/>
      <c r="AG10" s="18"/>
      <c r="AH10" s="23"/>
      <c r="AI10" s="23"/>
      <c r="AJ10" s="23"/>
    </row>
    <row r="11" spans="2:36">
      <c r="B11" s="53"/>
      <c r="C11" s="31"/>
      <c r="D11" s="180"/>
      <c r="E11" s="31"/>
      <c r="F11" s="63"/>
      <c r="G11" s="31"/>
      <c r="H11" s="25"/>
      <c r="I11" s="31"/>
      <c r="J11" s="31"/>
      <c r="K11" s="58"/>
      <c r="L11" s="57"/>
      <c r="M11" s="188"/>
      <c r="N11" s="58"/>
      <c r="O11" s="57"/>
      <c r="P11" s="64"/>
      <c r="Q11" s="59"/>
      <c r="R11" s="63"/>
      <c r="S11" s="60"/>
      <c r="T11" s="59"/>
      <c r="U11" s="63"/>
      <c r="V11" s="64"/>
      <c r="W11" s="31"/>
      <c r="X11" s="62"/>
      <c r="Y11" s="71"/>
      <c r="Z11" s="62"/>
      <c r="AA11" s="71"/>
      <c r="AB11" s="73"/>
      <c r="AC11" s="71"/>
      <c r="AD11" s="23"/>
      <c r="AE11" s="23"/>
      <c r="AF11" s="18"/>
      <c r="AG11" s="18"/>
      <c r="AH11" s="23"/>
      <c r="AI11" s="23"/>
      <c r="AJ11" s="23"/>
    </row>
    <row r="12" spans="2:36">
      <c r="B12" s="53"/>
      <c r="C12" s="31"/>
      <c r="D12" s="180"/>
      <c r="E12" s="31"/>
      <c r="F12" s="63"/>
      <c r="G12" s="31"/>
      <c r="H12" s="25"/>
      <c r="I12" s="31"/>
      <c r="J12" s="31"/>
      <c r="K12" s="58"/>
      <c r="L12" s="57"/>
      <c r="M12" s="188"/>
      <c r="N12" s="58"/>
      <c r="O12" s="57"/>
      <c r="P12" s="64"/>
      <c r="Q12" s="59"/>
      <c r="R12" s="63"/>
      <c r="S12" s="60"/>
      <c r="T12" s="59"/>
      <c r="U12" s="63"/>
      <c r="V12" s="64"/>
      <c r="W12" s="31"/>
      <c r="X12" s="62"/>
      <c r="Y12" s="71"/>
      <c r="Z12" s="62"/>
      <c r="AA12" s="71"/>
      <c r="AB12" s="73"/>
      <c r="AC12" s="71"/>
      <c r="AD12" s="23"/>
      <c r="AE12" s="23"/>
      <c r="AF12" s="18"/>
      <c r="AG12" s="18"/>
      <c r="AH12" s="23"/>
      <c r="AI12" s="23"/>
      <c r="AJ12" s="23"/>
    </row>
    <row r="13" spans="2:36">
      <c r="B13" s="53"/>
      <c r="C13" s="31"/>
      <c r="D13" s="180"/>
      <c r="E13" s="31"/>
      <c r="F13" s="63"/>
      <c r="G13" s="31"/>
      <c r="H13" s="25"/>
      <c r="I13" s="31"/>
      <c r="J13" s="31"/>
      <c r="K13" s="58"/>
      <c r="L13" s="57"/>
      <c r="M13" s="188"/>
      <c r="N13" s="58"/>
      <c r="O13" s="57"/>
      <c r="P13" s="64"/>
      <c r="Q13" s="59"/>
      <c r="R13" s="63"/>
      <c r="S13" s="60"/>
      <c r="T13" s="59"/>
      <c r="U13" s="63"/>
      <c r="V13" s="64"/>
      <c r="W13" s="31"/>
      <c r="X13" s="62"/>
      <c r="Y13" s="71"/>
      <c r="Z13" s="62"/>
      <c r="AA13" s="71"/>
      <c r="AB13" s="73"/>
      <c r="AC13" s="71"/>
      <c r="AD13" s="23"/>
      <c r="AE13" s="23"/>
      <c r="AF13" s="18"/>
      <c r="AG13" s="18"/>
      <c r="AH13" s="23"/>
      <c r="AI13" s="23"/>
      <c r="AJ13" s="23"/>
    </row>
    <row r="14" spans="2:36">
      <c r="B14" s="53"/>
      <c r="C14" s="31"/>
      <c r="D14" s="180"/>
      <c r="E14" s="31"/>
      <c r="F14" s="63"/>
      <c r="G14" s="31"/>
      <c r="H14" s="25"/>
      <c r="I14" s="31"/>
      <c r="J14" s="31"/>
      <c r="K14" s="58"/>
      <c r="L14" s="57"/>
      <c r="M14" s="188"/>
      <c r="N14" s="58"/>
      <c r="O14" s="57"/>
      <c r="P14" s="64"/>
      <c r="Q14" s="59"/>
      <c r="R14" s="63"/>
      <c r="S14" s="60"/>
      <c r="T14" s="59"/>
      <c r="U14" s="63"/>
      <c r="V14" s="64"/>
      <c r="W14" s="31"/>
      <c r="X14" s="62"/>
      <c r="Y14" s="71"/>
      <c r="Z14" s="62"/>
      <c r="AA14" s="71"/>
      <c r="AB14" s="73"/>
      <c r="AC14" s="71"/>
      <c r="AD14" s="23"/>
      <c r="AE14" s="23"/>
      <c r="AF14" s="18"/>
      <c r="AG14" s="18"/>
      <c r="AH14" s="23"/>
      <c r="AI14" s="23"/>
      <c r="AJ14" s="23"/>
    </row>
    <row r="15" spans="2:36">
      <c r="C15" t="s">
        <v>535</v>
      </c>
      <c r="F15" s="31"/>
      <c r="Z15" t="s">
        <v>543</v>
      </c>
      <c r="AC15" s="27"/>
    </row>
    <row r="16" spans="2:36" ht="16.8">
      <c r="C16" t="s">
        <v>536</v>
      </c>
      <c r="R16" s="99" t="s">
        <v>538</v>
      </c>
      <c r="S16" s="16"/>
      <c r="U16" t="s">
        <v>425</v>
      </c>
      <c r="X16" s="53" t="s">
        <v>424</v>
      </c>
      <c r="Y16" s="27"/>
      <c r="Z16" s="27"/>
      <c r="AA16" s="27"/>
      <c r="AB16" s="27"/>
      <c r="AC16" s="27"/>
    </row>
    <row r="17" spans="2:29">
      <c r="C17" t="s">
        <v>537</v>
      </c>
      <c r="F17" s="15"/>
      <c r="L17" s="15"/>
      <c r="U17" t="s">
        <v>426</v>
      </c>
      <c r="X17" t="s">
        <v>427</v>
      </c>
      <c r="Y17" s="27"/>
      <c r="Z17" s="27"/>
      <c r="AA17" s="27"/>
      <c r="AB17" s="27"/>
      <c r="AC17" s="27"/>
    </row>
    <row r="18" spans="2:29">
      <c r="U18" t="s">
        <v>542</v>
      </c>
      <c r="Y18" s="27"/>
      <c r="Z18" s="27"/>
      <c r="AA18" s="100"/>
      <c r="AB18" s="27"/>
      <c r="AC18" s="27"/>
    </row>
    <row r="19" spans="2:29" s="82" customFormat="1" ht="39.6">
      <c r="B19" s="1" t="s">
        <v>341</v>
      </c>
      <c r="C19" s="82" t="s">
        <v>407</v>
      </c>
      <c r="E19" s="82" t="s">
        <v>413</v>
      </c>
      <c r="F19" s="82" t="s">
        <v>414</v>
      </c>
      <c r="G19" s="82" t="s">
        <v>415</v>
      </c>
      <c r="H19" s="82" t="s">
        <v>405</v>
      </c>
      <c r="J19" s="82" t="s">
        <v>406</v>
      </c>
      <c r="L19" s="82" t="s">
        <v>410</v>
      </c>
      <c r="N19" s="82" t="s">
        <v>412</v>
      </c>
      <c r="P19" s="82" t="s">
        <v>411</v>
      </c>
      <c r="R19" s="82" t="s">
        <v>416</v>
      </c>
      <c r="T19" s="82" t="s">
        <v>489</v>
      </c>
      <c r="U19" s="82" t="s">
        <v>491</v>
      </c>
      <c r="V19" s="82" t="s">
        <v>541</v>
      </c>
    </row>
    <row r="20" spans="2:29" s="53" customFormat="1">
      <c r="C20" s="53" t="s">
        <v>28</v>
      </c>
      <c r="E20" s="53" t="s">
        <v>409</v>
      </c>
      <c r="F20" s="53" t="s">
        <v>418</v>
      </c>
      <c r="G20" s="53" t="s">
        <v>419</v>
      </c>
      <c r="J20" s="53" t="s">
        <v>408</v>
      </c>
      <c r="L20" s="53" t="s">
        <v>408</v>
      </c>
      <c r="N20" s="53" t="s">
        <v>408</v>
      </c>
      <c r="P20" s="53" t="s">
        <v>408</v>
      </c>
      <c r="R20" s="53" t="s">
        <v>417</v>
      </c>
      <c r="T20" s="53" t="s">
        <v>490</v>
      </c>
      <c r="U20" s="53" t="s">
        <v>490</v>
      </c>
    </row>
    <row r="21" spans="2:29" s="53" customFormat="1">
      <c r="C21" s="53" t="s">
        <v>402</v>
      </c>
      <c r="D21" s="53" t="s">
        <v>403</v>
      </c>
      <c r="F21" s="53" t="s">
        <v>404</v>
      </c>
      <c r="G21" s="53" t="s">
        <v>404</v>
      </c>
      <c r="H21" s="53" t="s">
        <v>402</v>
      </c>
      <c r="I21" s="53" t="s">
        <v>403</v>
      </c>
      <c r="J21" s="53" t="s">
        <v>402</v>
      </c>
      <c r="K21" s="53" t="s">
        <v>403</v>
      </c>
      <c r="L21" s="53" t="s">
        <v>402</v>
      </c>
      <c r="M21" s="53" t="s">
        <v>403</v>
      </c>
      <c r="N21" s="53" t="s">
        <v>402</v>
      </c>
      <c r="O21" s="53" t="s">
        <v>403</v>
      </c>
      <c r="P21" s="53" t="s">
        <v>402</v>
      </c>
      <c r="Q21" s="53" t="s">
        <v>403</v>
      </c>
      <c r="R21" s="53" t="s">
        <v>402</v>
      </c>
      <c r="S21" s="53" t="s">
        <v>403</v>
      </c>
    </row>
    <row r="22" spans="2:29" ht="13.2" customHeight="1">
      <c r="B22" s="53"/>
      <c r="C22" s="62"/>
      <c r="D22" s="62"/>
      <c r="E22" s="62"/>
      <c r="F22" s="62"/>
      <c r="G22" s="62"/>
      <c r="H22" s="23"/>
      <c r="I22" s="23"/>
      <c r="J22" s="62"/>
      <c r="K22" s="62"/>
      <c r="L22" s="62"/>
      <c r="M22" s="62"/>
      <c r="N22" s="62"/>
      <c r="O22" s="62"/>
      <c r="P22" s="25"/>
      <c r="Q22" s="25"/>
      <c r="R22" s="62"/>
      <c r="S22" s="62"/>
      <c r="T22" s="25"/>
    </row>
    <row r="23" spans="2:29">
      <c r="B23" s="53"/>
      <c r="C23" s="62"/>
      <c r="D23" s="62"/>
      <c r="E23" s="62"/>
      <c r="F23" s="62"/>
      <c r="G23" s="62"/>
      <c r="H23" s="23"/>
      <c r="I23" s="23"/>
      <c r="J23" s="62"/>
      <c r="K23" s="62"/>
      <c r="L23" s="62"/>
      <c r="M23" s="62"/>
      <c r="N23" s="62"/>
      <c r="O23" s="62"/>
      <c r="P23" s="25"/>
      <c r="Q23" s="25"/>
      <c r="R23" s="62"/>
      <c r="S23" s="62"/>
      <c r="T23" s="25"/>
    </row>
    <row r="24" spans="2:29">
      <c r="B24" s="53"/>
      <c r="C24" s="62"/>
      <c r="D24" s="62"/>
      <c r="E24" s="62"/>
      <c r="F24" s="62"/>
      <c r="G24" s="62"/>
      <c r="H24" s="23"/>
      <c r="I24" s="23"/>
      <c r="J24" s="62"/>
      <c r="K24" s="62"/>
      <c r="L24" s="62"/>
      <c r="M24" s="62"/>
      <c r="N24" s="62"/>
      <c r="O24" s="62"/>
      <c r="P24" s="25"/>
      <c r="Q24" s="25"/>
      <c r="R24" s="62"/>
      <c r="S24" s="62"/>
      <c r="T24" s="25"/>
    </row>
    <row r="25" spans="2:29">
      <c r="B25" s="53"/>
      <c r="C25" s="62"/>
      <c r="D25" s="62"/>
      <c r="E25" s="62"/>
      <c r="F25" s="62"/>
      <c r="G25" s="62"/>
      <c r="H25" s="23"/>
      <c r="I25" s="23"/>
      <c r="J25" s="62"/>
      <c r="K25" s="62"/>
      <c r="L25" s="62"/>
      <c r="M25" s="62"/>
      <c r="N25" s="62"/>
      <c r="O25" s="62"/>
      <c r="P25" s="25"/>
      <c r="Q25" s="25"/>
      <c r="R25" s="62"/>
      <c r="S25" s="62"/>
      <c r="T25" s="25"/>
    </row>
    <row r="26" spans="2:29">
      <c r="B26" s="53"/>
      <c r="C26" s="62"/>
      <c r="D26" s="62"/>
      <c r="E26" s="62"/>
      <c r="F26" s="62"/>
      <c r="G26" s="62"/>
      <c r="H26" s="23"/>
      <c r="I26" s="23"/>
      <c r="J26" s="62"/>
      <c r="K26" s="62"/>
      <c r="L26" s="62"/>
      <c r="M26" s="62"/>
      <c r="N26" s="62"/>
      <c r="O26" s="62"/>
      <c r="P26" s="25"/>
      <c r="Q26" s="25"/>
      <c r="R26" s="62"/>
      <c r="S26" s="62"/>
      <c r="T26" s="18"/>
    </row>
    <row r="27" spans="2:29">
      <c r="B27" s="53"/>
      <c r="C27" s="62"/>
      <c r="D27" s="62"/>
      <c r="E27" s="62"/>
      <c r="F27" s="62"/>
      <c r="G27" s="62"/>
      <c r="H27" s="23"/>
      <c r="I27" s="23"/>
      <c r="J27" s="62"/>
      <c r="K27" s="62"/>
      <c r="L27" s="62"/>
      <c r="M27" s="62"/>
      <c r="N27" s="62"/>
      <c r="O27" s="62"/>
      <c r="P27" s="25"/>
      <c r="Q27" s="25"/>
      <c r="R27" s="62"/>
      <c r="S27" s="62"/>
      <c r="T27" s="18"/>
    </row>
    <row r="28" spans="2:29">
      <c r="B28" s="53"/>
      <c r="C28" s="62"/>
      <c r="D28" s="62"/>
      <c r="E28" s="62"/>
      <c r="F28" s="62"/>
      <c r="G28" s="62"/>
      <c r="H28" s="23"/>
      <c r="I28" s="23"/>
      <c r="J28" s="62"/>
      <c r="K28" s="62"/>
      <c r="L28" s="62"/>
      <c r="M28" s="62"/>
      <c r="N28" s="62"/>
      <c r="O28" s="62"/>
      <c r="P28" s="25"/>
      <c r="Q28" s="25"/>
      <c r="R28" s="62"/>
      <c r="S28" s="62"/>
      <c r="T28" s="18"/>
    </row>
    <row r="29" spans="2:29">
      <c r="B29" s="53"/>
      <c r="C29" s="62"/>
      <c r="D29" s="62"/>
      <c r="E29" s="62"/>
      <c r="F29" s="62"/>
      <c r="G29" s="62"/>
      <c r="H29" s="23"/>
      <c r="I29" s="23"/>
      <c r="J29" s="62"/>
      <c r="K29" s="62"/>
      <c r="L29" s="62"/>
      <c r="M29" s="62"/>
      <c r="N29" s="62"/>
      <c r="O29" s="62"/>
      <c r="P29" s="25"/>
      <c r="Q29" s="25"/>
      <c r="R29" s="62"/>
      <c r="S29" s="62"/>
      <c r="T29" s="18"/>
    </row>
    <row r="30" spans="2:29">
      <c r="B30" s="53"/>
      <c r="C30" s="62"/>
      <c r="D30" s="62"/>
      <c r="E30" s="62"/>
      <c r="F30" s="62"/>
      <c r="G30" s="62"/>
      <c r="H30" s="23"/>
      <c r="I30" s="23"/>
      <c r="J30" s="62"/>
      <c r="K30" s="62"/>
      <c r="L30" s="62"/>
      <c r="M30" s="62"/>
      <c r="N30" s="62"/>
      <c r="O30" s="62"/>
      <c r="P30" s="25"/>
      <c r="Q30" s="25"/>
      <c r="R30" s="62"/>
      <c r="S30" s="62"/>
      <c r="T30" s="18"/>
    </row>
    <row r="31" spans="2:29">
      <c r="B31" s="53"/>
      <c r="C31" s="62"/>
      <c r="D31" s="62"/>
      <c r="E31" s="62"/>
      <c r="F31" s="62"/>
      <c r="G31" s="62"/>
      <c r="H31" s="23"/>
      <c r="I31" s="23"/>
      <c r="J31" s="62"/>
      <c r="K31" s="62"/>
      <c r="L31" s="62"/>
      <c r="M31" s="62"/>
      <c r="N31" s="62"/>
      <c r="O31" s="62"/>
      <c r="P31" s="25"/>
      <c r="Q31" s="25"/>
      <c r="R31" s="62"/>
      <c r="S31" s="62"/>
      <c r="T31" s="18"/>
    </row>
  </sheetData>
  <conditionalFormatting sqref="D5:D14">
    <cfRule type="expression" dxfId="12" priority="20">
      <formula>$N5&lt;&gt;"n.a."</formula>
    </cfRule>
  </conditionalFormatting>
  <conditionalFormatting sqref="F5:F14">
    <cfRule type="expression" dxfId="11" priority="19">
      <formula>$N5&lt;&gt;"n.a."</formula>
    </cfRule>
  </conditionalFormatting>
  <conditionalFormatting sqref="R5:R14">
    <cfRule type="expression" dxfId="10" priority="18">
      <formula>$N5&lt;&gt;"n.a."</formula>
    </cfRule>
  </conditionalFormatting>
  <conditionalFormatting sqref="M5:M14">
    <cfRule type="expression" dxfId="9" priority="17">
      <formula>$N5&lt;&gt;"n.a."</formula>
    </cfRule>
  </conditionalFormatting>
  <conditionalFormatting sqref="P5:P14">
    <cfRule type="expression" dxfId="8" priority="16">
      <formula>$N5&lt;&gt;"n.a."</formula>
    </cfRule>
  </conditionalFormatting>
  <conditionalFormatting sqref="U5:U14">
    <cfRule type="expression" dxfId="7" priority="15">
      <formula>$N5&lt;&gt;"n.a."</formula>
    </cfRule>
  </conditionalFormatting>
  <conditionalFormatting sqref="V5:V14">
    <cfRule type="expression" dxfId="6" priority="14">
      <formula>$N5&lt;&gt;"n.a."</formula>
    </cfRule>
  </conditionalFormatting>
  <conditionalFormatting sqref="I22">
    <cfRule type="expression" dxfId="5" priority="6">
      <formula>AND($I22&lt;&gt;"n.a.",$I22&gt;1)</formula>
    </cfRule>
  </conditionalFormatting>
  <conditionalFormatting sqref="I23:I31">
    <cfRule type="expression" dxfId="4" priority="5">
      <formula>AND($I23&lt;&gt;"n.a.",$I23&gt;1)</formula>
    </cfRule>
  </conditionalFormatting>
  <conditionalFormatting sqref="G15">
    <cfRule type="cellIs" dxfId="3" priority="3" operator="equal">
      <formula>"ok"</formula>
    </cfRule>
    <cfRule type="cellIs" dxfId="2" priority="4" operator="equal">
      <formula>"Check benches height since total is different from total stockpile height"</formula>
    </cfRule>
  </conditionalFormatting>
  <conditionalFormatting sqref="V22:V31">
    <cfRule type="cellIs" dxfId="1" priority="2" operator="equal">
      <formula>"Attention: peak capacity excedes nominal capacity of more than 20%"</formula>
    </cfRule>
  </conditionalFormatting>
  <dataValidations count="2">
    <dataValidation errorStyle="warning" allowBlank="1" showInputMessage="1" showErrorMessage="1" error="Peak Capacity excedes nominal capacity of more than 20%" sqref="D22"/>
    <dataValidation allowBlank="1" showErrorMessage="1" prompt="_x000a_" sqref="AC15"/>
  </dataValidations>
  <pageMargins left="0.70866141732283472" right="0.70866141732283472" top="1.44" bottom="0.74803149606299213" header="0.31496062992125984" footer="0.31496062992125984"/>
  <pageSetup paperSize="9" scale="43" orientation="landscape" r:id="rId1"/>
  <headerFooter>
    <oddHeader>&amp;L&amp;G&amp;CBucket Wheel 
Power Calculation
doc. &amp;F
&amp;A&amp;RJob: 
Client:
Site:
Date:
Rev.:</oddHeader>
    <oddFooter>&amp;LMod. BDHSTD-RCL-44-200&amp;RPag. &amp;P of &amp;N</oddFooter>
  </headerFooter>
  <legacyDrawing r:id="rId2"/>
  <legacyDrawingHF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custom" allowBlank="1" showInputMessage="1" showErrorMessage="1" error="Select a value lower than max slewing speed">
          <x14:formula1>
            <xm:f>U5&lt;'Input Data'!$C$74</xm:f>
          </x14:formula1>
          <xm:sqref>U5:U14</xm:sqref>
        </x14:dataValidation>
        <x14:dataValidation type="custom" allowBlank="1" showInputMessage="1" showErrorMessage="1" error="Select a value lower than maximum admittable step">
          <x14:formula1>
            <xm:f>R5&lt;='Input Data'!$C$42</xm:f>
          </x14:formula1>
          <xm:sqref>R5:R14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181"/>
  <sheetViews>
    <sheetView view="pageBreakPreview" topLeftCell="A367" zoomScale="40" zoomScaleNormal="70" zoomScaleSheetLayoutView="40" workbookViewId="0">
      <selection activeCell="Z82" sqref="Z82"/>
    </sheetView>
  </sheetViews>
  <sheetFormatPr defaultColWidth="8.88671875" defaultRowHeight="13.2"/>
  <cols>
    <col min="2" max="2" width="20.33203125" bestFit="1" customWidth="1"/>
    <col min="11" max="11" width="12.6640625" bestFit="1" customWidth="1"/>
    <col min="12" max="12" width="10.5546875" bestFit="1" customWidth="1"/>
    <col min="15" max="15" width="10.6640625" bestFit="1" customWidth="1"/>
    <col min="26" max="26" width="92.33203125" bestFit="1" customWidth="1"/>
    <col min="27" max="27" width="51.33203125" bestFit="1" customWidth="1"/>
  </cols>
  <sheetData>
    <row r="2" spans="1:25" s="81" customFormat="1" ht="24.6"/>
    <row r="3" spans="1:25" s="81" customFormat="1" ht="24.6"/>
    <row r="4" spans="1:25" s="81" customFormat="1" ht="25.2">
      <c r="A4" s="83"/>
      <c r="B4" s="84"/>
      <c r="C4" s="85"/>
      <c r="D4" s="84"/>
      <c r="E4" s="85"/>
      <c r="F4" s="86"/>
      <c r="G4" s="85"/>
      <c r="H4" s="85"/>
      <c r="I4" s="85"/>
    </row>
    <row r="5" spans="1:25" s="81" customFormat="1" ht="25.2">
      <c r="A5" s="83"/>
      <c r="B5" s="84"/>
      <c r="C5" s="85"/>
      <c r="D5" s="84"/>
      <c r="E5" s="85"/>
      <c r="F5" s="85"/>
      <c r="G5" s="85"/>
      <c r="H5" s="85"/>
      <c r="I5" s="85"/>
    </row>
    <row r="6" spans="1:25" s="81" customFormat="1" ht="25.2">
      <c r="A6" s="83"/>
      <c r="B6" s="84"/>
      <c r="C6" s="85"/>
      <c r="D6" s="84"/>
      <c r="E6" s="85"/>
      <c r="F6" s="85"/>
      <c r="G6" s="85"/>
      <c r="H6" s="85"/>
      <c r="I6" s="85"/>
    </row>
    <row r="7" spans="1:25" s="81" customFormat="1" ht="25.2">
      <c r="A7" s="83"/>
      <c r="B7" s="84"/>
      <c r="C7" s="85"/>
      <c r="D7" s="86"/>
      <c r="E7" s="87"/>
      <c r="F7" s="85"/>
      <c r="G7" s="85"/>
      <c r="H7" s="85"/>
      <c r="I7" s="85"/>
    </row>
    <row r="8" spans="1:25" s="81" customFormat="1" ht="25.2">
      <c r="A8" s="83"/>
      <c r="B8" s="84"/>
      <c r="C8" s="85"/>
      <c r="D8" s="84"/>
      <c r="E8" s="87"/>
      <c r="F8" s="85"/>
      <c r="G8" s="86"/>
      <c r="H8" s="85"/>
      <c r="I8" s="85"/>
    </row>
    <row r="9" spans="1:25" s="81" customFormat="1" ht="30" customHeight="1">
      <c r="A9" s="83"/>
    </row>
    <row r="10" spans="1:25" s="81" customFormat="1" ht="30" customHeight="1">
      <c r="A10" s="83"/>
    </row>
    <row r="11" spans="1:25" s="81" customFormat="1" ht="30" customHeight="1">
      <c r="A11" s="83"/>
    </row>
    <row r="12" spans="1:25" s="81" customFormat="1" ht="30" customHeight="1">
      <c r="A12" s="83"/>
    </row>
    <row r="13" spans="1:25" s="81" customFormat="1" ht="30" customHeight="1">
      <c r="A13" s="83"/>
    </row>
    <row r="14" spans="1:25" s="81" customFormat="1" ht="31.95" customHeight="1"/>
    <row r="15" spans="1:25" s="81" customFormat="1" ht="49.5" customHeight="1">
      <c r="C15" s="126" t="s">
        <v>528</v>
      </c>
      <c r="D15" s="126"/>
      <c r="E15" s="126"/>
      <c r="F15" s="126"/>
      <c r="G15" s="123" t="s">
        <v>555</v>
      </c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</row>
    <row r="16" spans="1:25" s="81" customFormat="1" ht="31.95" customHeight="1">
      <c r="C16" s="126"/>
      <c r="D16" s="126"/>
      <c r="E16" s="126"/>
      <c r="F16" s="126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</row>
    <row r="17" spans="1:25" s="81" customFormat="1" ht="49.5" customHeight="1">
      <c r="C17" s="126" t="s">
        <v>529</v>
      </c>
      <c r="D17" s="126"/>
      <c r="E17" s="126"/>
      <c r="F17" s="126"/>
      <c r="G17" s="123" t="s">
        <v>556</v>
      </c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</row>
    <row r="18" spans="1:25" s="81" customFormat="1" ht="31.95" customHeight="1">
      <c r="C18" s="126"/>
      <c r="D18" s="126"/>
      <c r="E18" s="126"/>
      <c r="F18" s="126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</row>
    <row r="19" spans="1:25" s="81" customFormat="1" ht="49.5" customHeight="1">
      <c r="C19" s="126" t="s">
        <v>530</v>
      </c>
      <c r="D19" s="126"/>
      <c r="E19" s="126"/>
      <c r="F19" s="126"/>
      <c r="G19" s="123" t="s">
        <v>557</v>
      </c>
      <c r="H19" s="123"/>
      <c r="I19" s="123"/>
      <c r="J19" s="123"/>
      <c r="K19" s="123" t="s">
        <v>531</v>
      </c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</row>
    <row r="20" spans="1:25" s="81" customFormat="1" ht="31.95" customHeight="1">
      <c r="C20" s="126"/>
      <c r="D20" s="126"/>
      <c r="E20" s="126"/>
      <c r="F20" s="126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</row>
    <row r="21" spans="1:25" s="81" customFormat="1" ht="49.5" customHeight="1">
      <c r="C21" s="126" t="s">
        <v>532</v>
      </c>
      <c r="D21" s="126"/>
      <c r="E21" s="126"/>
      <c r="F21" s="126"/>
      <c r="G21" s="123" t="s">
        <v>558</v>
      </c>
      <c r="H21" s="123"/>
      <c r="I21" s="123"/>
      <c r="J21" s="123"/>
      <c r="K21" s="123" t="s">
        <v>531</v>
      </c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</row>
    <row r="22" spans="1:25" s="81" customFormat="1" ht="25.2" customHeight="1"/>
    <row r="23" spans="1:25" s="81" customFormat="1" ht="25.2" customHeight="1"/>
    <row r="24" spans="1:25" s="81" customFormat="1" ht="25.2" customHeight="1"/>
    <row r="25" spans="1:25" s="81" customFormat="1" ht="31.2" customHeight="1"/>
    <row r="26" spans="1:25" s="81" customFormat="1" ht="25.2" customHeight="1"/>
    <row r="27" spans="1:25" s="81" customFormat="1" ht="25.2" customHeight="1"/>
    <row r="28" spans="1:25" s="81" customFormat="1" ht="25.2" customHeight="1"/>
    <row r="29" spans="1:25" s="81" customFormat="1" ht="25.2" customHeight="1"/>
    <row r="30" spans="1:25" s="81" customFormat="1" ht="25.2" customHeight="1"/>
    <row r="31" spans="1:25" s="81" customFormat="1" ht="25.2" customHeight="1"/>
    <row r="32" spans="1:25" s="81" customFormat="1" ht="25.2" customHeight="1">
      <c r="A32" s="119" t="s">
        <v>441</v>
      </c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</row>
    <row r="33" spans="1:25" s="81" customFormat="1" ht="25.2" customHeight="1">
      <c r="A33" s="119"/>
      <c r="B33" s="119"/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</row>
    <row r="34" spans="1:25" s="81" customFormat="1" ht="25.2" customHeight="1">
      <c r="A34" s="119"/>
      <c r="B34" s="119"/>
      <c r="C34" s="119"/>
      <c r="D34" s="119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</row>
    <row r="35" spans="1:25" s="81" customFormat="1" ht="39" customHeight="1">
      <c r="A35" s="119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</row>
    <row r="36" spans="1:25" s="81" customFormat="1" ht="25.2" customHeight="1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</row>
    <row r="37" spans="1:25" s="81" customFormat="1" ht="25.2" customHeight="1">
      <c r="A37" s="119"/>
      <c r="B37" s="119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</row>
    <row r="38" spans="1:25" s="81" customFormat="1" ht="24.6" customHeight="1">
      <c r="A38" s="119"/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</row>
    <row r="39" spans="1:25" s="81" customFormat="1" ht="24.6" customHeight="1">
      <c r="A39" s="119"/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</row>
    <row r="40" spans="1:25" s="81" customFormat="1" ht="24.6" customHeight="1">
      <c r="A40" s="119"/>
      <c r="B40" s="119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</row>
    <row r="41" spans="1:25" s="81" customFormat="1" ht="24.6" customHeight="1">
      <c r="A41" s="119"/>
      <c r="B41" s="119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</row>
    <row r="42" spans="1:25" s="81" customFormat="1" ht="24.6" customHeight="1">
      <c r="A42" s="119"/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</row>
    <row r="43" spans="1:25" s="81" customFormat="1" ht="24.6" customHeight="1">
      <c r="A43" s="119"/>
      <c r="B43" s="119"/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</row>
    <row r="44" spans="1:25" s="81" customFormat="1" ht="24.6" customHeight="1">
      <c r="A44" s="117" t="s">
        <v>550</v>
      </c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</row>
    <row r="45" spans="1:25" s="81" customFormat="1" ht="24.6" customHeight="1">
      <c r="A45" s="117"/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</row>
    <row r="46" spans="1:25" s="81" customFormat="1" ht="24.6" customHeight="1">
      <c r="A46" s="117"/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</row>
    <row r="47" spans="1:25" s="81" customFormat="1" ht="25.2" customHeight="1">
      <c r="A47" s="102"/>
      <c r="B47" s="102"/>
      <c r="C47" s="102"/>
      <c r="D47" s="102"/>
      <c r="E47" s="102"/>
      <c r="F47" s="102"/>
      <c r="G47" s="102"/>
      <c r="H47" s="102"/>
      <c r="I47" s="104"/>
      <c r="J47" s="104"/>
      <c r="K47" s="104"/>
      <c r="L47" s="104"/>
      <c r="M47" s="104"/>
      <c r="N47" s="104"/>
      <c r="O47" s="104"/>
      <c r="P47" s="104"/>
      <c r="Q47" s="102"/>
      <c r="R47" s="102"/>
      <c r="S47" s="102"/>
      <c r="T47" s="102"/>
      <c r="U47" s="102"/>
      <c r="V47" s="102"/>
      <c r="W47" s="102"/>
      <c r="X47" s="102"/>
      <c r="Y47" s="102"/>
    </row>
    <row r="48" spans="1:25" s="81" customFormat="1" ht="24.6" customHeight="1">
      <c r="A48" s="102"/>
      <c r="B48" s="102"/>
      <c r="C48" s="102"/>
      <c r="D48" s="102"/>
      <c r="E48" s="102"/>
      <c r="F48" s="102"/>
      <c r="G48" s="102"/>
      <c r="H48" s="102"/>
      <c r="I48" s="104"/>
      <c r="J48" s="104"/>
      <c r="K48" s="118"/>
      <c r="L48" s="118"/>
      <c r="M48" s="122" t="s">
        <v>546</v>
      </c>
      <c r="N48" s="122"/>
      <c r="O48" s="104"/>
      <c r="P48" s="104"/>
      <c r="Q48" s="102"/>
      <c r="R48" s="102"/>
      <c r="S48" s="102"/>
      <c r="T48" s="102"/>
      <c r="U48" s="102"/>
      <c r="V48" s="102"/>
      <c r="W48" s="102"/>
      <c r="X48" s="102"/>
      <c r="Y48" s="102"/>
    </row>
    <row r="49" spans="1:25" s="81" customFormat="1" ht="24.6" customHeight="1">
      <c r="A49" s="102"/>
      <c r="B49" s="102"/>
      <c r="C49" s="102"/>
      <c r="D49" s="102"/>
      <c r="E49" s="102"/>
      <c r="F49" s="102"/>
      <c r="G49" s="102"/>
      <c r="H49" s="102"/>
      <c r="I49" s="104"/>
      <c r="J49" s="104"/>
      <c r="K49" s="118"/>
      <c r="L49" s="118"/>
      <c r="M49" s="122"/>
      <c r="N49" s="122"/>
      <c r="O49" s="104"/>
      <c r="P49" s="104"/>
      <c r="Q49" s="102"/>
      <c r="R49" s="102"/>
      <c r="S49" s="102"/>
      <c r="T49" s="102"/>
      <c r="U49" s="102"/>
      <c r="V49" s="102"/>
      <c r="W49" s="102"/>
      <c r="X49" s="102"/>
      <c r="Y49" s="102"/>
    </row>
    <row r="50" spans="1:25" s="81" customFormat="1" ht="25.2" customHeight="1">
      <c r="A50" s="102"/>
      <c r="B50" s="102"/>
      <c r="C50" s="102"/>
      <c r="D50" s="102"/>
      <c r="E50" s="102"/>
      <c r="F50" s="102"/>
      <c r="G50" s="102"/>
      <c r="H50" s="102"/>
      <c r="I50" s="104"/>
      <c r="J50" s="104"/>
      <c r="K50" s="104"/>
      <c r="L50" s="104"/>
      <c r="M50" s="104"/>
      <c r="N50" s="104"/>
      <c r="O50" s="104"/>
      <c r="P50" s="104"/>
      <c r="Q50" s="102"/>
      <c r="R50" s="102"/>
      <c r="S50" s="102"/>
      <c r="T50" s="102"/>
      <c r="U50" s="102"/>
      <c r="V50" s="102"/>
      <c r="W50" s="102"/>
      <c r="X50" s="102"/>
      <c r="Y50" s="102"/>
    </row>
    <row r="51" spans="1:25" s="81" customFormat="1" ht="25.2" customHeight="1">
      <c r="A51" s="102"/>
      <c r="B51" s="102"/>
      <c r="C51" s="102"/>
      <c r="D51" s="102"/>
      <c r="E51" s="102"/>
      <c r="F51" s="102"/>
      <c r="G51" s="102"/>
      <c r="H51" s="102"/>
      <c r="I51" s="104"/>
      <c r="J51" s="104"/>
      <c r="K51" s="104"/>
      <c r="L51" s="104"/>
      <c r="M51" s="104"/>
      <c r="N51" s="104"/>
      <c r="O51" s="104"/>
      <c r="P51" s="104"/>
      <c r="Q51" s="102"/>
      <c r="R51" s="102"/>
      <c r="S51" s="102"/>
      <c r="T51" s="102"/>
      <c r="U51" s="102"/>
      <c r="V51" s="102"/>
      <c r="W51" s="102"/>
      <c r="X51" s="102"/>
      <c r="Y51" s="102"/>
    </row>
    <row r="52" spans="1:25" s="81" customFormat="1" ht="25.2" customHeight="1">
      <c r="A52" s="102"/>
      <c r="B52" s="102"/>
      <c r="C52" s="102"/>
      <c r="D52" s="102"/>
      <c r="E52" s="102"/>
      <c r="F52" s="102"/>
      <c r="G52" s="102"/>
      <c r="H52" s="119" t="s">
        <v>545</v>
      </c>
      <c r="J52" s="122"/>
      <c r="K52" s="122"/>
      <c r="L52" s="122"/>
      <c r="M52" s="120"/>
      <c r="N52" s="120"/>
      <c r="O52" s="121" t="s">
        <v>547</v>
      </c>
      <c r="P52" s="121"/>
      <c r="Q52" s="102"/>
      <c r="R52" s="102"/>
      <c r="S52" s="102"/>
      <c r="T52" s="102"/>
      <c r="U52" s="102"/>
      <c r="V52" s="102"/>
      <c r="W52" s="102"/>
      <c r="X52" s="102"/>
      <c r="Y52" s="102"/>
    </row>
    <row r="53" spans="1:25" s="81" customFormat="1" ht="24.6" customHeight="1">
      <c r="A53" s="102"/>
      <c r="B53" s="102"/>
      <c r="C53" s="102"/>
      <c r="D53" s="102"/>
      <c r="E53" s="102"/>
      <c r="F53" s="102"/>
      <c r="G53" s="102"/>
      <c r="H53" s="119"/>
      <c r="J53" s="122"/>
      <c r="K53" s="122"/>
      <c r="L53" s="122"/>
      <c r="M53" s="120"/>
      <c r="N53" s="120"/>
      <c r="O53" s="121"/>
      <c r="P53" s="121"/>
      <c r="Q53" s="102"/>
      <c r="R53" s="102"/>
      <c r="S53" s="102"/>
      <c r="T53" s="102"/>
      <c r="U53" s="102"/>
      <c r="V53" s="102"/>
      <c r="W53" s="102"/>
      <c r="X53" s="102"/>
      <c r="Y53" s="102"/>
    </row>
    <row r="54" spans="1:25" s="81" customFormat="1" ht="24.6" customHeight="1">
      <c r="A54" s="102"/>
      <c r="B54" s="102"/>
      <c r="C54" s="102"/>
      <c r="D54" s="102"/>
      <c r="E54" s="102"/>
      <c r="F54" s="102"/>
      <c r="G54" s="102"/>
      <c r="H54" s="102"/>
      <c r="I54" s="103"/>
      <c r="J54" s="103"/>
      <c r="K54" s="103"/>
      <c r="L54" s="103"/>
      <c r="M54" s="103"/>
      <c r="N54" s="103"/>
      <c r="O54" s="103"/>
      <c r="P54" s="103"/>
      <c r="Q54" s="102"/>
      <c r="R54" s="102"/>
      <c r="S54" s="102"/>
      <c r="T54" s="102"/>
      <c r="U54" s="102"/>
      <c r="V54" s="102"/>
      <c r="W54" s="102"/>
      <c r="X54" s="102"/>
      <c r="Y54" s="102"/>
    </row>
    <row r="55" spans="1:25" s="81" customFormat="1" ht="24.6" customHeight="1">
      <c r="A55" s="102"/>
      <c r="B55" s="102"/>
      <c r="C55" s="102"/>
      <c r="D55" s="102"/>
      <c r="E55" s="102"/>
      <c r="F55" s="102"/>
      <c r="G55" s="102"/>
      <c r="H55" s="102"/>
      <c r="I55" s="103"/>
      <c r="J55" s="103"/>
      <c r="K55" s="103"/>
      <c r="L55" s="103"/>
      <c r="M55" s="103"/>
      <c r="N55" s="103"/>
      <c r="O55" s="103"/>
      <c r="P55" s="103"/>
      <c r="Q55" s="102"/>
      <c r="R55" s="102"/>
      <c r="S55" s="102"/>
      <c r="T55" s="102"/>
      <c r="U55" s="102"/>
      <c r="V55" s="102"/>
      <c r="W55" s="102"/>
      <c r="X55" s="102"/>
      <c r="Y55" s="102"/>
    </row>
    <row r="80" spans="1:25" ht="37.200000000000003">
      <c r="A80" s="114" t="s">
        <v>559</v>
      </c>
      <c r="B80" s="115"/>
      <c r="C80" s="115"/>
      <c r="D80" s="115"/>
      <c r="E80" s="115"/>
      <c r="F80" s="116"/>
      <c r="G80" s="114" t="s">
        <v>560</v>
      </c>
      <c r="H80" s="116"/>
      <c r="I80" s="114" t="s">
        <v>440</v>
      </c>
      <c r="J80" s="115"/>
      <c r="K80" s="116"/>
      <c r="L80" s="114" t="s">
        <v>561</v>
      </c>
      <c r="M80" s="115"/>
      <c r="N80" s="116"/>
      <c r="O80" s="114" t="s">
        <v>562</v>
      </c>
      <c r="P80" s="115"/>
      <c r="Q80" s="116"/>
      <c r="R80" s="114" t="s">
        <v>563</v>
      </c>
      <c r="S80" s="115"/>
      <c r="T80" s="116"/>
      <c r="U80" s="114" t="s">
        <v>564</v>
      </c>
      <c r="V80" s="115"/>
      <c r="W80" s="115"/>
      <c r="X80" s="115"/>
      <c r="Y80" s="116"/>
    </row>
    <row r="81" spans="1:25" ht="37.200000000000003">
      <c r="A81" s="111"/>
      <c r="B81" s="112"/>
      <c r="C81" s="112"/>
      <c r="D81" s="112"/>
      <c r="E81" s="112"/>
      <c r="F81" s="113"/>
      <c r="G81" s="109"/>
      <c r="H81" s="110"/>
      <c r="I81" s="111"/>
      <c r="J81" s="112"/>
      <c r="K81" s="113"/>
      <c r="L81" s="111"/>
      <c r="M81" s="112"/>
      <c r="N81" s="113"/>
      <c r="O81" s="111"/>
      <c r="P81" s="112"/>
      <c r="Q81" s="113"/>
      <c r="R81" s="111"/>
      <c r="S81" s="112"/>
      <c r="T81" s="113"/>
      <c r="U81" s="111"/>
      <c r="V81" s="112"/>
      <c r="W81" s="112"/>
      <c r="X81" s="112"/>
      <c r="Y81" s="113"/>
    </row>
    <row r="82" spans="1:25" ht="37.200000000000003">
      <c r="A82" s="106" t="s">
        <v>558</v>
      </c>
      <c r="B82" s="107"/>
      <c r="C82" s="107"/>
      <c r="D82" s="107"/>
      <c r="E82" s="107"/>
      <c r="F82" s="108"/>
      <c r="G82" s="109">
        <v>0</v>
      </c>
      <c r="H82" s="110"/>
      <c r="I82" s="146">
        <v>43630</v>
      </c>
      <c r="J82" s="112"/>
      <c r="K82" s="113"/>
      <c r="L82" s="111" t="s">
        <v>565</v>
      </c>
      <c r="M82" s="112"/>
      <c r="N82" s="113"/>
      <c r="O82" s="111" t="s">
        <v>565</v>
      </c>
      <c r="P82" s="112"/>
      <c r="Q82" s="113"/>
      <c r="R82" s="111" t="s">
        <v>565</v>
      </c>
      <c r="S82" s="112"/>
      <c r="T82" s="113"/>
      <c r="U82" s="111" t="s">
        <v>566</v>
      </c>
      <c r="V82" s="112"/>
      <c r="W82" s="112"/>
      <c r="X82" s="112"/>
      <c r="Y82" s="113"/>
    </row>
    <row r="86" spans="1:25" s="77" customFormat="1" ht="28.2" customHeight="1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127"/>
      <c r="S86" s="127"/>
      <c r="T86" s="127"/>
      <c r="U86" s="127"/>
      <c r="V86" s="127"/>
      <c r="W86" s="127"/>
      <c r="X86" s="127"/>
      <c r="Y86" s="127"/>
    </row>
    <row r="87" spans="1:25" s="77" customFormat="1" ht="28.2" customHeight="1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127"/>
      <c r="S87" s="127"/>
      <c r="T87" s="127"/>
      <c r="U87" s="127"/>
      <c r="V87" s="127"/>
      <c r="W87" s="127"/>
      <c r="X87" s="127"/>
      <c r="Y87" s="127"/>
    </row>
    <row r="88" spans="1:25" s="77" customFormat="1" ht="28.2" customHeight="1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127"/>
      <c r="S88" s="127"/>
      <c r="T88" s="127"/>
      <c r="U88" s="127"/>
      <c r="V88" s="127"/>
      <c r="W88" s="127"/>
      <c r="X88" s="127"/>
      <c r="Y88" s="127"/>
    </row>
    <row r="89" spans="1:25" s="77" customFormat="1" ht="28.2" customHeight="1">
      <c r="R89" s="145"/>
      <c r="S89" s="145"/>
      <c r="T89" s="145"/>
      <c r="U89" s="145"/>
      <c r="V89" s="145"/>
      <c r="W89" s="145"/>
      <c r="X89" s="145"/>
      <c r="Y89" s="145"/>
    </row>
    <row r="90" spans="1:25" s="77" customFormat="1" ht="28.2" customHeight="1">
      <c r="R90" s="145"/>
      <c r="S90" s="145"/>
      <c r="T90" s="145"/>
      <c r="U90" s="145"/>
      <c r="V90" s="145"/>
      <c r="W90" s="145"/>
      <c r="X90" s="145"/>
      <c r="Y90" s="145"/>
    </row>
    <row r="91" spans="1:25" s="77" customFormat="1" ht="28.2" customHeight="1">
      <c r="R91" s="145"/>
      <c r="S91" s="145"/>
      <c r="T91" s="145"/>
      <c r="U91" s="145"/>
      <c r="V91" s="145"/>
      <c r="W91" s="145"/>
      <c r="X91" s="145"/>
      <c r="Y91" s="145"/>
    </row>
    <row r="93" spans="1:25" s="77" customFormat="1" ht="28.2" customHeight="1">
      <c r="A93" s="81"/>
      <c r="B93" s="81"/>
      <c r="C93" s="81"/>
      <c r="D93" s="81"/>
      <c r="E93" s="81"/>
      <c r="F93" s="81"/>
      <c r="G93" s="81"/>
      <c r="H93" s="88" t="s">
        <v>442</v>
      </c>
      <c r="I93" s="81"/>
      <c r="J93" s="81"/>
      <c r="K93" s="81"/>
      <c r="L93" s="81"/>
      <c r="M93" s="81"/>
      <c r="N93" s="81"/>
      <c r="O93" s="81"/>
      <c r="P93" s="81"/>
      <c r="Q93" s="81"/>
      <c r="R93" s="127"/>
      <c r="S93" s="127"/>
      <c r="T93" s="127"/>
      <c r="U93" s="127"/>
      <c r="V93" s="127"/>
      <c r="W93" s="127"/>
      <c r="X93" s="127"/>
      <c r="Y93" s="127"/>
    </row>
    <row r="94" spans="1:25" s="77" customFormat="1" ht="28.2" customHeight="1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127"/>
      <c r="S94" s="127"/>
      <c r="T94" s="127"/>
      <c r="U94" s="127"/>
      <c r="V94" s="127"/>
      <c r="W94" s="127"/>
      <c r="X94" s="127"/>
      <c r="Y94" s="127"/>
    </row>
    <row r="95" spans="1:25" s="77" customFormat="1" ht="28.2" customHeight="1">
      <c r="A95" s="81"/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127"/>
      <c r="S95" s="127"/>
      <c r="T95" s="127"/>
      <c r="U95" s="127"/>
      <c r="V95" s="127"/>
      <c r="W95" s="127"/>
      <c r="X95" s="127"/>
      <c r="Y95" s="127"/>
    </row>
    <row r="96" spans="1:25" s="77" customFormat="1" ht="28.2" customHeight="1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127"/>
      <c r="S96" s="127"/>
      <c r="T96" s="127"/>
      <c r="U96" s="127"/>
      <c r="V96" s="127"/>
      <c r="W96" s="127"/>
      <c r="X96" s="127"/>
      <c r="Y96" s="127"/>
    </row>
    <row r="97" spans="1:26" s="77" customFormat="1" ht="28.2" customHeight="1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127"/>
      <c r="S97" s="127"/>
      <c r="T97" s="127"/>
      <c r="U97" s="127"/>
      <c r="V97" s="127"/>
      <c r="W97" s="127"/>
      <c r="X97" s="127"/>
      <c r="Y97" s="127"/>
    </row>
    <row r="98" spans="1:26" s="77" customFormat="1" ht="28.2" customHeight="1">
      <c r="A98" s="81"/>
      <c r="B98" s="79" t="str">
        <f>'Input Data'!A6</f>
        <v>Nominal Required Capacity</v>
      </c>
      <c r="C98" s="81"/>
      <c r="D98" s="81"/>
      <c r="E98" s="81"/>
      <c r="F98" s="81"/>
      <c r="G98" s="81"/>
      <c r="H98" s="81"/>
      <c r="I98" s="81"/>
      <c r="J98" s="81"/>
      <c r="K98" s="81"/>
      <c r="L98" s="81" t="str">
        <f>'Input Data'!B6</f>
        <v>Q [t/h]</v>
      </c>
      <c r="M98" s="81"/>
      <c r="N98" s="81"/>
      <c r="O98" s="81"/>
      <c r="P98" s="81"/>
      <c r="Q98" s="81"/>
      <c r="R98" s="127"/>
      <c r="S98" s="127"/>
      <c r="T98" s="127"/>
      <c r="U98" s="127"/>
      <c r="V98" s="127"/>
      <c r="W98" s="127"/>
      <c r="X98" s="127"/>
      <c r="Y98" s="127"/>
    </row>
    <row r="99" spans="1:26" s="77" customFormat="1" ht="28.2" customHeight="1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127"/>
      <c r="S99" s="127"/>
      <c r="T99" s="127"/>
      <c r="U99" s="127"/>
      <c r="V99" s="127"/>
      <c r="W99" s="127"/>
      <c r="X99" s="127"/>
      <c r="Y99" s="127"/>
    </row>
    <row r="100" spans="1:26" s="77" customFormat="1" ht="28.2" customHeight="1">
      <c r="A100" s="81"/>
      <c r="B100" s="88" t="s">
        <v>451</v>
      </c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127"/>
      <c r="S100" s="127"/>
      <c r="T100" s="127"/>
      <c r="U100" s="127"/>
      <c r="V100" s="127"/>
      <c r="W100" s="127"/>
      <c r="X100" s="127"/>
      <c r="Y100" s="127"/>
    </row>
    <row r="101" spans="1:26" s="77" customFormat="1" ht="28.2" customHeight="1">
      <c r="A101" s="81"/>
      <c r="B101" s="80" t="s">
        <v>452</v>
      </c>
      <c r="C101" s="81"/>
      <c r="D101" s="81"/>
      <c r="E101" s="81"/>
      <c r="F101" s="81"/>
      <c r="G101" s="81"/>
      <c r="H101" s="81"/>
      <c r="I101" s="81"/>
      <c r="J101" s="81"/>
      <c r="K101" s="81"/>
      <c r="L101" s="81">
        <f>'Input Data'!C2</f>
        <v>0</v>
      </c>
      <c r="M101" s="81"/>
      <c r="N101" s="81"/>
      <c r="O101" s="81"/>
      <c r="P101" s="81"/>
      <c r="Q101" s="81"/>
      <c r="R101" s="127"/>
      <c r="S101" s="127"/>
      <c r="T101" s="127"/>
      <c r="U101" s="127"/>
      <c r="V101" s="127"/>
      <c r="W101" s="127"/>
      <c r="X101" s="127"/>
      <c r="Y101" s="127"/>
      <c r="Z101" s="78"/>
    </row>
    <row r="102" spans="1:26" s="77" customFormat="1" ht="28.2" customHeight="1">
      <c r="A102" s="81"/>
      <c r="B102" s="79" t="str">
        <f>'Input Data'!A3</f>
        <v>Bulk density</v>
      </c>
      <c r="C102" s="81"/>
      <c r="D102" s="81"/>
      <c r="E102" s="81"/>
      <c r="F102" s="81"/>
      <c r="G102" s="81"/>
      <c r="H102" s="81"/>
      <c r="I102" s="81"/>
      <c r="J102" s="81"/>
      <c r="K102" s="81"/>
      <c r="L102" s="81" t="s">
        <v>501</v>
      </c>
      <c r="M102" s="81"/>
      <c r="N102" s="81"/>
      <c r="O102" s="81"/>
      <c r="P102" s="81"/>
      <c r="Q102" s="81"/>
      <c r="R102" s="127"/>
      <c r="S102" s="127"/>
      <c r="T102" s="127"/>
      <c r="U102" s="127"/>
      <c r="V102" s="127"/>
      <c r="W102" s="127"/>
      <c r="X102" s="127"/>
      <c r="Y102" s="127"/>
    </row>
    <row r="103" spans="1:26" s="77" customFormat="1" ht="28.2" customHeight="1">
      <c r="A103" s="81"/>
      <c r="B103" s="79" t="str">
        <f>'Input Data'!A4</f>
        <v xml:space="preserve">Repose angle 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 t="s">
        <v>502</v>
      </c>
      <c r="M103" s="81"/>
      <c r="N103" s="81"/>
      <c r="O103" s="81"/>
      <c r="P103" s="81"/>
      <c r="Q103" s="81"/>
      <c r="R103" s="127"/>
      <c r="S103" s="127"/>
      <c r="T103" s="127"/>
      <c r="U103" s="127"/>
      <c r="V103" s="127"/>
      <c r="W103" s="127"/>
      <c r="X103" s="127"/>
      <c r="Y103" s="127"/>
    </row>
    <row r="104" spans="1:26" s="77" customFormat="1" ht="28.2" customHeight="1">
      <c r="A104" s="81"/>
      <c r="B104" s="81" t="str">
        <f>'Input Data'!A5</f>
        <v>Friction Coefficient (material/steel)</v>
      </c>
      <c r="C104" s="81"/>
      <c r="D104" s="81"/>
      <c r="E104" s="81"/>
      <c r="F104" s="81"/>
      <c r="G104" s="81"/>
      <c r="H104" s="81"/>
      <c r="I104" s="81"/>
      <c r="J104" s="81"/>
      <c r="K104" s="81"/>
      <c r="L104" s="81" t="s">
        <v>503</v>
      </c>
      <c r="M104" s="81"/>
      <c r="N104" s="81"/>
      <c r="O104" s="81"/>
      <c r="P104" s="81"/>
      <c r="Q104" s="81"/>
      <c r="R104" s="127"/>
      <c r="S104" s="127"/>
      <c r="T104" s="127"/>
      <c r="U104" s="127"/>
      <c r="V104" s="127"/>
      <c r="W104" s="127"/>
      <c r="X104" s="127"/>
      <c r="Y104" s="127"/>
    </row>
    <row r="105" spans="1:26" s="77" customFormat="1" ht="28.2" customHeight="1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127"/>
      <c r="S105" s="127"/>
      <c r="T105" s="127"/>
      <c r="U105" s="127"/>
      <c r="V105" s="127"/>
      <c r="W105" s="127"/>
      <c r="X105" s="127"/>
      <c r="Y105" s="127"/>
    </row>
    <row r="106" spans="1:26" s="77" customFormat="1" ht="28.2" customHeight="1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127"/>
      <c r="S106" s="127"/>
      <c r="T106" s="127"/>
      <c r="U106" s="127"/>
      <c r="V106" s="127"/>
      <c r="W106" s="127"/>
      <c r="X106" s="127"/>
      <c r="Y106" s="127"/>
    </row>
    <row r="107" spans="1:26" s="77" customFormat="1" ht="28.2" customHeight="1">
      <c r="A107" s="81"/>
      <c r="B107" s="88" t="s">
        <v>443</v>
      </c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127"/>
      <c r="S107" s="127"/>
      <c r="T107" s="127"/>
      <c r="U107" s="127"/>
      <c r="V107" s="127"/>
      <c r="W107" s="127"/>
      <c r="X107" s="127"/>
      <c r="Y107" s="127"/>
    </row>
    <row r="108" spans="1:26" s="77" customFormat="1" ht="28.2" customHeight="1">
      <c r="A108" s="81"/>
      <c r="B108" s="81" t="str">
        <f>'Input Data'!A27</f>
        <v>Bottom stockpile width</v>
      </c>
      <c r="C108" s="81"/>
      <c r="D108" s="81"/>
      <c r="E108" s="81"/>
      <c r="F108" s="81"/>
      <c r="G108" s="81"/>
      <c r="H108" s="81"/>
      <c r="I108" s="81"/>
      <c r="J108" s="81"/>
      <c r="K108" s="81"/>
      <c r="L108" s="81" t="s">
        <v>504</v>
      </c>
      <c r="M108" s="81"/>
      <c r="N108" s="81"/>
      <c r="O108" s="81"/>
      <c r="P108" s="81"/>
      <c r="Q108" s="81"/>
      <c r="R108" s="127"/>
      <c r="S108" s="127"/>
      <c r="T108" s="127"/>
      <c r="U108" s="127"/>
      <c r="V108" s="127"/>
      <c r="W108" s="127"/>
      <c r="X108" s="127"/>
      <c r="Y108" s="127"/>
    </row>
    <row r="109" spans="1:26" s="77" customFormat="1" ht="28.2" customHeight="1">
      <c r="A109" s="81"/>
      <c r="B109" s="81" t="str">
        <f>'Input Data'!A26</f>
        <v>Stockpile height</v>
      </c>
      <c r="C109" s="81"/>
      <c r="D109" s="81"/>
      <c r="E109" s="81"/>
      <c r="F109" s="81"/>
      <c r="G109" s="81"/>
      <c r="H109" s="81"/>
      <c r="I109" s="81"/>
      <c r="J109" s="81"/>
      <c r="K109" s="81"/>
      <c r="L109" s="81" t="s">
        <v>505</v>
      </c>
      <c r="M109" s="81"/>
      <c r="N109" s="81"/>
      <c r="O109" s="81"/>
      <c r="P109" s="81"/>
      <c r="Q109" s="81"/>
      <c r="R109" s="127"/>
      <c r="S109" s="127"/>
      <c r="T109" s="127"/>
      <c r="U109" s="127"/>
      <c r="V109" s="127"/>
      <c r="W109" s="127"/>
      <c r="X109" s="127"/>
      <c r="Y109" s="127"/>
    </row>
    <row r="110" spans="1:26" s="77" customFormat="1" ht="28.2" customHeight="1">
      <c r="A110" s="81"/>
      <c r="B110" s="81" t="str">
        <f>'Input Data'!A29</f>
        <v>Top stockpile width</v>
      </c>
      <c r="C110" s="81"/>
      <c r="D110" s="81"/>
      <c r="E110" s="81"/>
      <c r="F110" s="81"/>
      <c r="G110" s="81"/>
      <c r="H110" s="81"/>
      <c r="I110" s="81"/>
      <c r="J110" s="81"/>
      <c r="K110" s="81"/>
      <c r="L110" s="81" t="s">
        <v>506</v>
      </c>
      <c r="M110" s="81"/>
      <c r="N110" s="81"/>
      <c r="O110" s="81"/>
      <c r="P110" s="81"/>
      <c r="Q110" s="81"/>
      <c r="R110" s="127"/>
      <c r="S110" s="127"/>
      <c r="T110" s="127"/>
      <c r="U110" s="127"/>
      <c r="V110" s="127"/>
      <c r="W110" s="127"/>
      <c r="X110" s="127"/>
      <c r="Y110" s="127"/>
    </row>
    <row r="111" spans="1:26" s="77" customFormat="1" ht="28.2" customHeight="1">
      <c r="A111" s="81"/>
      <c r="B111" s="81" t="str">
        <f>'Input Data'!A28</f>
        <v>Stockpile lenght (of the full stockpile section)</v>
      </c>
      <c r="C111" s="81"/>
      <c r="D111" s="81"/>
      <c r="E111" s="81"/>
      <c r="F111" s="81"/>
      <c r="G111" s="81"/>
      <c r="H111" s="81"/>
      <c r="I111" s="81"/>
      <c r="J111" s="81"/>
      <c r="K111" s="81"/>
      <c r="L111" s="81" t="s">
        <v>507</v>
      </c>
      <c r="M111" s="81"/>
      <c r="N111" s="81"/>
      <c r="O111" s="81"/>
      <c r="P111" s="81"/>
      <c r="Q111" s="81"/>
      <c r="R111" s="127"/>
      <c r="S111" s="127"/>
      <c r="T111" s="127"/>
      <c r="U111" s="127"/>
      <c r="V111" s="127"/>
      <c r="W111" s="127"/>
      <c r="X111" s="127"/>
      <c r="Y111" s="127"/>
    </row>
    <row r="112" spans="1:26" s="77" customFormat="1" ht="28.2" customHeight="1">
      <c r="A112" s="81"/>
      <c r="B112" s="81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127"/>
      <c r="S112" s="127"/>
      <c r="T112" s="127"/>
      <c r="U112" s="127"/>
      <c r="V112" s="127"/>
      <c r="W112" s="127"/>
      <c r="X112" s="127"/>
      <c r="Y112" s="127"/>
    </row>
    <row r="113" spans="1:25" s="77" customFormat="1" ht="28.2" customHeight="1">
      <c r="A113" s="81"/>
      <c r="B113" s="81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127"/>
      <c r="S113" s="127"/>
      <c r="T113" s="127"/>
      <c r="U113" s="127"/>
      <c r="V113" s="127"/>
      <c r="W113" s="127"/>
      <c r="X113" s="127"/>
      <c r="Y113" s="127"/>
    </row>
    <row r="114" spans="1:25" s="77" customFormat="1" ht="28.2" customHeight="1">
      <c r="A114" s="81"/>
      <c r="B114" s="88" t="s">
        <v>450</v>
      </c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127"/>
      <c r="S114" s="127"/>
      <c r="T114" s="127"/>
      <c r="U114" s="127"/>
      <c r="V114" s="127"/>
      <c r="W114" s="127"/>
      <c r="X114" s="127"/>
      <c r="Y114" s="127"/>
    </row>
    <row r="115" spans="1:25" s="77" customFormat="1" ht="28.2" customHeight="1">
      <c r="A115" s="81"/>
      <c r="B115" s="79" t="str">
        <f>'Input Data'!A8</f>
        <v>Diameter (on cutting edge)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 t="str">
        <f>'Input Data'!B8</f>
        <v>D [m]</v>
      </c>
      <c r="M115" s="81"/>
      <c r="N115" s="81"/>
      <c r="O115" s="81"/>
      <c r="P115" s="81"/>
      <c r="Q115" s="81"/>
      <c r="R115" s="127"/>
      <c r="S115" s="127"/>
      <c r="T115" s="127"/>
      <c r="U115" s="127"/>
      <c r="V115" s="127"/>
      <c r="W115" s="127"/>
      <c r="X115" s="127"/>
      <c r="Y115" s="127"/>
    </row>
    <row r="116" spans="1:25" s="77" customFormat="1" ht="28.2" customHeight="1">
      <c r="A116" s="81"/>
      <c r="B116" s="81" t="str">
        <f>'Input Data'!A10</f>
        <v>Number of buckets</v>
      </c>
      <c r="C116" s="81"/>
      <c r="D116" s="81"/>
      <c r="E116" s="81"/>
      <c r="F116" s="81"/>
      <c r="G116" s="81"/>
      <c r="H116" s="81"/>
      <c r="I116" s="81"/>
      <c r="J116" s="81"/>
      <c r="K116" s="81"/>
      <c r="L116" s="81" t="str">
        <f>'Input Data'!B10</f>
        <v>z</v>
      </c>
      <c r="M116" s="81"/>
      <c r="N116" s="81"/>
      <c r="O116" s="81"/>
      <c r="P116" s="81"/>
      <c r="Q116" s="81"/>
      <c r="R116" s="127"/>
      <c r="S116" s="127"/>
      <c r="T116" s="127"/>
      <c r="U116" s="127"/>
      <c r="V116" s="127"/>
      <c r="W116" s="127"/>
      <c r="X116" s="127"/>
      <c r="Y116" s="127"/>
    </row>
    <row r="117" spans="1:25" s="77" customFormat="1" ht="28.2" customHeight="1">
      <c r="A117" s="81"/>
      <c r="B117" s="81" t="str">
        <f>'Input Data'!A11</f>
        <v>Bucket volume</v>
      </c>
      <c r="C117" s="81"/>
      <c r="D117" s="81"/>
      <c r="E117" s="81"/>
      <c r="F117" s="81"/>
      <c r="G117" s="81"/>
      <c r="H117" s="81"/>
      <c r="I117" s="81"/>
      <c r="J117" s="81"/>
      <c r="K117" s="81"/>
      <c r="L117" s="81" t="s">
        <v>508</v>
      </c>
      <c r="M117" s="81"/>
      <c r="N117" s="81"/>
      <c r="O117" s="81"/>
      <c r="P117" s="81"/>
      <c r="Q117" s="81"/>
      <c r="R117" s="127"/>
      <c r="S117" s="127"/>
      <c r="T117" s="127"/>
      <c r="U117" s="127"/>
      <c r="V117" s="127"/>
      <c r="W117" s="127"/>
      <c r="X117" s="127"/>
      <c r="Y117" s="127"/>
    </row>
    <row r="118" spans="1:25" s="77" customFormat="1" ht="28.2" customHeight="1">
      <c r="A118" s="81"/>
      <c r="B118" s="81" t="str">
        <f>'Input Data'!A12</f>
        <v>Bucket height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 t="s">
        <v>509</v>
      </c>
      <c r="M118" s="81"/>
      <c r="N118" s="81"/>
      <c r="O118" s="81"/>
      <c r="P118" s="81"/>
      <c r="Q118" s="81"/>
      <c r="R118" s="127"/>
      <c r="S118" s="127"/>
      <c r="T118" s="127"/>
      <c r="U118" s="127"/>
      <c r="V118" s="127"/>
      <c r="W118" s="127"/>
      <c r="X118" s="127"/>
      <c r="Y118" s="127"/>
    </row>
    <row r="119" spans="1:25" s="77" customFormat="1" ht="28.2" customHeight="1">
      <c r="A119" s="81"/>
      <c r="B119" s="81" t="str">
        <f>'Input Data'!A13</f>
        <v>Bucket width</v>
      </c>
      <c r="C119" s="81"/>
      <c r="D119" s="81"/>
      <c r="E119" s="81"/>
      <c r="F119" s="81"/>
      <c r="G119" s="81"/>
      <c r="H119" s="81"/>
      <c r="I119" s="81"/>
      <c r="J119" s="81"/>
      <c r="K119" s="81"/>
      <c r="L119" s="81" t="s">
        <v>510</v>
      </c>
      <c r="M119" s="81"/>
      <c r="N119" s="81"/>
      <c r="O119" s="81"/>
      <c r="P119" s="81"/>
      <c r="Q119" s="81"/>
      <c r="R119" s="127"/>
      <c r="S119" s="127"/>
      <c r="T119" s="127"/>
      <c r="U119" s="127"/>
      <c r="V119" s="127"/>
      <c r="W119" s="127"/>
      <c r="X119" s="127"/>
      <c r="Y119" s="127"/>
    </row>
    <row r="120" spans="1:25" s="77" customFormat="1" ht="28.2" customHeight="1">
      <c r="A120" s="81"/>
      <c r="B120" s="79" t="str">
        <f>'Input Data'!A9</f>
        <v>Bucket wheel rotational speed</v>
      </c>
      <c r="C120" s="81"/>
      <c r="D120" s="81"/>
      <c r="E120" s="81"/>
      <c r="F120" s="81"/>
      <c r="G120" s="81"/>
      <c r="H120" s="81"/>
      <c r="I120" s="81"/>
      <c r="J120" s="81"/>
      <c r="K120" s="81"/>
      <c r="L120" s="81" t="s">
        <v>511</v>
      </c>
      <c r="M120" s="81"/>
      <c r="N120" s="81"/>
      <c r="O120" s="81"/>
      <c r="P120" s="81"/>
      <c r="Q120" s="81"/>
      <c r="R120" s="127"/>
      <c r="S120" s="127"/>
      <c r="T120" s="127"/>
      <c r="U120" s="127"/>
      <c r="V120" s="127"/>
      <c r="W120" s="127"/>
      <c r="X120" s="127"/>
      <c r="Y120" s="127"/>
    </row>
    <row r="121" spans="1:25" s="77" customFormat="1" ht="28.2" customHeight="1">
      <c r="A121" s="81"/>
      <c r="B121" s="79" t="str">
        <f>'Input Data'!A16</f>
        <v>Efficiency of Drive (Coupling+Motor+Gearbox)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9" t="s">
        <v>512</v>
      </c>
      <c r="M121" s="81"/>
      <c r="N121" s="81"/>
      <c r="O121" s="81"/>
      <c r="P121" s="81"/>
      <c r="Q121" s="81"/>
      <c r="R121" s="127"/>
      <c r="S121" s="127"/>
      <c r="T121" s="127"/>
      <c r="U121" s="127"/>
      <c r="V121" s="127"/>
      <c r="W121" s="127"/>
      <c r="X121" s="127"/>
      <c r="Y121" s="127"/>
    </row>
    <row r="122" spans="1:25" s="77" customFormat="1" ht="28.2" customHeight="1">
      <c r="A122" s="81"/>
      <c r="B122" s="81" t="str">
        <f>'Input Data'!A17</f>
        <v>Bucket Efficiency (filling factor)</v>
      </c>
      <c r="C122" s="81"/>
      <c r="D122" s="81"/>
      <c r="E122" s="81"/>
      <c r="F122" s="81"/>
      <c r="G122" s="81"/>
      <c r="H122" s="81"/>
      <c r="I122" s="81"/>
      <c r="J122" s="81"/>
      <c r="K122" s="81"/>
      <c r="L122" s="81" t="str">
        <f>'Input Data'!B17</f>
        <v>f</v>
      </c>
      <c r="M122" s="81"/>
      <c r="N122" s="81"/>
      <c r="O122" s="81"/>
      <c r="P122" s="81"/>
      <c r="Q122" s="81"/>
      <c r="R122" s="127"/>
      <c r="S122" s="127"/>
      <c r="T122" s="127"/>
      <c r="U122" s="127"/>
      <c r="V122" s="127"/>
      <c r="W122" s="127"/>
      <c r="X122" s="127"/>
      <c r="Y122" s="127"/>
    </row>
    <row r="123" spans="1:25" s="77" customFormat="1" ht="28.2" customHeight="1">
      <c r="A123" s="81"/>
      <c r="B123" s="81" t="str">
        <f>'Input Data'!A18</f>
        <v>Maximum potential capacity</v>
      </c>
      <c r="C123" s="81"/>
      <c r="D123" s="81"/>
      <c r="E123" s="81"/>
      <c r="F123" s="81"/>
      <c r="G123" s="81"/>
      <c r="H123" s="81"/>
      <c r="I123" s="81"/>
      <c r="J123" s="81"/>
      <c r="K123" s="81"/>
      <c r="L123" s="81" t="str">
        <f>'Input Data'!B18</f>
        <v>Q'=f rVbS   [t/h]</v>
      </c>
      <c r="M123" s="81"/>
      <c r="N123" s="81"/>
      <c r="O123" s="90"/>
      <c r="P123" s="81"/>
      <c r="Q123" s="81"/>
      <c r="R123" s="127"/>
      <c r="S123" s="127"/>
      <c r="T123" s="127"/>
      <c r="U123" s="127"/>
      <c r="V123" s="127"/>
      <c r="W123" s="127"/>
      <c r="X123" s="127"/>
      <c r="Y123" s="127"/>
    </row>
    <row r="124" spans="1:25" s="77" customFormat="1" ht="28.2" customHeight="1">
      <c r="A124" s="81"/>
      <c r="B124" s="81" t="str">
        <f>'Input Data'!E6</f>
        <v>Froud factor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127"/>
      <c r="S124" s="127"/>
      <c r="T124" s="127"/>
      <c r="U124" s="127"/>
      <c r="V124" s="127"/>
      <c r="W124" s="127"/>
      <c r="X124" s="127"/>
      <c r="Y124" s="127"/>
    </row>
    <row r="125" spans="1:25" s="77" customFormat="1" ht="28.2" customHeight="1">
      <c r="A125" s="81"/>
      <c r="B125" s="81" t="str">
        <f>'Input Data'!A64</f>
        <v xml:space="preserve">Buckets discharge </v>
      </c>
      <c r="C125" s="81"/>
      <c r="D125" s="81"/>
      <c r="E125" s="81"/>
      <c r="F125" s="81"/>
      <c r="G125" s="81"/>
      <c r="H125" s="81"/>
      <c r="I125" s="81"/>
      <c r="J125" s="81"/>
      <c r="K125" s="81"/>
      <c r="L125" s="81" t="str">
        <f>'Input Data'!B64</f>
        <v>S [bucket/min]</v>
      </c>
      <c r="M125" s="81"/>
      <c r="N125" s="81"/>
      <c r="O125" s="81"/>
      <c r="P125" s="81"/>
      <c r="Q125" s="81"/>
      <c r="R125" s="127"/>
      <c r="S125" s="127"/>
      <c r="T125" s="127"/>
      <c r="U125" s="127"/>
      <c r="V125" s="127"/>
      <c r="W125" s="127"/>
      <c r="X125" s="127"/>
      <c r="Y125" s="127"/>
    </row>
    <row r="126" spans="1:25" s="77" customFormat="1" ht="28.2" customHeight="1">
      <c r="A126" s="81"/>
      <c r="B126" s="81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127"/>
      <c r="S126" s="127"/>
      <c r="T126" s="127"/>
      <c r="U126" s="127"/>
      <c r="V126" s="127"/>
      <c r="W126" s="127"/>
      <c r="X126" s="127"/>
      <c r="Y126" s="127"/>
    </row>
    <row r="127" spans="1:25" s="77" customFormat="1" ht="28.2" customHeight="1">
      <c r="A127" s="81"/>
      <c r="R127" s="127"/>
      <c r="S127" s="127"/>
      <c r="T127" s="127"/>
      <c r="U127" s="127"/>
      <c r="V127" s="127"/>
      <c r="W127" s="127"/>
      <c r="X127" s="127"/>
      <c r="Y127" s="127"/>
    </row>
    <row r="128" spans="1:25" s="77" customFormat="1" ht="28.2" customHeight="1">
      <c r="A128" s="81"/>
      <c r="B128" s="88" t="s">
        <v>458</v>
      </c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127"/>
      <c r="S128" s="127"/>
      <c r="T128" s="127"/>
      <c r="U128" s="127"/>
      <c r="V128" s="127"/>
      <c r="W128" s="127"/>
      <c r="X128" s="127"/>
      <c r="Y128" s="127"/>
    </row>
    <row r="129" spans="1:25" s="77" customFormat="1" ht="28.2" customHeight="1">
      <c r="A129" s="81"/>
      <c r="B129" s="81" t="str">
        <f>'Input Data'!A20</f>
        <v>Boom Lenght</v>
      </c>
      <c r="C129" s="81"/>
      <c r="D129" s="81"/>
      <c r="E129" s="81"/>
      <c r="F129" s="81"/>
      <c r="G129" s="81"/>
      <c r="H129" s="81"/>
      <c r="I129" s="81"/>
      <c r="J129" s="81"/>
      <c r="K129" s="81"/>
      <c r="L129" s="81" t="s">
        <v>513</v>
      </c>
      <c r="M129" s="81"/>
      <c r="N129" s="81"/>
      <c r="O129" s="81"/>
      <c r="P129" s="81"/>
      <c r="Q129" s="81"/>
      <c r="R129" s="127"/>
      <c r="S129" s="127"/>
      <c r="T129" s="127"/>
      <c r="U129" s="127"/>
      <c r="V129" s="127"/>
      <c r="W129" s="127"/>
      <c r="X129" s="127"/>
      <c r="Y129" s="127"/>
    </row>
    <row r="130" spans="1:25" s="77" customFormat="1" ht="28.2" customHeight="1">
      <c r="A130" s="81"/>
      <c r="B130" s="81" t="str">
        <f>'Input Data'!A24</f>
        <v>Distance between pile CL and slewing axle</v>
      </c>
      <c r="C130" s="81"/>
      <c r="D130" s="81"/>
      <c r="E130" s="81"/>
      <c r="F130" s="81"/>
      <c r="G130" s="81"/>
      <c r="H130" s="81"/>
      <c r="I130" s="81"/>
      <c r="J130" s="81"/>
      <c r="K130" s="81"/>
      <c r="L130" s="81" t="str">
        <f>'Input Data'!B24</f>
        <v>d [m]</v>
      </c>
      <c r="M130" s="81"/>
      <c r="N130" s="81"/>
      <c r="O130" s="81"/>
      <c r="P130" s="81"/>
      <c r="Q130" s="81"/>
      <c r="R130" s="127"/>
      <c r="S130" s="127"/>
      <c r="T130" s="127"/>
      <c r="U130" s="127"/>
      <c r="V130" s="127"/>
      <c r="W130" s="127"/>
      <c r="X130" s="127"/>
      <c r="Y130" s="127"/>
    </row>
    <row r="131" spans="1:25" s="77" customFormat="1" ht="28.2" customHeight="1">
      <c r="A131" s="81"/>
      <c r="B131" s="81" t="str">
        <f>'Input Data'!A21</f>
        <v>Height of boom hinge from bottom of yard</v>
      </c>
      <c r="C131" s="81"/>
      <c r="D131" s="81"/>
      <c r="E131" s="81"/>
      <c r="F131" s="81"/>
      <c r="G131" s="81"/>
      <c r="H131" s="81"/>
      <c r="I131" s="81"/>
      <c r="J131" s="81"/>
      <c r="K131" s="81"/>
      <c r="L131" s="81" t="s">
        <v>514</v>
      </c>
      <c r="M131" s="81"/>
      <c r="N131" s="81"/>
      <c r="O131" s="81"/>
      <c r="P131" s="81"/>
      <c r="Q131" s="81"/>
      <c r="R131" s="127"/>
      <c r="S131" s="127"/>
      <c r="T131" s="127"/>
      <c r="U131" s="127"/>
      <c r="V131" s="127"/>
      <c r="W131" s="127"/>
      <c r="X131" s="127"/>
      <c r="Y131" s="127"/>
    </row>
    <row r="132" spans="1:25" s="77" customFormat="1" ht="28.2" customHeight="1">
      <c r="A132" s="81"/>
      <c r="B132" s="81" t="str">
        <f>'Input Data'!A22</f>
        <v>Distance of boom hinge from slewing axle</v>
      </c>
      <c r="C132" s="81"/>
      <c r="D132" s="81"/>
      <c r="E132" s="81"/>
      <c r="F132" s="81"/>
      <c r="G132" s="81"/>
      <c r="H132" s="81"/>
      <c r="I132" s="81"/>
      <c r="J132" s="81"/>
      <c r="K132" s="81"/>
      <c r="L132" s="81" t="str">
        <f>'Input Data'!B22</f>
        <v>l    [m]</v>
      </c>
      <c r="M132" s="81"/>
      <c r="N132" s="81"/>
      <c r="O132" s="81"/>
      <c r="P132" s="81"/>
      <c r="Q132" s="81"/>
      <c r="R132" s="127"/>
      <c r="S132" s="127"/>
      <c r="T132" s="127"/>
      <c r="U132" s="127"/>
      <c r="V132" s="127"/>
      <c r="W132" s="127"/>
      <c r="X132" s="127"/>
      <c r="Y132" s="127"/>
    </row>
    <row r="133" spans="1:25" s="77" customFormat="1" ht="28.2" customHeight="1">
      <c r="A133" s="81"/>
      <c r="B133" s="81" t="str">
        <f>'Input Data'!A23</f>
        <v>Height of BW axle from boom hinge (with boom horizontal)</v>
      </c>
      <c r="C133" s="81"/>
      <c r="D133" s="81"/>
      <c r="E133" s="81"/>
      <c r="F133" s="81"/>
      <c r="G133" s="81"/>
      <c r="H133" s="81"/>
      <c r="I133" s="81"/>
      <c r="J133" s="81"/>
      <c r="K133" s="81"/>
      <c r="L133" s="81" t="str">
        <f>'Input Data'!B23</f>
        <v>h  [m]</v>
      </c>
      <c r="M133" s="81"/>
      <c r="N133" s="81"/>
      <c r="O133" s="81"/>
      <c r="P133" s="81"/>
      <c r="Q133" s="81"/>
      <c r="R133" s="127"/>
      <c r="S133" s="127"/>
      <c r="T133" s="127"/>
      <c r="U133" s="127"/>
      <c r="V133" s="127"/>
      <c r="W133" s="127"/>
      <c r="X133" s="127"/>
      <c r="Y133" s="127"/>
    </row>
    <row r="134" spans="1:25" s="77" customFormat="1" ht="28.2" customHeight="1">
      <c r="A134" s="81"/>
      <c r="B134" s="81" t="str">
        <f>'Input Data'!A15</f>
        <v>Angle in which bucket discharge starts, measured from vert</v>
      </c>
      <c r="C134" s="81"/>
      <c r="D134" s="81"/>
      <c r="E134" s="81"/>
      <c r="F134" s="81"/>
      <c r="G134" s="81"/>
      <c r="H134" s="81"/>
      <c r="I134" s="81"/>
      <c r="J134" s="81"/>
      <c r="K134" s="81"/>
      <c r="L134" s="81" t="str">
        <f>'Input Data'!B15</f>
        <v>θ [°]</v>
      </c>
      <c r="M134" s="81"/>
      <c r="N134" s="81"/>
      <c r="O134" s="81"/>
      <c r="P134" s="81"/>
      <c r="Q134" s="81"/>
      <c r="R134" s="127"/>
      <c r="S134" s="127"/>
      <c r="T134" s="127"/>
      <c r="U134" s="127"/>
      <c r="V134" s="127"/>
      <c r="W134" s="127"/>
      <c r="X134" s="127"/>
      <c r="Y134" s="127"/>
    </row>
    <row r="135" spans="1:25" s="77" customFormat="1" ht="28.2" customHeight="1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127"/>
      <c r="S135" s="127"/>
      <c r="T135" s="127"/>
      <c r="U135" s="127"/>
      <c r="V135" s="127"/>
      <c r="W135" s="127"/>
      <c r="X135" s="127"/>
      <c r="Y135" s="127"/>
    </row>
    <row r="136" spans="1:25" s="77" customFormat="1" ht="28.2" customHeight="1">
      <c r="A136" s="81"/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127"/>
      <c r="S136" s="127"/>
      <c r="T136" s="127"/>
      <c r="U136" s="127"/>
      <c r="V136" s="127"/>
      <c r="W136" s="127"/>
      <c r="X136" s="127"/>
      <c r="Y136" s="127"/>
    </row>
    <row r="137" spans="1:25" s="77" customFormat="1" ht="28.2" customHeight="1">
      <c r="A137" s="81"/>
      <c r="B137" s="88" t="s">
        <v>464</v>
      </c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127"/>
      <c r="S137" s="127"/>
      <c r="T137" s="127"/>
      <c r="U137" s="127"/>
      <c r="V137" s="127"/>
      <c r="W137" s="127"/>
      <c r="X137" s="127"/>
      <c r="Y137" s="127"/>
    </row>
    <row r="138" spans="1:25" s="77" customFormat="1" ht="28.2" customHeight="1">
      <c r="A138" s="81"/>
      <c r="B138" s="81" t="str">
        <f>'Input Data'!A25</f>
        <v xml:space="preserve">Maximum selected boom slewing speed  </v>
      </c>
      <c r="C138" s="81"/>
      <c r="D138" s="81"/>
      <c r="E138" s="81"/>
      <c r="F138" s="81"/>
      <c r="G138" s="81"/>
      <c r="H138" s="81"/>
      <c r="I138" s="81"/>
      <c r="J138" s="81"/>
      <c r="K138" s="81"/>
      <c r="L138" s="81" t="s">
        <v>515</v>
      </c>
      <c r="M138" s="81"/>
      <c r="N138" s="81"/>
      <c r="O138" s="81"/>
      <c r="P138" s="81"/>
      <c r="Q138" s="81"/>
      <c r="R138" s="127"/>
      <c r="S138" s="127"/>
      <c r="T138" s="127"/>
      <c r="U138" s="127"/>
      <c r="V138" s="127"/>
      <c r="W138" s="127"/>
      <c r="X138" s="127"/>
      <c r="Y138" s="127"/>
    </row>
    <row r="139" spans="1:25" s="77" customFormat="1" ht="28.2" customHeight="1">
      <c r="A139" s="81"/>
      <c r="B139" s="81" t="str">
        <f>'Input Data'!A36</f>
        <v xml:space="preserve">Slewing acceleration </v>
      </c>
      <c r="C139" s="81"/>
      <c r="D139" s="81"/>
      <c r="E139" s="81"/>
      <c r="F139" s="81"/>
      <c r="G139" s="81"/>
      <c r="H139" s="81"/>
      <c r="I139" s="81"/>
      <c r="J139" s="81"/>
      <c r="K139" s="81"/>
      <c r="L139" s="81" t="s">
        <v>516</v>
      </c>
      <c r="M139" s="81"/>
      <c r="N139" s="81"/>
      <c r="O139" s="81"/>
      <c r="P139" s="81"/>
      <c r="Q139" s="81"/>
      <c r="R139" s="127"/>
      <c r="S139" s="127"/>
      <c r="T139" s="127"/>
      <c r="U139" s="127"/>
      <c r="V139" s="127"/>
      <c r="W139" s="127"/>
      <c r="X139" s="127"/>
      <c r="Y139" s="127"/>
    </row>
    <row r="140" spans="1:25" s="77" customFormat="1" ht="28.2" customHeight="1">
      <c r="A140" s="81"/>
      <c r="B140" s="81" t="str">
        <f>'Input Data'!A38</f>
        <v xml:space="preserve">Slewing deceleration </v>
      </c>
      <c r="C140" s="81"/>
      <c r="D140" s="81"/>
      <c r="E140" s="81"/>
      <c r="F140" s="81"/>
      <c r="G140" s="81"/>
      <c r="H140" s="81"/>
      <c r="I140" s="81"/>
      <c r="J140" s="81"/>
      <c r="K140" s="81"/>
      <c r="L140" s="81" t="s">
        <v>517</v>
      </c>
      <c r="M140" s="81"/>
      <c r="N140" s="81"/>
      <c r="O140" s="81"/>
      <c r="P140" s="81"/>
      <c r="Q140" s="81"/>
      <c r="R140" s="127"/>
      <c r="S140" s="127"/>
      <c r="T140" s="127"/>
      <c r="U140" s="127"/>
      <c r="V140" s="127"/>
      <c r="W140" s="127"/>
      <c r="X140" s="127"/>
      <c r="Y140" s="127"/>
    </row>
    <row r="141" spans="1:25" s="77" customFormat="1" ht="28.2" customHeight="1">
      <c r="A141" s="81"/>
      <c r="B141" s="81" t="str">
        <f>'Input Data'!A41</f>
        <v>Number of selected benches</v>
      </c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127"/>
      <c r="S141" s="127"/>
      <c r="T141" s="127"/>
      <c r="U141" s="127"/>
      <c r="V141" s="127"/>
      <c r="W141" s="127"/>
      <c r="X141" s="127"/>
      <c r="Y141" s="127"/>
    </row>
    <row r="142" spans="1:25" s="77" customFormat="1" ht="28.2" customHeight="1">
      <c r="A142" s="81"/>
      <c r="B142" s="81" t="str">
        <f>'Input Data'!E13</f>
        <v>Ratio of cutting height to wheel radious</v>
      </c>
      <c r="C142" s="81"/>
      <c r="D142" s="81"/>
      <c r="E142" s="81"/>
      <c r="F142" s="81"/>
      <c r="G142" s="81"/>
      <c r="H142" s="81"/>
      <c r="I142" s="81"/>
      <c r="J142" s="81"/>
      <c r="K142" s="81"/>
      <c r="L142" s="81" t="s">
        <v>518</v>
      </c>
      <c r="M142" s="81"/>
      <c r="N142" s="81"/>
      <c r="O142" s="81"/>
      <c r="P142" s="81"/>
      <c r="Q142" s="81"/>
      <c r="R142" s="127"/>
      <c r="S142" s="127"/>
      <c r="T142" s="127"/>
      <c r="U142" s="127"/>
      <c r="V142" s="127"/>
      <c r="W142" s="127"/>
      <c r="X142" s="127"/>
      <c r="Y142" s="127"/>
    </row>
    <row r="143" spans="1:25" s="77" customFormat="1" ht="28.2" customHeight="1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127"/>
      <c r="S143" s="127"/>
      <c r="T143" s="127"/>
      <c r="U143" s="127"/>
      <c r="V143" s="127"/>
      <c r="W143" s="127"/>
      <c r="X143" s="127"/>
      <c r="Y143" s="127"/>
    </row>
    <row r="144" spans="1:25" s="77" customFormat="1" ht="28.2" customHeight="1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127"/>
      <c r="S144" s="127"/>
      <c r="T144" s="127"/>
      <c r="U144" s="127"/>
      <c r="V144" s="127"/>
      <c r="W144" s="127"/>
      <c r="X144" s="127"/>
      <c r="Y144" s="127"/>
    </row>
    <row r="145" spans="1:25" s="77" customFormat="1" ht="28.2" customHeight="1">
      <c r="A145" s="81"/>
      <c r="B145" s="81" t="str">
        <f>'Input Data'!A42</f>
        <v>Maximum allowable step</v>
      </c>
      <c r="C145" s="81"/>
      <c r="D145" s="81"/>
      <c r="E145" s="81"/>
      <c r="F145" s="81"/>
      <c r="G145" s="81"/>
      <c r="H145" s="81"/>
      <c r="I145" s="81"/>
      <c r="J145" s="81"/>
      <c r="K145" s="81"/>
      <c r="L145" s="81" t="s">
        <v>521</v>
      </c>
      <c r="M145" s="81"/>
      <c r="N145" s="81"/>
      <c r="O145" s="81"/>
      <c r="P145" s="81"/>
      <c r="Q145" s="81"/>
      <c r="R145" s="127"/>
      <c r="S145" s="127"/>
      <c r="T145" s="127"/>
      <c r="U145" s="127"/>
      <c r="V145" s="127"/>
      <c r="W145" s="127"/>
      <c r="X145" s="127"/>
      <c r="Y145" s="127"/>
    </row>
    <row r="146" spans="1:25" s="77" customFormat="1" ht="28.2" customHeight="1">
      <c r="A146" s="81"/>
      <c r="B146" s="81" t="str">
        <f>'Input Data'!A32</f>
        <v>Selected minimum angle of Reclaiming (in plant view)</v>
      </c>
      <c r="C146" s="81"/>
      <c r="D146" s="81"/>
      <c r="E146" s="81"/>
      <c r="F146" s="81"/>
      <c r="G146" s="81"/>
      <c r="H146" s="81"/>
      <c r="I146" s="81"/>
      <c r="J146" s="81"/>
      <c r="K146" s="81"/>
      <c r="L146" s="81" t="s">
        <v>520</v>
      </c>
      <c r="M146" s="81"/>
      <c r="N146" s="81"/>
      <c r="O146" s="81"/>
      <c r="P146" s="81"/>
      <c r="Q146" s="81"/>
      <c r="R146" s="127"/>
      <c r="S146" s="127"/>
      <c r="T146" s="127"/>
      <c r="U146" s="127"/>
      <c r="V146" s="127"/>
      <c r="W146" s="127"/>
      <c r="X146" s="127"/>
      <c r="Y146" s="127"/>
    </row>
    <row r="147" spans="1:25" s="77" customFormat="1" ht="28.2" customHeight="1">
      <c r="A147" s="81"/>
      <c r="B147" s="81" t="str">
        <f>'Input Data'!A35</f>
        <v>Selected Maximum angle of Reclaiming (in plant view)</v>
      </c>
      <c r="C147" s="81"/>
      <c r="D147" s="81"/>
      <c r="E147" s="81"/>
      <c r="F147" s="81"/>
      <c r="G147" s="81"/>
      <c r="H147" s="81"/>
      <c r="I147" s="81"/>
      <c r="J147" s="81"/>
      <c r="K147" s="81"/>
      <c r="L147" s="81" t="s">
        <v>519</v>
      </c>
      <c r="M147" s="81"/>
      <c r="N147" s="81"/>
      <c r="O147" s="81"/>
      <c r="P147" s="81"/>
      <c r="Q147" s="81"/>
      <c r="R147" s="127"/>
      <c r="S147" s="127"/>
      <c r="T147" s="127"/>
      <c r="U147" s="127"/>
      <c r="V147" s="127"/>
      <c r="W147" s="127"/>
      <c r="X147" s="127"/>
      <c r="Y147" s="127"/>
    </row>
    <row r="148" spans="1:25" s="77" customFormat="1" ht="28.2" customHeight="1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127"/>
      <c r="S148" s="127"/>
      <c r="T148" s="127"/>
      <c r="U148" s="127"/>
      <c r="V148" s="127"/>
      <c r="W148" s="127"/>
      <c r="X148" s="127"/>
      <c r="Y148" s="127"/>
    </row>
    <row r="149" spans="1:25" s="77" customFormat="1" ht="28.2" customHeight="1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127"/>
      <c r="S149" s="127"/>
      <c r="T149" s="127"/>
      <c r="U149" s="127"/>
      <c r="V149" s="127"/>
      <c r="W149" s="127"/>
      <c r="X149" s="127"/>
      <c r="Y149" s="127"/>
    </row>
    <row r="150" spans="1:25" s="77" customFormat="1" ht="28.2" customHeight="1">
      <c r="R150" s="145"/>
      <c r="S150" s="145"/>
      <c r="T150" s="145"/>
      <c r="U150" s="145"/>
      <c r="V150" s="145"/>
      <c r="W150" s="145"/>
      <c r="X150" s="145"/>
      <c r="Y150" s="145"/>
    </row>
    <row r="151" spans="1:25" s="77" customFormat="1" ht="28.2" customHeight="1">
      <c r="R151" s="145"/>
      <c r="S151" s="145"/>
      <c r="T151" s="145"/>
      <c r="U151" s="145"/>
      <c r="V151" s="145"/>
      <c r="W151" s="145"/>
      <c r="X151" s="145"/>
      <c r="Y151" s="145"/>
    </row>
    <row r="152" spans="1:25" s="77" customFormat="1" ht="28.2" customHeight="1">
      <c r="R152" s="145"/>
      <c r="S152" s="145"/>
      <c r="T152" s="145"/>
      <c r="U152" s="145"/>
      <c r="V152" s="145"/>
      <c r="W152" s="145"/>
      <c r="X152" s="145"/>
      <c r="Y152" s="145"/>
    </row>
    <row r="153" spans="1:25" s="77" customFormat="1" ht="28.2" customHeight="1">
      <c r="R153" s="145"/>
      <c r="S153" s="145"/>
      <c r="T153" s="145"/>
      <c r="U153" s="145"/>
      <c r="V153" s="145"/>
      <c r="W153" s="145"/>
      <c r="X153" s="145"/>
      <c r="Y153" s="145"/>
    </row>
    <row r="154" spans="1:25" s="77" customFormat="1" ht="28.2" customHeight="1">
      <c r="R154" s="145"/>
      <c r="S154" s="145"/>
      <c r="T154" s="145"/>
      <c r="U154" s="145"/>
      <c r="V154" s="145"/>
      <c r="W154" s="145"/>
      <c r="X154" s="145"/>
      <c r="Y154" s="145"/>
    </row>
    <row r="155" spans="1:25" s="77" customFormat="1" ht="28.2" customHeight="1">
      <c r="R155" s="145"/>
      <c r="S155" s="145"/>
      <c r="T155" s="145"/>
      <c r="U155" s="145"/>
      <c r="V155" s="145"/>
      <c r="W155" s="145"/>
      <c r="X155" s="145"/>
      <c r="Y155" s="145"/>
    </row>
    <row r="156" spans="1:25" s="77" customFormat="1" ht="28.2" customHeight="1">
      <c r="R156" s="145"/>
      <c r="S156" s="145"/>
      <c r="T156" s="145"/>
      <c r="U156" s="145"/>
      <c r="V156" s="145"/>
      <c r="W156" s="145"/>
      <c r="X156" s="145"/>
      <c r="Y156" s="145"/>
    </row>
    <row r="157" spans="1:25" s="77" customFormat="1" ht="28.2" customHeight="1">
      <c r="R157" s="145"/>
      <c r="S157" s="145"/>
      <c r="T157" s="145"/>
      <c r="U157" s="145"/>
      <c r="V157" s="145"/>
      <c r="W157" s="145"/>
      <c r="X157" s="145"/>
      <c r="Y157" s="145"/>
    </row>
    <row r="158" spans="1:25" s="77" customFormat="1" ht="28.2" customHeight="1">
      <c r="R158" s="145"/>
      <c r="S158" s="145"/>
      <c r="T158" s="145"/>
      <c r="U158" s="145"/>
      <c r="V158" s="145"/>
      <c r="W158" s="145"/>
      <c r="X158" s="145"/>
      <c r="Y158" s="145"/>
    </row>
    <row r="159" spans="1:25" s="77" customFormat="1" ht="28.2" customHeight="1">
      <c r="R159" s="145"/>
      <c r="S159" s="145"/>
      <c r="T159" s="145"/>
      <c r="U159" s="145"/>
      <c r="V159" s="145"/>
      <c r="W159" s="145"/>
      <c r="X159" s="145"/>
      <c r="Y159" s="145"/>
    </row>
    <row r="160" spans="1:25" s="81" customFormat="1" ht="28.2" customHeight="1">
      <c r="R160" s="127"/>
      <c r="S160" s="127"/>
      <c r="T160" s="127"/>
      <c r="U160" s="127"/>
      <c r="V160" s="127"/>
      <c r="W160" s="127"/>
      <c r="X160" s="127"/>
      <c r="Y160" s="127"/>
    </row>
    <row r="161" spans="2:25" s="81" customFormat="1" ht="28.2" customHeight="1">
      <c r="R161" s="91"/>
      <c r="S161" s="91"/>
      <c r="T161" s="91"/>
      <c r="U161" s="91"/>
      <c r="V161" s="91"/>
      <c r="W161" s="91"/>
      <c r="X161" s="91"/>
      <c r="Y161" s="91"/>
    </row>
    <row r="162" spans="2:25" s="81" customFormat="1" ht="28.2" customHeight="1">
      <c r="R162" s="91"/>
      <c r="S162" s="91"/>
      <c r="T162" s="91"/>
      <c r="U162" s="91"/>
      <c r="V162" s="91"/>
      <c r="W162" s="91"/>
      <c r="X162" s="91"/>
      <c r="Y162" s="91"/>
    </row>
    <row r="163" spans="2:25" s="81" customFormat="1" ht="28.2" customHeight="1">
      <c r="B163" s="88" t="s">
        <v>465</v>
      </c>
      <c r="R163" s="91"/>
      <c r="S163" s="91"/>
      <c r="T163" s="91"/>
      <c r="U163" s="91"/>
      <c r="V163" s="91"/>
      <c r="W163" s="91"/>
      <c r="X163" s="91"/>
      <c r="Y163" s="91"/>
    </row>
    <row r="164" spans="2:25" s="81" customFormat="1" ht="28.2" customHeight="1">
      <c r="R164" s="91"/>
      <c r="S164" s="91"/>
      <c r="T164" s="91"/>
      <c r="U164" s="91"/>
      <c r="V164" s="91"/>
      <c r="W164" s="91"/>
      <c r="X164" s="91"/>
      <c r="Y164" s="91"/>
    </row>
    <row r="165" spans="2:25" s="81" customFormat="1" ht="57.6" customHeight="1">
      <c r="B165" s="92" t="s">
        <v>466</v>
      </c>
      <c r="C165" s="137" t="s">
        <v>467</v>
      </c>
      <c r="D165" s="137"/>
      <c r="E165" s="137"/>
      <c r="F165" s="137" t="s">
        <v>468</v>
      </c>
      <c r="G165" s="138"/>
      <c r="H165" s="138"/>
      <c r="I165" s="137" t="s">
        <v>469</v>
      </c>
      <c r="J165" s="138"/>
      <c r="K165" s="138"/>
      <c r="L165" s="137" t="s">
        <v>497</v>
      </c>
      <c r="M165" s="138"/>
      <c r="N165" s="138"/>
      <c r="R165" s="143"/>
      <c r="S165" s="144"/>
      <c r="T165" s="144"/>
      <c r="U165" s="93"/>
      <c r="V165" s="91"/>
      <c r="W165" s="91"/>
      <c r="X165" s="91"/>
      <c r="Y165" s="91"/>
    </row>
    <row r="166" spans="2:25" s="81" customFormat="1" ht="28.2" customHeight="1">
      <c r="B166" s="94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R166" s="91"/>
      <c r="S166" s="91"/>
      <c r="T166" s="91"/>
      <c r="U166" s="91"/>
      <c r="V166" s="91"/>
      <c r="W166" s="91"/>
      <c r="X166" s="91"/>
      <c r="Y166" s="91"/>
    </row>
    <row r="167" spans="2:25" s="81" customFormat="1" ht="28.2" customHeight="1">
      <c r="B167" s="94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R167" s="91"/>
      <c r="S167" s="91"/>
      <c r="T167" s="91"/>
      <c r="U167" s="91"/>
      <c r="V167" s="91"/>
      <c r="W167" s="91"/>
      <c r="X167" s="91"/>
      <c r="Y167" s="91"/>
    </row>
    <row r="168" spans="2:25" s="81" customFormat="1" ht="28.2" customHeight="1">
      <c r="B168" s="94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R168" s="91"/>
      <c r="S168" s="91"/>
      <c r="T168" s="91"/>
      <c r="U168" s="91"/>
      <c r="V168" s="91"/>
      <c r="W168" s="91"/>
      <c r="X168" s="91"/>
      <c r="Y168" s="91"/>
    </row>
    <row r="169" spans="2:25" s="81" customFormat="1" ht="28.2" customHeight="1">
      <c r="B169" s="94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R169" s="91"/>
      <c r="S169" s="91"/>
      <c r="T169" s="91"/>
      <c r="U169" s="91"/>
      <c r="V169" s="91"/>
      <c r="W169" s="91"/>
      <c r="X169" s="91"/>
      <c r="Y169" s="91"/>
    </row>
    <row r="170" spans="2:25" s="81" customFormat="1" ht="28.2" customHeight="1">
      <c r="B170" s="94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R170" s="91"/>
      <c r="S170" s="91"/>
      <c r="T170" s="91"/>
      <c r="U170" s="91"/>
      <c r="V170" s="91"/>
      <c r="W170" s="91"/>
      <c r="X170" s="91"/>
      <c r="Y170" s="91"/>
    </row>
    <row r="171" spans="2:25" s="81" customFormat="1" ht="28.2" customHeight="1">
      <c r="B171" s="94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R171" s="91"/>
      <c r="S171" s="91"/>
      <c r="T171" s="91"/>
      <c r="U171" s="91"/>
      <c r="V171" s="91"/>
      <c r="W171" s="91"/>
      <c r="X171" s="91"/>
      <c r="Y171" s="91"/>
    </row>
    <row r="172" spans="2:25" s="81" customFormat="1" ht="28.2" customHeight="1">
      <c r="B172" s="94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R172" s="91"/>
      <c r="S172" s="91"/>
      <c r="T172" s="91"/>
      <c r="U172" s="91"/>
      <c r="V172" s="91"/>
      <c r="W172" s="91"/>
      <c r="X172" s="91"/>
      <c r="Y172" s="91"/>
    </row>
    <row r="173" spans="2:25" s="81" customFormat="1" ht="28.2" customHeight="1">
      <c r="B173" s="94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R173" s="91"/>
      <c r="S173" s="91"/>
      <c r="T173" s="91"/>
      <c r="U173" s="91"/>
      <c r="V173" s="91"/>
      <c r="W173" s="91"/>
      <c r="X173" s="91"/>
      <c r="Y173" s="91"/>
    </row>
    <row r="174" spans="2:25" s="81" customFormat="1" ht="28.2" customHeight="1">
      <c r="B174" s="94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R174" s="91"/>
      <c r="S174" s="91"/>
      <c r="T174" s="91"/>
      <c r="U174" s="91"/>
      <c r="V174" s="91"/>
      <c r="W174" s="91"/>
      <c r="X174" s="91"/>
      <c r="Y174" s="91"/>
    </row>
    <row r="175" spans="2:25" s="81" customFormat="1" ht="28.2" customHeight="1">
      <c r="B175" s="94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R175" s="91"/>
      <c r="S175" s="91"/>
      <c r="T175" s="91"/>
      <c r="U175" s="91"/>
      <c r="V175" s="91"/>
      <c r="W175" s="91"/>
      <c r="X175" s="91"/>
      <c r="Y175" s="91"/>
    </row>
    <row r="176" spans="2:25" s="81" customFormat="1" ht="28.2" customHeight="1">
      <c r="S176" s="91"/>
      <c r="T176" s="91"/>
      <c r="U176" s="91"/>
      <c r="V176" s="91"/>
      <c r="W176" s="91"/>
      <c r="X176" s="91"/>
      <c r="Y176" s="91"/>
    </row>
    <row r="177" spans="2:25" s="81" customFormat="1" ht="28.2" customHeight="1">
      <c r="R177" s="91"/>
      <c r="S177" s="91"/>
      <c r="T177" s="91"/>
      <c r="U177" s="91"/>
      <c r="V177" s="91"/>
      <c r="W177" s="91"/>
      <c r="X177" s="91"/>
      <c r="Y177" s="91"/>
    </row>
    <row r="178" spans="2:25" s="81" customFormat="1" ht="28.2" customHeight="1">
      <c r="B178" s="88" t="s">
        <v>470</v>
      </c>
      <c r="R178" s="91"/>
      <c r="S178" s="91"/>
      <c r="T178" s="91"/>
      <c r="U178" s="91"/>
      <c r="V178" s="91"/>
      <c r="W178" s="91"/>
      <c r="X178" s="91"/>
      <c r="Y178" s="91"/>
    </row>
    <row r="179" spans="2:25" s="81" customFormat="1" ht="28.2" customHeight="1">
      <c r="R179" s="91"/>
      <c r="S179" s="91"/>
      <c r="T179" s="91"/>
      <c r="U179" s="91"/>
      <c r="V179" s="91"/>
      <c r="W179" s="91"/>
      <c r="X179" s="91"/>
      <c r="Y179" s="91"/>
    </row>
    <row r="180" spans="2:25" s="81" customFormat="1" ht="102" customHeight="1">
      <c r="B180" s="95" t="str">
        <f t="shared" ref="B180:B190" si="0">B165</f>
        <v>BENCH</v>
      </c>
      <c r="C180" s="128" t="s">
        <v>471</v>
      </c>
      <c r="D180" s="128"/>
      <c r="E180" s="128"/>
      <c r="F180" s="128" t="s">
        <v>474</v>
      </c>
      <c r="G180" s="129"/>
      <c r="H180" s="129"/>
      <c r="I180" s="128" t="s">
        <v>472</v>
      </c>
      <c r="J180" s="129"/>
      <c r="K180" s="129"/>
      <c r="L180" s="128" t="s">
        <v>473</v>
      </c>
      <c r="M180" s="129"/>
      <c r="N180" s="129"/>
      <c r="O180" s="128" t="s">
        <v>475</v>
      </c>
      <c r="P180" s="129"/>
      <c r="Q180" s="129"/>
      <c r="R180" s="128" t="s">
        <v>498</v>
      </c>
      <c r="S180" s="129"/>
      <c r="T180" s="129"/>
      <c r="X180" s="91"/>
      <c r="Y180" s="91"/>
    </row>
    <row r="181" spans="2:25" s="81" customFormat="1" ht="28.2" customHeight="1">
      <c r="B181" s="96"/>
      <c r="C181" s="141"/>
      <c r="D181" s="141"/>
      <c r="E181" s="141"/>
      <c r="F181" s="125"/>
      <c r="G181" s="125"/>
      <c r="H181" s="125"/>
      <c r="I181" s="131"/>
      <c r="J181" s="131"/>
      <c r="K181" s="131"/>
      <c r="L181" s="141"/>
      <c r="M181" s="141"/>
      <c r="N181" s="141"/>
      <c r="O181" s="141"/>
      <c r="P181" s="141"/>
      <c r="Q181" s="141"/>
      <c r="R181" s="131"/>
      <c r="S181" s="131"/>
      <c r="T181" s="131"/>
      <c r="X181" s="91"/>
      <c r="Y181" s="91"/>
    </row>
    <row r="182" spans="2:25" s="81" customFormat="1" ht="28.2" customHeight="1">
      <c r="B182" s="96"/>
      <c r="C182" s="141"/>
      <c r="D182" s="141"/>
      <c r="E182" s="141"/>
      <c r="F182" s="125"/>
      <c r="G182" s="125"/>
      <c r="H182" s="125"/>
      <c r="I182" s="131"/>
      <c r="J182" s="131"/>
      <c r="K182" s="131"/>
      <c r="L182" s="141"/>
      <c r="M182" s="141"/>
      <c r="N182" s="141"/>
      <c r="O182" s="141"/>
      <c r="P182" s="141"/>
      <c r="Q182" s="141"/>
      <c r="R182" s="131"/>
      <c r="S182" s="131"/>
      <c r="T182" s="131"/>
      <c r="X182" s="91"/>
      <c r="Y182" s="91"/>
    </row>
    <row r="183" spans="2:25" s="81" customFormat="1" ht="28.2" customHeight="1">
      <c r="B183" s="96"/>
      <c r="C183" s="141"/>
      <c r="D183" s="141"/>
      <c r="E183" s="141"/>
      <c r="F183" s="125"/>
      <c r="G183" s="125"/>
      <c r="H183" s="125"/>
      <c r="I183" s="131"/>
      <c r="J183" s="131"/>
      <c r="K183" s="131"/>
      <c r="L183" s="141"/>
      <c r="M183" s="141"/>
      <c r="N183" s="141"/>
      <c r="O183" s="141"/>
      <c r="P183" s="141"/>
      <c r="Q183" s="141"/>
      <c r="R183" s="131"/>
      <c r="S183" s="131"/>
      <c r="T183" s="131"/>
      <c r="X183" s="91"/>
      <c r="Y183" s="91"/>
    </row>
    <row r="184" spans="2:25" s="81" customFormat="1" ht="28.2" customHeight="1">
      <c r="B184" s="96"/>
      <c r="C184" s="141"/>
      <c r="D184" s="141"/>
      <c r="E184" s="141"/>
      <c r="F184" s="125"/>
      <c r="G184" s="125"/>
      <c r="H184" s="125"/>
      <c r="I184" s="131"/>
      <c r="J184" s="131"/>
      <c r="K184" s="131"/>
      <c r="L184" s="141"/>
      <c r="M184" s="141"/>
      <c r="N184" s="141"/>
      <c r="O184" s="141"/>
      <c r="P184" s="141"/>
      <c r="Q184" s="141"/>
      <c r="R184" s="131"/>
      <c r="S184" s="131"/>
      <c r="T184" s="131"/>
      <c r="X184" s="91"/>
      <c r="Y184" s="91"/>
    </row>
    <row r="185" spans="2:25" s="81" customFormat="1" ht="28.2" customHeight="1">
      <c r="B185" s="96"/>
      <c r="C185" s="141"/>
      <c r="D185" s="141"/>
      <c r="E185" s="141"/>
      <c r="F185" s="125"/>
      <c r="G185" s="125"/>
      <c r="H185" s="125"/>
      <c r="I185" s="131"/>
      <c r="J185" s="131"/>
      <c r="K185" s="131"/>
      <c r="L185" s="141"/>
      <c r="M185" s="141"/>
      <c r="N185" s="141"/>
      <c r="O185" s="141"/>
      <c r="P185" s="141"/>
      <c r="Q185" s="141"/>
      <c r="R185" s="131"/>
      <c r="S185" s="131"/>
      <c r="T185" s="131"/>
      <c r="X185" s="91"/>
      <c r="Y185" s="91"/>
    </row>
    <row r="186" spans="2:25" s="81" customFormat="1" ht="28.2" customHeight="1">
      <c r="B186" s="96"/>
      <c r="C186" s="141"/>
      <c r="D186" s="141"/>
      <c r="E186" s="141"/>
      <c r="F186" s="125"/>
      <c r="G186" s="125"/>
      <c r="H186" s="125"/>
      <c r="I186" s="131"/>
      <c r="J186" s="131"/>
      <c r="K186" s="131"/>
      <c r="L186" s="141"/>
      <c r="M186" s="141"/>
      <c r="N186" s="141"/>
      <c r="O186" s="141"/>
      <c r="P186" s="141"/>
      <c r="Q186" s="141"/>
      <c r="R186" s="131"/>
      <c r="S186" s="131"/>
      <c r="T186" s="131"/>
      <c r="X186" s="91"/>
      <c r="Y186" s="91"/>
    </row>
    <row r="187" spans="2:25" s="81" customFormat="1" ht="28.2" customHeight="1">
      <c r="B187" s="96"/>
      <c r="C187" s="141"/>
      <c r="D187" s="141"/>
      <c r="E187" s="141"/>
      <c r="F187" s="125"/>
      <c r="G187" s="125"/>
      <c r="H187" s="125"/>
      <c r="I187" s="131"/>
      <c r="J187" s="131"/>
      <c r="K187" s="131"/>
      <c r="L187" s="141"/>
      <c r="M187" s="141"/>
      <c r="N187" s="141"/>
      <c r="O187" s="141"/>
      <c r="P187" s="141"/>
      <c r="Q187" s="141"/>
      <c r="R187" s="131"/>
      <c r="S187" s="131"/>
      <c r="T187" s="131"/>
      <c r="X187" s="91"/>
      <c r="Y187" s="91"/>
    </row>
    <row r="188" spans="2:25" s="81" customFormat="1" ht="28.2" customHeight="1">
      <c r="B188" s="96"/>
      <c r="C188" s="141"/>
      <c r="D188" s="141"/>
      <c r="E188" s="141"/>
      <c r="F188" s="125"/>
      <c r="G188" s="125"/>
      <c r="H188" s="125"/>
      <c r="I188" s="131"/>
      <c r="J188" s="131"/>
      <c r="K188" s="131"/>
      <c r="L188" s="141"/>
      <c r="M188" s="141"/>
      <c r="N188" s="141"/>
      <c r="O188" s="141"/>
      <c r="P188" s="141"/>
      <c r="Q188" s="141"/>
      <c r="R188" s="131"/>
      <c r="S188" s="131"/>
      <c r="T188" s="131"/>
      <c r="X188" s="91"/>
      <c r="Y188" s="91"/>
    </row>
    <row r="189" spans="2:25" s="81" customFormat="1" ht="28.2" customHeight="1">
      <c r="B189" s="96"/>
      <c r="C189" s="141"/>
      <c r="D189" s="141"/>
      <c r="E189" s="141"/>
      <c r="F189" s="125"/>
      <c r="G189" s="125"/>
      <c r="H189" s="125"/>
      <c r="I189" s="131"/>
      <c r="J189" s="131"/>
      <c r="K189" s="131"/>
      <c r="L189" s="141"/>
      <c r="M189" s="141"/>
      <c r="N189" s="141"/>
      <c r="O189" s="141"/>
      <c r="P189" s="141"/>
      <c r="Q189" s="141"/>
      <c r="R189" s="131"/>
      <c r="S189" s="131"/>
      <c r="T189" s="131"/>
      <c r="X189" s="91"/>
      <c r="Y189" s="91"/>
    </row>
    <row r="190" spans="2:25" s="81" customFormat="1" ht="28.2" customHeight="1">
      <c r="B190" s="96"/>
      <c r="C190" s="141"/>
      <c r="D190" s="141"/>
      <c r="E190" s="141"/>
      <c r="F190" s="125"/>
      <c r="G190" s="125"/>
      <c r="H190" s="125"/>
      <c r="I190" s="131"/>
      <c r="J190" s="131"/>
      <c r="K190" s="131"/>
      <c r="L190" s="141"/>
      <c r="M190" s="141"/>
      <c r="N190" s="141"/>
      <c r="O190" s="141"/>
      <c r="P190" s="141"/>
      <c r="Q190" s="141"/>
      <c r="R190" s="131"/>
      <c r="S190" s="131"/>
      <c r="T190" s="131"/>
      <c r="X190" s="91"/>
      <c r="Y190" s="91"/>
    </row>
    <row r="191" spans="2:25" s="81" customFormat="1" ht="28.2" customHeight="1">
      <c r="R191" s="91"/>
      <c r="S191" s="91"/>
      <c r="T191" s="91"/>
      <c r="U191" s="91"/>
      <c r="V191" s="91"/>
      <c r="W191" s="91"/>
      <c r="X191" s="91"/>
      <c r="Y191" s="91"/>
    </row>
    <row r="192" spans="2:25" s="81" customFormat="1" ht="28.2" customHeight="1">
      <c r="R192" s="91"/>
      <c r="S192" s="91"/>
      <c r="T192" s="91"/>
      <c r="U192" s="91"/>
      <c r="V192" s="91"/>
      <c r="W192" s="91"/>
      <c r="X192" s="91"/>
      <c r="Y192" s="91"/>
    </row>
    <row r="193" spans="2:25" s="81" customFormat="1" ht="28.2" customHeight="1">
      <c r="B193" s="88" t="s">
        <v>477</v>
      </c>
      <c r="R193" s="91"/>
      <c r="S193" s="91"/>
      <c r="T193" s="91"/>
      <c r="U193" s="91"/>
      <c r="V193" s="91"/>
      <c r="W193" s="91"/>
      <c r="X193" s="91"/>
      <c r="Y193" s="91"/>
    </row>
    <row r="194" spans="2:25" s="81" customFormat="1" ht="28.2" customHeight="1">
      <c r="R194" s="91"/>
      <c r="S194" s="91"/>
      <c r="T194" s="91"/>
      <c r="U194" s="91"/>
      <c r="V194" s="91"/>
      <c r="W194" s="91"/>
      <c r="X194" s="91"/>
      <c r="Y194" s="91"/>
    </row>
    <row r="195" spans="2:25" s="81" customFormat="1" ht="99" customHeight="1">
      <c r="B195" s="95" t="str">
        <f t="shared" ref="B195:B205" si="1">B180</f>
        <v>BENCH</v>
      </c>
      <c r="C195" s="137" t="s">
        <v>499</v>
      </c>
      <c r="D195" s="138"/>
      <c r="E195" s="138"/>
      <c r="F195" s="128" t="s">
        <v>476</v>
      </c>
      <c r="G195" s="129"/>
      <c r="H195" s="129"/>
      <c r="I195" s="128" t="s">
        <v>544</v>
      </c>
      <c r="J195" s="129"/>
      <c r="K195" s="129"/>
      <c r="L195" s="128" t="s">
        <v>478</v>
      </c>
      <c r="M195" s="129"/>
      <c r="N195" s="129"/>
      <c r="O195" s="128" t="s">
        <v>480</v>
      </c>
      <c r="P195" s="129"/>
      <c r="Q195" s="129"/>
      <c r="R195" s="91"/>
      <c r="S195" s="91"/>
      <c r="T195" s="91"/>
      <c r="U195" s="91"/>
      <c r="V195" s="91"/>
      <c r="W195" s="91"/>
      <c r="X195" s="91"/>
      <c r="Y195" s="91"/>
    </row>
    <row r="196" spans="2:25" s="81" customFormat="1" ht="28.2" customHeight="1">
      <c r="B196" s="96"/>
      <c r="C196" s="134"/>
      <c r="D196" s="134"/>
      <c r="E196" s="134"/>
      <c r="F196" s="136"/>
      <c r="G196" s="136"/>
      <c r="H196" s="136"/>
      <c r="I196" s="136"/>
      <c r="J196" s="136"/>
      <c r="K196" s="136"/>
      <c r="L196" s="130"/>
      <c r="M196" s="131"/>
      <c r="N196" s="131"/>
      <c r="O196" s="130"/>
      <c r="P196" s="131"/>
      <c r="Q196" s="131"/>
      <c r="S196" s="91"/>
      <c r="T196" s="91"/>
      <c r="U196" s="91"/>
      <c r="V196" s="91"/>
      <c r="W196" s="91"/>
      <c r="Y196" s="91"/>
    </row>
    <row r="197" spans="2:25" s="81" customFormat="1" ht="28.2" customHeight="1">
      <c r="B197" s="96"/>
      <c r="C197" s="134"/>
      <c r="D197" s="134"/>
      <c r="E197" s="134"/>
      <c r="F197" s="136"/>
      <c r="G197" s="136"/>
      <c r="H197" s="136"/>
      <c r="I197" s="136"/>
      <c r="J197" s="136"/>
      <c r="K197" s="136"/>
      <c r="L197" s="130"/>
      <c r="M197" s="131"/>
      <c r="N197" s="131"/>
      <c r="O197" s="130"/>
      <c r="P197" s="131"/>
      <c r="Q197" s="131"/>
      <c r="S197" s="91"/>
      <c r="T197" s="91"/>
      <c r="U197" s="91"/>
      <c r="V197" s="91"/>
      <c r="W197" s="91"/>
      <c r="Y197" s="91"/>
    </row>
    <row r="198" spans="2:25" ht="28.2" customHeight="1">
      <c r="B198" s="96"/>
      <c r="C198" s="134"/>
      <c r="D198" s="134"/>
      <c r="E198" s="134"/>
      <c r="F198" s="136"/>
      <c r="G198" s="136"/>
      <c r="H198" s="136"/>
      <c r="I198" s="136"/>
      <c r="J198" s="136"/>
      <c r="K198" s="136"/>
      <c r="L198" s="130"/>
      <c r="M198" s="131"/>
      <c r="N198" s="131"/>
      <c r="O198" s="130"/>
      <c r="P198" s="131"/>
      <c r="Q198" s="131"/>
      <c r="S198" s="91"/>
      <c r="T198" s="91"/>
      <c r="U198" s="91"/>
      <c r="V198" s="91"/>
      <c r="W198" s="91"/>
      <c r="Y198" s="91"/>
    </row>
    <row r="199" spans="2:25" ht="28.2" customHeight="1">
      <c r="B199" s="96"/>
      <c r="C199" s="134"/>
      <c r="D199" s="134"/>
      <c r="E199" s="134"/>
      <c r="F199" s="136"/>
      <c r="G199" s="136"/>
      <c r="H199" s="136"/>
      <c r="I199" s="136"/>
      <c r="J199" s="136"/>
      <c r="K199" s="136"/>
      <c r="L199" s="139"/>
      <c r="M199" s="140"/>
      <c r="N199" s="140"/>
      <c r="O199" s="130"/>
      <c r="P199" s="131"/>
      <c r="Q199" s="131"/>
      <c r="S199" s="91"/>
      <c r="T199" s="91"/>
      <c r="U199" s="91"/>
      <c r="V199" s="91"/>
      <c r="W199" s="91"/>
      <c r="Y199" s="91"/>
    </row>
    <row r="200" spans="2:25" ht="28.2" customHeight="1">
      <c r="B200" s="96"/>
      <c r="C200" s="134"/>
      <c r="D200" s="134"/>
      <c r="E200" s="134"/>
      <c r="F200" s="136"/>
      <c r="G200" s="136"/>
      <c r="H200" s="136"/>
      <c r="I200" s="136"/>
      <c r="J200" s="136"/>
      <c r="K200" s="136"/>
      <c r="L200" s="139"/>
      <c r="M200" s="140"/>
      <c r="N200" s="140"/>
      <c r="O200" s="130"/>
      <c r="P200" s="131"/>
      <c r="Q200" s="131"/>
      <c r="S200" s="91"/>
      <c r="T200" s="91"/>
      <c r="U200" s="91"/>
      <c r="V200" s="91"/>
      <c r="W200" s="91"/>
      <c r="Y200" s="91"/>
    </row>
    <row r="201" spans="2:25" ht="28.2" customHeight="1">
      <c r="B201" s="96"/>
      <c r="C201" s="134"/>
      <c r="D201" s="134"/>
      <c r="E201" s="134"/>
      <c r="F201" s="136"/>
      <c r="G201" s="136"/>
      <c r="H201" s="136"/>
      <c r="I201" s="136"/>
      <c r="J201" s="136"/>
      <c r="K201" s="136"/>
      <c r="L201" s="139"/>
      <c r="M201" s="140"/>
      <c r="N201" s="140"/>
      <c r="O201" s="130"/>
      <c r="P201" s="131"/>
      <c r="Q201" s="131"/>
      <c r="S201" s="91"/>
      <c r="T201" s="91"/>
      <c r="U201" s="91"/>
      <c r="V201" s="91"/>
      <c r="W201" s="91"/>
      <c r="Y201" s="91"/>
    </row>
    <row r="202" spans="2:25" ht="28.2" customHeight="1">
      <c r="B202" s="96"/>
      <c r="C202" s="134"/>
      <c r="D202" s="134"/>
      <c r="E202" s="134"/>
      <c r="F202" s="136"/>
      <c r="G202" s="136"/>
      <c r="H202" s="136"/>
      <c r="I202" s="136"/>
      <c r="J202" s="136"/>
      <c r="K202" s="136"/>
      <c r="L202" s="139"/>
      <c r="M202" s="140"/>
      <c r="N202" s="140"/>
      <c r="O202" s="130"/>
      <c r="P202" s="131"/>
      <c r="Q202" s="131"/>
      <c r="S202" s="91"/>
      <c r="T202" s="91"/>
      <c r="U202" s="91"/>
      <c r="V202" s="91"/>
      <c r="W202" s="91"/>
      <c r="Y202" s="91"/>
    </row>
    <row r="203" spans="2:25" ht="28.2" customHeight="1">
      <c r="B203" s="96"/>
      <c r="C203" s="134"/>
      <c r="D203" s="134"/>
      <c r="E203" s="134"/>
      <c r="F203" s="136"/>
      <c r="G203" s="136"/>
      <c r="H203" s="136"/>
      <c r="I203" s="136"/>
      <c r="J203" s="136"/>
      <c r="K203" s="136"/>
      <c r="L203" s="139"/>
      <c r="M203" s="140"/>
      <c r="N203" s="140"/>
      <c r="O203" s="130"/>
      <c r="P203" s="131"/>
      <c r="Q203" s="131"/>
      <c r="S203" s="91"/>
      <c r="T203" s="91"/>
      <c r="U203" s="91"/>
      <c r="V203" s="91"/>
      <c r="W203" s="91"/>
      <c r="Y203" s="91"/>
    </row>
    <row r="204" spans="2:25" ht="28.2" customHeight="1">
      <c r="B204" s="96"/>
      <c r="C204" s="134"/>
      <c r="D204" s="134"/>
      <c r="E204" s="134"/>
      <c r="F204" s="136"/>
      <c r="G204" s="136"/>
      <c r="H204" s="136"/>
      <c r="I204" s="136"/>
      <c r="J204" s="136"/>
      <c r="K204" s="136"/>
      <c r="L204" s="139"/>
      <c r="M204" s="140"/>
      <c r="N204" s="140"/>
      <c r="O204" s="130"/>
      <c r="P204" s="131"/>
      <c r="Q204" s="131"/>
      <c r="S204" s="91"/>
      <c r="T204" s="91"/>
      <c r="U204" s="91"/>
      <c r="V204" s="91"/>
      <c r="W204" s="91"/>
      <c r="Y204" s="91"/>
    </row>
    <row r="205" spans="2:25" s="81" customFormat="1" ht="28.2" customHeight="1">
      <c r="B205" s="96"/>
      <c r="C205" s="134"/>
      <c r="D205" s="134"/>
      <c r="E205" s="134"/>
      <c r="F205" s="136"/>
      <c r="G205" s="136"/>
      <c r="H205" s="136"/>
      <c r="I205" s="136"/>
      <c r="J205" s="136"/>
      <c r="K205" s="136"/>
      <c r="L205" s="139"/>
      <c r="M205" s="140"/>
      <c r="N205" s="140"/>
      <c r="O205" s="130"/>
      <c r="P205" s="131"/>
      <c r="Q205" s="131"/>
      <c r="S205" s="91"/>
      <c r="T205" s="91"/>
      <c r="U205" s="91"/>
      <c r="V205" s="91"/>
      <c r="W205" s="91"/>
      <c r="Y205" s="91"/>
    </row>
    <row r="206" spans="2:25" s="81" customFormat="1" ht="28.2" customHeight="1">
      <c r="R206" s="91"/>
      <c r="S206" s="91"/>
      <c r="T206" s="91"/>
      <c r="U206" s="91"/>
      <c r="V206" s="91"/>
      <c r="W206" s="91"/>
      <c r="X206" s="91"/>
      <c r="Y206" s="91"/>
    </row>
    <row r="207" spans="2:25" s="81" customFormat="1" ht="28.2" customHeight="1">
      <c r="R207" s="91"/>
      <c r="S207" s="91"/>
      <c r="T207" s="91"/>
      <c r="U207" s="91"/>
      <c r="V207" s="91"/>
      <c r="W207" s="91"/>
      <c r="X207" s="91"/>
      <c r="Y207" s="91"/>
    </row>
    <row r="208" spans="2:25" s="81" customFormat="1" ht="28.2" customHeight="1">
      <c r="R208" s="91"/>
      <c r="S208" s="91"/>
      <c r="T208" s="91"/>
      <c r="U208" s="91"/>
      <c r="V208" s="91"/>
      <c r="W208" s="91"/>
      <c r="X208" s="91"/>
      <c r="Y208" s="91"/>
    </row>
    <row r="209" spans="2:26" s="81" customFormat="1" ht="28.2" customHeight="1">
      <c r="N209" s="90"/>
      <c r="R209" s="91"/>
      <c r="S209" s="91"/>
      <c r="T209" s="91"/>
      <c r="U209" s="91"/>
      <c r="V209" s="91"/>
      <c r="W209" s="91"/>
      <c r="X209" s="91"/>
      <c r="Y209" s="91"/>
    </row>
    <row r="210" spans="2:26" s="81" customFormat="1" ht="28.2" customHeight="1">
      <c r="B210" s="81" t="s">
        <v>494</v>
      </c>
      <c r="K210" s="134"/>
      <c r="L210" s="134"/>
      <c r="M210" s="81" t="s">
        <v>493</v>
      </c>
      <c r="R210" s="91"/>
      <c r="S210" s="91"/>
      <c r="T210" s="91"/>
      <c r="U210" s="91"/>
      <c r="V210" s="91"/>
      <c r="W210" s="91"/>
      <c r="X210" s="91"/>
      <c r="Y210" s="91"/>
    </row>
    <row r="211" spans="2:26" s="81" customFormat="1" ht="74.400000000000006" customHeight="1">
      <c r="B211" s="81" t="s">
        <v>495</v>
      </c>
      <c r="K211" s="134"/>
      <c r="L211" s="134"/>
      <c r="M211" s="81" t="s">
        <v>493</v>
      </c>
      <c r="X211" s="91"/>
      <c r="Y211" s="91"/>
    </row>
    <row r="212" spans="2:26" s="81" customFormat="1" ht="28.2" customHeight="1">
      <c r="B212" s="81" t="s">
        <v>496</v>
      </c>
      <c r="K212" s="134"/>
      <c r="L212" s="134"/>
      <c r="M212" s="81" t="s">
        <v>493</v>
      </c>
      <c r="X212" s="91"/>
      <c r="Y212" s="91"/>
      <c r="Z212" s="91"/>
    </row>
    <row r="213" spans="2:26" ht="28.2" customHeight="1">
      <c r="B213" s="81" t="s">
        <v>542</v>
      </c>
      <c r="K213" s="101"/>
      <c r="X213" s="91"/>
      <c r="Y213" s="91"/>
      <c r="Z213" s="91"/>
    </row>
    <row r="214" spans="2:26" ht="28.2" customHeight="1">
      <c r="X214" s="91"/>
      <c r="Y214" s="91"/>
      <c r="Z214" s="91"/>
    </row>
    <row r="215" spans="2:26" ht="28.2" customHeight="1">
      <c r="X215" s="91"/>
      <c r="Y215" s="91"/>
      <c r="Z215" s="91"/>
    </row>
    <row r="216" spans="2:26" s="81" customFormat="1" ht="28.2" customHeight="1">
      <c r="X216" s="91"/>
      <c r="Y216" s="91"/>
      <c r="Z216" s="91"/>
    </row>
    <row r="217" spans="2:26" s="81" customFormat="1" ht="28.2" customHeight="1">
      <c r="X217" s="91"/>
      <c r="Y217" s="91"/>
      <c r="Z217" s="91"/>
    </row>
    <row r="218" spans="2:26" s="81" customFormat="1" ht="28.2" customHeight="1">
      <c r="X218" s="91"/>
      <c r="Y218" s="91"/>
      <c r="Z218" s="91"/>
    </row>
    <row r="219" spans="2:26" s="81" customFormat="1" ht="28.2" customHeight="1">
      <c r="X219" s="91"/>
      <c r="Y219" s="91"/>
      <c r="Z219" s="91"/>
    </row>
    <row r="220" spans="2:26" s="81" customFormat="1" ht="28.2" customHeight="1">
      <c r="X220" s="91"/>
      <c r="Y220" s="91"/>
      <c r="Z220" s="91"/>
    </row>
    <row r="221" spans="2:26" s="81" customFormat="1" ht="28.2" customHeight="1">
      <c r="X221" s="91"/>
      <c r="Y221" s="91"/>
      <c r="Z221" s="91"/>
    </row>
    <row r="222" spans="2:26" ht="28.2" customHeight="1">
      <c r="B222" s="96"/>
      <c r="R222" s="91"/>
      <c r="T222" s="91"/>
      <c r="U222" s="91"/>
      <c r="V222" s="91"/>
      <c r="W222" s="91"/>
      <c r="X222" s="91"/>
      <c r="Y222" s="91"/>
      <c r="Z222" s="91"/>
    </row>
    <row r="223" spans="2:26" ht="28.2" customHeight="1">
      <c r="R223" s="91"/>
      <c r="S223" s="91"/>
      <c r="T223" s="91"/>
      <c r="U223" s="91"/>
      <c r="V223" s="91"/>
      <c r="W223" s="91"/>
      <c r="X223" s="91"/>
      <c r="Y223" s="91"/>
    </row>
    <row r="224" spans="2:26" ht="28.2" customHeight="1">
      <c r="R224" s="91"/>
      <c r="S224" s="91"/>
      <c r="T224" s="91"/>
      <c r="U224" s="91"/>
      <c r="V224" s="91"/>
      <c r="W224" s="91"/>
      <c r="X224" s="91"/>
      <c r="Y224" s="91"/>
    </row>
    <row r="225" spans="1:25" ht="28.2" customHeight="1">
      <c r="R225" s="91"/>
      <c r="S225" s="91"/>
      <c r="T225" s="91"/>
      <c r="U225" s="91"/>
      <c r="V225" s="91"/>
      <c r="W225" s="91"/>
      <c r="X225" s="91"/>
      <c r="Y225" s="91"/>
    </row>
    <row r="226" spans="1:25" ht="28.2" customHeight="1">
      <c r="R226" s="91"/>
      <c r="S226" s="91"/>
      <c r="T226" s="91"/>
      <c r="U226" s="91"/>
      <c r="V226" s="91"/>
      <c r="W226" s="91"/>
      <c r="X226" s="91"/>
      <c r="Y226" s="91"/>
    </row>
    <row r="227" spans="1:25" ht="28.2" customHeight="1">
      <c r="R227" s="127"/>
      <c r="S227" s="127"/>
      <c r="T227" s="127"/>
      <c r="U227" s="127"/>
      <c r="V227" s="127"/>
      <c r="W227" s="127"/>
      <c r="X227" s="127"/>
      <c r="Y227" s="127"/>
    </row>
    <row r="228" spans="1:25" ht="28.2" customHeight="1">
      <c r="R228" s="91"/>
      <c r="S228" s="91"/>
      <c r="T228" s="91"/>
      <c r="U228" s="91"/>
      <c r="V228" s="91"/>
      <c r="W228" s="91"/>
      <c r="X228" s="91"/>
      <c r="Y228" s="91"/>
    </row>
    <row r="229" spans="1:25" ht="28.2" customHeight="1">
      <c r="R229" s="91"/>
      <c r="S229" s="91"/>
      <c r="T229" s="91"/>
      <c r="U229" s="91"/>
      <c r="V229" s="91"/>
      <c r="W229" s="91"/>
      <c r="X229" s="91"/>
      <c r="Y229" s="91"/>
    </row>
    <row r="230" spans="1:25" ht="28.2" customHeight="1">
      <c r="R230" s="91"/>
      <c r="S230" s="91"/>
      <c r="T230" s="91"/>
      <c r="U230" s="91"/>
      <c r="V230" s="91"/>
      <c r="W230" s="91"/>
      <c r="X230" s="91"/>
      <c r="Y230" s="91"/>
    </row>
    <row r="231" spans="1:25" ht="83.4" customHeight="1">
      <c r="R231" s="127"/>
      <c r="S231" s="127"/>
      <c r="T231" s="127"/>
      <c r="U231" s="127"/>
      <c r="V231" s="127"/>
      <c r="W231" s="127"/>
      <c r="X231" s="127"/>
      <c r="Y231" s="127"/>
    </row>
    <row r="232" spans="1:25" ht="28.2" customHeight="1">
      <c r="A232" s="96"/>
      <c r="R232" s="91"/>
      <c r="S232" s="91"/>
      <c r="T232" s="91"/>
      <c r="U232" s="91"/>
      <c r="V232" s="91"/>
      <c r="W232" s="91"/>
      <c r="X232" s="91"/>
      <c r="Y232" s="91"/>
    </row>
    <row r="233" spans="1:25" ht="28.2" customHeight="1">
      <c r="A233" s="96"/>
      <c r="R233" s="127"/>
      <c r="S233" s="127"/>
      <c r="T233" s="127"/>
      <c r="U233" s="127"/>
      <c r="V233" s="127"/>
      <c r="W233" s="127"/>
      <c r="X233" s="127"/>
      <c r="Y233" s="127"/>
    </row>
    <row r="234" spans="1:25" ht="28.2" customHeight="1">
      <c r="A234" s="96"/>
      <c r="R234" s="127"/>
      <c r="S234" s="127"/>
      <c r="T234" s="127"/>
      <c r="U234" s="127"/>
      <c r="V234" s="127"/>
      <c r="W234" s="127"/>
      <c r="X234" s="127"/>
      <c r="Y234" s="127"/>
    </row>
    <row r="235" spans="1:25" ht="28.2" customHeight="1">
      <c r="A235" s="96"/>
      <c r="R235" s="91"/>
      <c r="S235" s="91"/>
      <c r="T235" s="91"/>
      <c r="U235" s="91"/>
      <c r="V235" s="91"/>
      <c r="W235" s="91"/>
      <c r="X235" s="91"/>
      <c r="Y235" s="91"/>
    </row>
    <row r="236" spans="1:25" ht="28.2" customHeight="1">
      <c r="A236" s="96"/>
      <c r="R236" s="91"/>
      <c r="S236" s="91"/>
      <c r="T236" s="91"/>
      <c r="U236" s="91"/>
      <c r="V236" s="91"/>
      <c r="W236" s="91"/>
      <c r="X236" s="91"/>
      <c r="Y236" s="91"/>
    </row>
    <row r="237" spans="1:25" ht="28.2" customHeight="1">
      <c r="A237" s="96"/>
      <c r="B237" s="88" t="s">
        <v>522</v>
      </c>
      <c r="R237" s="91"/>
      <c r="S237" s="91"/>
      <c r="T237" s="91"/>
      <c r="U237" s="91"/>
      <c r="V237" s="91"/>
      <c r="W237" s="91"/>
      <c r="X237" s="91"/>
      <c r="Y237" s="91"/>
    </row>
    <row r="238" spans="1:25" ht="28.2" customHeight="1">
      <c r="A238" s="96"/>
      <c r="R238" s="91"/>
      <c r="S238" s="91"/>
      <c r="T238" s="91"/>
      <c r="U238" s="91"/>
      <c r="V238" s="91"/>
      <c r="W238" s="91"/>
      <c r="X238" s="91"/>
      <c r="Y238" s="91"/>
    </row>
    <row r="239" spans="1:25" s="81" customFormat="1" ht="85.2" customHeight="1">
      <c r="B239" s="95" t="str">
        <f t="shared" ref="B239:B249" si="2">B195</f>
        <v>BENCH</v>
      </c>
      <c r="C239" s="137" t="s">
        <v>481</v>
      </c>
      <c r="D239" s="138"/>
      <c r="E239" s="138"/>
      <c r="F239" s="128" t="s">
        <v>485</v>
      </c>
      <c r="G239" s="129"/>
      <c r="H239" s="129"/>
      <c r="I239" s="128" t="s">
        <v>482</v>
      </c>
      <c r="J239" s="129"/>
      <c r="K239" s="129"/>
      <c r="L239" s="128" t="s">
        <v>484</v>
      </c>
      <c r="M239" s="129"/>
      <c r="N239" s="129"/>
      <c r="O239" s="128" t="s">
        <v>479</v>
      </c>
      <c r="P239" s="129"/>
      <c r="Q239" s="129"/>
      <c r="R239" s="91"/>
      <c r="S239" s="91"/>
      <c r="T239" s="91"/>
      <c r="U239" s="91"/>
      <c r="V239" s="91"/>
      <c r="W239" s="91"/>
      <c r="X239" s="91"/>
      <c r="Y239" s="91"/>
    </row>
    <row r="240" spans="1:25" ht="28.2" customHeight="1">
      <c r="A240" s="96"/>
      <c r="B240" s="96"/>
      <c r="C240" s="134"/>
      <c r="D240" s="134"/>
      <c r="E240" s="134"/>
      <c r="F240" s="134"/>
      <c r="G240" s="134"/>
      <c r="H240" s="134"/>
      <c r="I240" s="132"/>
      <c r="J240" s="132"/>
      <c r="K240" s="132"/>
      <c r="L240" s="132"/>
      <c r="M240" s="132"/>
      <c r="N240" s="132"/>
      <c r="O240" s="130"/>
      <c r="P240" s="131"/>
      <c r="Q240" s="131"/>
      <c r="R240" s="91"/>
      <c r="S240" s="91"/>
      <c r="T240" s="91"/>
      <c r="U240" s="91"/>
      <c r="V240" s="91"/>
      <c r="W240" s="91"/>
      <c r="X240" s="91"/>
      <c r="Y240" s="91"/>
    </row>
    <row r="241" spans="1:25" ht="28.2" customHeight="1">
      <c r="A241" s="96"/>
      <c r="B241" s="96"/>
      <c r="C241" s="134"/>
      <c r="D241" s="134"/>
      <c r="E241" s="134"/>
      <c r="F241" s="134"/>
      <c r="G241" s="134"/>
      <c r="H241" s="134"/>
      <c r="I241" s="132"/>
      <c r="J241" s="132"/>
      <c r="K241" s="132"/>
      <c r="L241" s="132"/>
      <c r="M241" s="132"/>
      <c r="N241" s="132"/>
      <c r="O241" s="130"/>
      <c r="P241" s="131"/>
      <c r="Q241" s="131"/>
      <c r="R241" s="91"/>
      <c r="S241" s="91"/>
      <c r="T241" s="91"/>
      <c r="U241" s="91"/>
      <c r="V241" s="91"/>
      <c r="W241" s="91"/>
      <c r="X241" s="91"/>
      <c r="Y241" s="91"/>
    </row>
    <row r="242" spans="1:25" ht="28.2" customHeight="1">
      <c r="B242" s="96"/>
      <c r="C242" s="134"/>
      <c r="D242" s="134"/>
      <c r="E242" s="134"/>
      <c r="F242" s="134"/>
      <c r="G242" s="134"/>
      <c r="H242" s="134"/>
      <c r="I242" s="132"/>
      <c r="J242" s="132"/>
      <c r="K242" s="132"/>
      <c r="L242" s="132"/>
      <c r="M242" s="132"/>
      <c r="N242" s="132"/>
      <c r="O242" s="130"/>
      <c r="P242" s="131"/>
      <c r="Q242" s="131"/>
      <c r="R242" s="91"/>
      <c r="S242" s="91"/>
      <c r="T242" s="91"/>
      <c r="U242" s="91"/>
      <c r="V242" s="91"/>
      <c r="W242" s="91"/>
      <c r="X242" s="91"/>
      <c r="Y242" s="91"/>
    </row>
    <row r="243" spans="1:25" ht="28.2" customHeight="1">
      <c r="B243" s="96"/>
      <c r="C243" s="134"/>
      <c r="D243" s="134"/>
      <c r="E243" s="134"/>
      <c r="F243" s="134"/>
      <c r="G243" s="134"/>
      <c r="H243" s="134"/>
      <c r="I243" s="132"/>
      <c r="J243" s="132"/>
      <c r="K243" s="132"/>
      <c r="L243" s="132"/>
      <c r="M243" s="132"/>
      <c r="N243" s="132"/>
      <c r="O243" s="130"/>
      <c r="P243" s="131"/>
      <c r="Q243" s="131"/>
      <c r="R243" s="127"/>
      <c r="S243" s="127"/>
      <c r="T243" s="127"/>
      <c r="U243" s="127"/>
      <c r="V243" s="127"/>
      <c r="W243" s="127"/>
      <c r="X243" s="127"/>
      <c r="Y243" s="127"/>
    </row>
    <row r="244" spans="1:25" ht="28.2" customHeight="1">
      <c r="B244" s="96"/>
      <c r="C244" s="134"/>
      <c r="D244" s="134"/>
      <c r="E244" s="134"/>
      <c r="F244" s="134"/>
      <c r="G244" s="134"/>
      <c r="H244" s="134"/>
      <c r="I244" s="132"/>
      <c r="J244" s="132"/>
      <c r="K244" s="132"/>
      <c r="L244" s="132"/>
      <c r="M244" s="132"/>
      <c r="N244" s="132"/>
      <c r="O244" s="130"/>
      <c r="P244" s="131"/>
      <c r="Q244" s="131"/>
      <c r="R244" s="91"/>
      <c r="S244" s="91"/>
      <c r="T244" s="91"/>
      <c r="U244" s="91"/>
      <c r="V244" s="91"/>
      <c r="W244" s="91"/>
      <c r="X244" s="91"/>
      <c r="Y244" s="91"/>
    </row>
    <row r="245" spans="1:25" ht="28.2" customHeight="1">
      <c r="B245" s="96"/>
      <c r="C245" s="134"/>
      <c r="D245" s="134"/>
      <c r="E245" s="134"/>
      <c r="F245" s="134"/>
      <c r="G245" s="134"/>
      <c r="H245" s="134"/>
      <c r="I245" s="132"/>
      <c r="J245" s="132"/>
      <c r="K245" s="132"/>
      <c r="L245" s="132"/>
      <c r="M245" s="132"/>
      <c r="N245" s="132"/>
      <c r="O245" s="130"/>
      <c r="P245" s="131"/>
      <c r="Q245" s="131"/>
      <c r="R245" s="127"/>
      <c r="S245" s="127"/>
      <c r="T245" s="127"/>
      <c r="U245" s="127"/>
      <c r="V245" s="127"/>
      <c r="W245" s="127"/>
      <c r="X245" s="127"/>
      <c r="Y245" s="127"/>
    </row>
    <row r="246" spans="1:25" ht="28.2" customHeight="1">
      <c r="B246" s="96"/>
      <c r="C246" s="134"/>
      <c r="D246" s="134"/>
      <c r="E246" s="134"/>
      <c r="F246" s="134"/>
      <c r="G246" s="134"/>
      <c r="H246" s="134"/>
      <c r="I246" s="132"/>
      <c r="J246" s="132"/>
      <c r="K246" s="132"/>
      <c r="L246" s="132"/>
      <c r="M246" s="132"/>
      <c r="N246" s="132"/>
      <c r="O246" s="130"/>
      <c r="P246" s="131"/>
      <c r="Q246" s="131"/>
      <c r="R246" s="91"/>
      <c r="S246" s="91"/>
      <c r="T246" s="91"/>
      <c r="U246" s="91"/>
      <c r="V246" s="91"/>
      <c r="W246" s="91"/>
      <c r="X246" s="91"/>
      <c r="Y246" s="91"/>
    </row>
    <row r="247" spans="1:25" ht="28.2" customHeight="1">
      <c r="B247" s="96"/>
      <c r="C247" s="134"/>
      <c r="D247" s="134"/>
      <c r="E247" s="134"/>
      <c r="F247" s="134"/>
      <c r="G247" s="134"/>
      <c r="H247" s="134"/>
      <c r="I247" s="132"/>
      <c r="J247" s="132"/>
      <c r="K247" s="132"/>
      <c r="L247" s="132"/>
      <c r="M247" s="132"/>
      <c r="N247" s="132"/>
      <c r="O247" s="130"/>
      <c r="P247" s="131"/>
      <c r="Q247" s="131"/>
      <c r="R247" s="127"/>
      <c r="S247" s="127"/>
      <c r="T247" s="127"/>
      <c r="U247" s="127"/>
      <c r="V247" s="127"/>
      <c r="W247" s="127"/>
      <c r="X247" s="127"/>
      <c r="Y247" s="127"/>
    </row>
    <row r="248" spans="1:25" ht="28.2" customHeight="1">
      <c r="B248" s="96"/>
      <c r="C248" s="134"/>
      <c r="D248" s="134"/>
      <c r="E248" s="134"/>
      <c r="F248" s="134"/>
      <c r="G248" s="134"/>
      <c r="H248" s="134"/>
      <c r="I248" s="132"/>
      <c r="J248" s="132"/>
      <c r="K248" s="132"/>
      <c r="L248" s="132"/>
      <c r="M248" s="132"/>
      <c r="N248" s="132"/>
      <c r="O248" s="130"/>
      <c r="P248" s="131"/>
      <c r="Q248" s="131"/>
      <c r="R248" s="91"/>
      <c r="S248" s="91"/>
      <c r="T248" s="91"/>
      <c r="U248" s="91"/>
      <c r="V248" s="91"/>
      <c r="W248" s="91"/>
      <c r="X248" s="91"/>
      <c r="Y248" s="91"/>
    </row>
    <row r="249" spans="1:25" ht="28.2" customHeight="1">
      <c r="B249" s="96"/>
      <c r="C249" s="134"/>
      <c r="D249" s="134"/>
      <c r="E249" s="134"/>
      <c r="F249" s="134"/>
      <c r="G249" s="134"/>
      <c r="H249" s="134"/>
      <c r="I249" s="132"/>
      <c r="J249" s="132"/>
      <c r="K249" s="132"/>
      <c r="L249" s="132"/>
      <c r="M249" s="132"/>
      <c r="N249" s="132"/>
      <c r="O249" s="130"/>
      <c r="P249" s="131"/>
      <c r="Q249" s="131"/>
      <c r="R249" s="127"/>
      <c r="S249" s="127"/>
      <c r="T249" s="127"/>
      <c r="U249" s="127"/>
      <c r="V249" s="127"/>
      <c r="W249" s="127"/>
      <c r="X249" s="127"/>
      <c r="Y249" s="127"/>
    </row>
    <row r="250" spans="1:25" ht="28.2" customHeight="1">
      <c r="R250" s="91"/>
      <c r="S250" s="91"/>
      <c r="T250" s="91"/>
      <c r="U250" s="91"/>
      <c r="V250" s="91"/>
      <c r="W250" s="91"/>
      <c r="X250" s="91"/>
      <c r="Y250" s="91"/>
    </row>
    <row r="251" spans="1:25" ht="28.2" customHeight="1">
      <c r="R251" s="91"/>
      <c r="S251" s="91"/>
      <c r="T251" s="91"/>
      <c r="U251" s="91"/>
      <c r="V251" s="91"/>
      <c r="W251" s="91"/>
      <c r="X251" s="91"/>
      <c r="Y251" s="91"/>
    </row>
    <row r="252" spans="1:25" ht="28.2" customHeight="1">
      <c r="R252" s="91"/>
      <c r="S252" s="91"/>
      <c r="T252" s="91"/>
      <c r="U252" s="91"/>
      <c r="V252" s="91"/>
      <c r="W252" s="91"/>
      <c r="X252" s="91"/>
      <c r="Y252" s="91"/>
    </row>
    <row r="253" spans="1:25" ht="28.2" customHeight="1">
      <c r="R253" s="91"/>
      <c r="S253" s="91"/>
      <c r="T253" s="91"/>
      <c r="U253" s="91"/>
      <c r="V253" s="91"/>
      <c r="W253" s="91"/>
      <c r="X253" s="91"/>
      <c r="Y253" s="91"/>
    </row>
    <row r="254" spans="1:25" ht="28.2" customHeight="1">
      <c r="R254" s="127"/>
      <c r="S254" s="127"/>
      <c r="T254" s="127"/>
      <c r="U254" s="127"/>
      <c r="V254" s="127"/>
      <c r="W254" s="127"/>
      <c r="X254" s="127"/>
      <c r="Y254" s="127"/>
    </row>
    <row r="255" spans="1:25" ht="28.2" customHeight="1">
      <c r="R255" s="91"/>
      <c r="S255" s="91"/>
      <c r="T255" s="91"/>
      <c r="U255" s="91"/>
      <c r="V255" s="91"/>
      <c r="W255" s="91"/>
      <c r="X255" s="91"/>
      <c r="Y255" s="91"/>
    </row>
    <row r="256" spans="1:25" ht="28.2" customHeight="1">
      <c r="R256" s="91"/>
      <c r="S256" s="91"/>
      <c r="T256" s="91"/>
      <c r="U256" s="91"/>
      <c r="V256" s="91"/>
      <c r="W256" s="91"/>
      <c r="X256" s="91"/>
      <c r="Y256" s="91"/>
    </row>
    <row r="257" spans="2:25" ht="28.2" customHeight="1">
      <c r="R257" s="91"/>
      <c r="S257" s="91"/>
      <c r="T257" s="91"/>
      <c r="U257" s="91"/>
      <c r="V257" s="91"/>
      <c r="W257" s="91"/>
      <c r="X257" s="91"/>
      <c r="Y257" s="91"/>
    </row>
    <row r="258" spans="2:25" ht="28.2" customHeight="1">
      <c r="R258" s="127"/>
      <c r="S258" s="127"/>
      <c r="T258" s="127"/>
      <c r="U258" s="127"/>
      <c r="V258" s="127"/>
      <c r="W258" s="127"/>
      <c r="X258" s="127"/>
      <c r="Y258" s="127"/>
    </row>
    <row r="259" spans="2:25" ht="28.2" customHeight="1">
      <c r="R259" s="91"/>
      <c r="S259" s="91"/>
      <c r="T259" s="91"/>
      <c r="U259" s="91"/>
      <c r="V259" s="91"/>
      <c r="W259" s="91"/>
      <c r="X259" s="91"/>
      <c r="Y259" s="91"/>
    </row>
    <row r="260" spans="2:25" ht="28.2" customHeight="1">
      <c r="R260" s="127"/>
      <c r="S260" s="127"/>
      <c r="T260" s="127"/>
      <c r="U260" s="127"/>
      <c r="V260" s="127"/>
      <c r="W260" s="127"/>
      <c r="X260" s="127"/>
      <c r="Y260" s="127"/>
    </row>
    <row r="261" spans="2:25" ht="28.2" customHeight="1">
      <c r="B261" s="88" t="s">
        <v>500</v>
      </c>
      <c r="R261" s="127"/>
      <c r="S261" s="127"/>
      <c r="T261" s="127"/>
      <c r="U261" s="127"/>
      <c r="V261" s="127"/>
      <c r="W261" s="127"/>
      <c r="X261" s="127"/>
      <c r="Y261" s="127"/>
    </row>
    <row r="262" spans="2:25" ht="28.2" customHeight="1">
      <c r="R262" s="91"/>
      <c r="S262" s="91"/>
      <c r="T262" s="91"/>
      <c r="U262" s="91"/>
      <c r="V262" s="91"/>
      <c r="W262" s="91"/>
      <c r="X262" s="91"/>
      <c r="Y262" s="91"/>
    </row>
    <row r="263" spans="2:25" s="79" customFormat="1" ht="85.2" customHeight="1">
      <c r="B263" s="95" t="str">
        <f t="shared" ref="B263:B273" si="3">B239</f>
        <v>BENCH</v>
      </c>
      <c r="C263" s="128" t="s">
        <v>483</v>
      </c>
      <c r="D263" s="129"/>
      <c r="E263" s="129"/>
      <c r="F263" s="128" t="s">
        <v>486</v>
      </c>
      <c r="G263" s="129"/>
      <c r="H263" s="129"/>
      <c r="I263" s="128" t="s">
        <v>487</v>
      </c>
      <c r="J263" s="129"/>
      <c r="K263" s="129"/>
      <c r="L263" s="128" t="s">
        <v>488</v>
      </c>
      <c r="M263" s="129"/>
      <c r="N263" s="129"/>
      <c r="O263" s="128" t="s">
        <v>492</v>
      </c>
      <c r="P263" s="129"/>
      <c r="Q263" s="129"/>
      <c r="R263" s="91"/>
      <c r="S263" s="91"/>
      <c r="T263" s="91"/>
      <c r="U263" s="91"/>
      <c r="V263" s="91"/>
      <c r="W263" s="91"/>
      <c r="X263" s="91"/>
      <c r="Y263" s="91"/>
    </row>
    <row r="264" spans="2:25" ht="28.2" customHeight="1">
      <c r="B264" s="96"/>
      <c r="C264" s="130"/>
      <c r="D264" s="131"/>
      <c r="E264" s="131"/>
      <c r="F264" s="130"/>
      <c r="G264" s="131"/>
      <c r="H264" s="131"/>
      <c r="I264" s="130"/>
      <c r="J264" s="131"/>
      <c r="K264" s="131"/>
      <c r="L264" s="135"/>
      <c r="M264" s="136"/>
      <c r="N264" s="136"/>
      <c r="O264" s="124"/>
      <c r="P264" s="125"/>
      <c r="Q264" s="125"/>
      <c r="R264" s="91"/>
      <c r="S264" s="91"/>
      <c r="T264" s="91"/>
      <c r="U264" s="91"/>
      <c r="V264" s="91"/>
      <c r="W264" s="91"/>
      <c r="X264" s="91"/>
      <c r="Y264" s="91"/>
    </row>
    <row r="265" spans="2:25" ht="28.2" customHeight="1">
      <c r="B265" s="96"/>
      <c r="C265" s="130"/>
      <c r="D265" s="131"/>
      <c r="E265" s="131"/>
      <c r="F265" s="130"/>
      <c r="G265" s="131"/>
      <c r="H265" s="131"/>
      <c r="I265" s="130"/>
      <c r="J265" s="131"/>
      <c r="K265" s="131"/>
      <c r="L265" s="135"/>
      <c r="M265" s="136"/>
      <c r="N265" s="136"/>
      <c r="O265" s="124"/>
      <c r="P265" s="125"/>
      <c r="Q265" s="125"/>
      <c r="R265" s="91"/>
      <c r="S265" s="91"/>
      <c r="T265" s="91"/>
      <c r="U265" s="91"/>
      <c r="V265" s="91"/>
      <c r="W265" s="91"/>
      <c r="X265" s="91"/>
      <c r="Y265" s="91"/>
    </row>
    <row r="266" spans="2:25" ht="28.2" customHeight="1">
      <c r="B266" s="96"/>
      <c r="C266" s="130"/>
      <c r="D266" s="131"/>
      <c r="E266" s="131"/>
      <c r="F266" s="130"/>
      <c r="G266" s="131"/>
      <c r="H266" s="131"/>
      <c r="I266" s="130"/>
      <c r="J266" s="131"/>
      <c r="K266" s="131"/>
      <c r="L266" s="135"/>
      <c r="M266" s="136"/>
      <c r="N266" s="136"/>
      <c r="O266" s="124"/>
      <c r="P266" s="125"/>
      <c r="Q266" s="125"/>
      <c r="R266" s="127"/>
      <c r="S266" s="127"/>
      <c r="T266" s="127"/>
      <c r="U266" s="127"/>
      <c r="V266" s="127"/>
      <c r="W266" s="127"/>
      <c r="X266" s="127"/>
      <c r="Y266" s="127"/>
    </row>
    <row r="267" spans="2:25" ht="28.2" customHeight="1">
      <c r="B267" s="96"/>
      <c r="C267" s="130"/>
      <c r="D267" s="131"/>
      <c r="E267" s="131"/>
      <c r="F267" s="130"/>
      <c r="G267" s="131"/>
      <c r="H267" s="131"/>
      <c r="I267" s="130"/>
      <c r="J267" s="131"/>
      <c r="K267" s="131"/>
      <c r="L267" s="130"/>
      <c r="M267" s="131"/>
      <c r="N267" s="131"/>
      <c r="O267" s="124"/>
      <c r="P267" s="125"/>
      <c r="Q267" s="125"/>
      <c r="R267" s="91"/>
      <c r="S267" s="91"/>
      <c r="T267" s="91"/>
      <c r="U267" s="91"/>
      <c r="V267" s="91"/>
      <c r="W267" s="91"/>
      <c r="X267" s="91"/>
      <c r="Y267" s="91"/>
    </row>
    <row r="268" spans="2:25" ht="28.2" customHeight="1">
      <c r="B268" s="96"/>
      <c r="C268" s="130"/>
      <c r="D268" s="131"/>
      <c r="E268" s="131"/>
      <c r="F268" s="130"/>
      <c r="G268" s="131"/>
      <c r="H268" s="131"/>
      <c r="I268" s="130"/>
      <c r="J268" s="131"/>
      <c r="K268" s="131"/>
      <c r="L268" s="130"/>
      <c r="M268" s="131"/>
      <c r="N268" s="131"/>
      <c r="O268" s="124"/>
      <c r="P268" s="125"/>
      <c r="Q268" s="125"/>
      <c r="R268" s="91"/>
      <c r="S268" s="91"/>
      <c r="T268" s="91"/>
      <c r="U268" s="91"/>
      <c r="V268" s="91"/>
      <c r="W268" s="91"/>
      <c r="X268" s="91"/>
      <c r="Y268" s="91"/>
    </row>
    <row r="269" spans="2:25" ht="28.2" customHeight="1">
      <c r="B269" s="96"/>
      <c r="C269" s="130"/>
      <c r="D269" s="131"/>
      <c r="E269" s="131"/>
      <c r="F269" s="130"/>
      <c r="G269" s="131"/>
      <c r="H269" s="131"/>
      <c r="I269" s="130"/>
      <c r="J269" s="131"/>
      <c r="K269" s="131"/>
      <c r="L269" s="130"/>
      <c r="M269" s="131"/>
      <c r="N269" s="131"/>
      <c r="O269" s="124"/>
      <c r="P269" s="125"/>
      <c r="Q269" s="125"/>
      <c r="R269" s="91"/>
      <c r="S269" s="91"/>
      <c r="T269" s="91"/>
      <c r="U269" s="91"/>
      <c r="V269" s="91"/>
      <c r="W269" s="91"/>
      <c r="X269" s="91"/>
      <c r="Y269" s="91"/>
    </row>
    <row r="270" spans="2:25" ht="28.2" customHeight="1">
      <c r="B270" s="96"/>
      <c r="C270" s="130"/>
      <c r="D270" s="131"/>
      <c r="E270" s="131"/>
      <c r="F270" s="130"/>
      <c r="G270" s="131"/>
      <c r="H270" s="131"/>
      <c r="I270" s="130"/>
      <c r="J270" s="131"/>
      <c r="K270" s="131"/>
      <c r="L270" s="130"/>
      <c r="M270" s="131"/>
      <c r="N270" s="131"/>
      <c r="O270" s="124"/>
      <c r="P270" s="125"/>
      <c r="Q270" s="125"/>
      <c r="R270" s="127"/>
      <c r="S270" s="127"/>
      <c r="T270" s="127"/>
      <c r="U270" s="127"/>
      <c r="V270" s="127"/>
      <c r="W270" s="127"/>
      <c r="X270" s="127"/>
      <c r="Y270" s="127"/>
    </row>
    <row r="271" spans="2:25" ht="28.2" customHeight="1">
      <c r="B271" s="96"/>
      <c r="C271" s="130"/>
      <c r="D271" s="131"/>
      <c r="E271" s="131"/>
      <c r="F271" s="130"/>
      <c r="G271" s="131"/>
      <c r="H271" s="131"/>
      <c r="I271" s="130"/>
      <c r="J271" s="131"/>
      <c r="K271" s="131"/>
      <c r="L271" s="130"/>
      <c r="M271" s="131"/>
      <c r="N271" s="131"/>
      <c r="O271" s="124"/>
      <c r="P271" s="125"/>
      <c r="Q271" s="125"/>
      <c r="R271" s="91"/>
      <c r="S271" s="91"/>
      <c r="T271" s="91"/>
      <c r="U271" s="91"/>
      <c r="V271" s="91"/>
      <c r="W271" s="91"/>
      <c r="X271" s="91"/>
      <c r="Y271" s="91"/>
    </row>
    <row r="272" spans="2:25" ht="28.2" customHeight="1">
      <c r="B272" s="96"/>
      <c r="C272" s="130"/>
      <c r="D272" s="131"/>
      <c r="E272" s="131"/>
      <c r="F272" s="130"/>
      <c r="G272" s="131"/>
      <c r="H272" s="131"/>
      <c r="I272" s="130"/>
      <c r="J272" s="131"/>
      <c r="K272" s="131"/>
      <c r="L272" s="130"/>
      <c r="M272" s="131"/>
      <c r="N272" s="131"/>
      <c r="O272" s="124"/>
      <c r="P272" s="125"/>
      <c r="Q272" s="125"/>
      <c r="R272" s="127"/>
      <c r="S272" s="127"/>
      <c r="T272" s="127"/>
      <c r="U272" s="127"/>
      <c r="V272" s="127"/>
      <c r="W272" s="127"/>
      <c r="X272" s="127"/>
      <c r="Y272" s="127"/>
    </row>
    <row r="273" spans="2:25" ht="28.2" customHeight="1">
      <c r="B273" s="96"/>
      <c r="C273" s="130"/>
      <c r="D273" s="131"/>
      <c r="E273" s="131"/>
      <c r="F273" s="130"/>
      <c r="G273" s="131"/>
      <c r="H273" s="131"/>
      <c r="I273" s="130"/>
      <c r="J273" s="131"/>
      <c r="K273" s="131"/>
      <c r="L273" s="130"/>
      <c r="M273" s="131"/>
      <c r="N273" s="131"/>
      <c r="O273" s="124"/>
      <c r="P273" s="125"/>
      <c r="Q273" s="125"/>
      <c r="R273" s="91"/>
      <c r="S273" s="91"/>
      <c r="T273" s="91"/>
      <c r="U273" s="91"/>
      <c r="V273" s="91"/>
      <c r="W273" s="91"/>
      <c r="X273" s="91"/>
      <c r="Y273" s="91"/>
    </row>
    <row r="274" spans="2:25" ht="28.2" customHeight="1">
      <c r="R274" s="91"/>
      <c r="S274" s="91"/>
      <c r="T274" s="91"/>
      <c r="U274" s="91"/>
      <c r="V274" s="91"/>
      <c r="W274" s="91"/>
      <c r="X274" s="91"/>
      <c r="Y274" s="91"/>
    </row>
    <row r="275" spans="2:25" ht="28.2" customHeight="1">
      <c r="R275" s="91"/>
      <c r="S275" s="91"/>
      <c r="T275" s="91"/>
      <c r="U275" s="91"/>
      <c r="V275" s="91"/>
      <c r="W275" s="91"/>
      <c r="X275" s="91"/>
      <c r="Y275" s="91"/>
    </row>
    <row r="276" spans="2:25" ht="28.2" customHeight="1">
      <c r="R276" s="127"/>
      <c r="S276" s="127"/>
      <c r="T276" s="127"/>
      <c r="U276" s="127"/>
      <c r="V276" s="127"/>
      <c r="W276" s="127"/>
      <c r="X276" s="127"/>
      <c r="Y276" s="127"/>
    </row>
    <row r="277" spans="2:25" ht="28.2" customHeight="1">
      <c r="R277" s="91"/>
      <c r="S277" s="91"/>
      <c r="T277" s="91"/>
      <c r="U277" s="91"/>
      <c r="V277" s="91"/>
      <c r="W277" s="91"/>
      <c r="X277" s="91"/>
      <c r="Y277" s="91"/>
    </row>
    <row r="278" spans="2:25" ht="28.2" customHeight="1">
      <c r="R278" s="127"/>
      <c r="S278" s="127"/>
      <c r="T278" s="127"/>
      <c r="U278" s="127"/>
      <c r="V278" s="127"/>
      <c r="W278" s="127"/>
      <c r="X278" s="127"/>
      <c r="Y278" s="127"/>
    </row>
    <row r="279" spans="2:25" ht="28.2" customHeight="1">
      <c r="R279" s="91"/>
      <c r="S279" s="91"/>
      <c r="T279" s="91"/>
      <c r="U279" s="91"/>
      <c r="V279" s="91"/>
      <c r="W279" s="91"/>
      <c r="X279" s="91"/>
      <c r="Y279" s="91"/>
    </row>
    <row r="280" spans="2:25" ht="28.2" customHeight="1">
      <c r="R280" s="127"/>
      <c r="S280" s="127"/>
      <c r="T280" s="127"/>
      <c r="U280" s="127"/>
      <c r="V280" s="127"/>
      <c r="W280" s="127"/>
      <c r="X280" s="127"/>
      <c r="Y280" s="127"/>
    </row>
    <row r="281" spans="2:25" ht="28.2" customHeight="1">
      <c r="R281" s="91"/>
      <c r="S281" s="91"/>
      <c r="T281" s="91"/>
      <c r="U281" s="91"/>
      <c r="V281" s="91"/>
      <c r="W281" s="91"/>
      <c r="X281" s="91"/>
      <c r="Y281" s="91"/>
    </row>
    <row r="282" spans="2:25" ht="28.2" customHeight="1">
      <c r="R282" s="127"/>
      <c r="S282" s="127"/>
      <c r="T282" s="127"/>
      <c r="U282" s="127"/>
      <c r="V282" s="127"/>
      <c r="W282" s="127"/>
      <c r="X282" s="127"/>
      <c r="Y282" s="127"/>
    </row>
    <row r="283" spans="2:25" ht="28.2" customHeight="1">
      <c r="R283" s="91"/>
      <c r="S283" s="91"/>
      <c r="T283" s="91"/>
      <c r="U283" s="91"/>
      <c r="V283" s="91"/>
      <c r="W283" s="91"/>
      <c r="X283" s="91"/>
      <c r="Y283" s="91"/>
    </row>
    <row r="284" spans="2:25" ht="28.2" customHeight="1">
      <c r="R284" s="91"/>
      <c r="S284" s="91"/>
      <c r="T284" s="91"/>
      <c r="U284" s="91"/>
      <c r="V284" s="91"/>
      <c r="W284" s="91"/>
      <c r="X284" s="91"/>
      <c r="Y284" s="91"/>
    </row>
    <row r="285" spans="2:25" ht="28.2" customHeight="1">
      <c r="R285" s="91"/>
      <c r="S285" s="91"/>
      <c r="T285" s="91"/>
      <c r="U285" s="91"/>
      <c r="V285" s="91"/>
      <c r="W285" s="91"/>
      <c r="X285" s="91"/>
      <c r="Y285" s="91"/>
    </row>
    <row r="286" spans="2:25" ht="28.2" customHeight="1">
      <c r="R286" s="91"/>
      <c r="S286" s="91"/>
      <c r="T286" s="91"/>
      <c r="U286" s="91"/>
      <c r="V286" s="91"/>
      <c r="W286" s="91"/>
      <c r="X286" s="91"/>
      <c r="Y286" s="91"/>
    </row>
    <row r="287" spans="2:25" ht="28.2" customHeight="1">
      <c r="R287" s="127"/>
      <c r="S287" s="127"/>
      <c r="T287" s="127"/>
      <c r="U287" s="127"/>
      <c r="V287" s="127"/>
      <c r="W287" s="127"/>
      <c r="X287" s="127"/>
      <c r="Y287" s="127"/>
    </row>
    <row r="288" spans="2:25" ht="28.2" customHeight="1">
      <c r="R288" s="91"/>
      <c r="S288" s="91"/>
      <c r="T288" s="91"/>
      <c r="U288" s="91"/>
      <c r="V288" s="91"/>
      <c r="W288" s="91"/>
      <c r="X288" s="91"/>
      <c r="Y288" s="91"/>
    </row>
    <row r="289" spans="1:25" ht="28.2" customHeight="1">
      <c r="R289" s="91"/>
      <c r="S289" s="91"/>
      <c r="T289" s="91"/>
      <c r="U289" s="91"/>
      <c r="V289" s="91"/>
      <c r="W289" s="91"/>
      <c r="X289" s="91"/>
      <c r="Y289" s="91"/>
    </row>
    <row r="290" spans="1:25" ht="28.2" customHeight="1">
      <c r="R290" s="91"/>
      <c r="S290" s="91"/>
      <c r="T290" s="91"/>
      <c r="U290" s="91"/>
      <c r="V290" s="91"/>
      <c r="W290" s="91"/>
      <c r="X290" s="91"/>
      <c r="Y290" s="91"/>
    </row>
    <row r="291" spans="1:25" ht="28.2" customHeight="1">
      <c r="R291" s="127"/>
      <c r="S291" s="127"/>
      <c r="T291" s="127"/>
      <c r="U291" s="127"/>
      <c r="V291" s="127"/>
      <c r="W291" s="127"/>
      <c r="X291" s="127"/>
      <c r="Y291" s="127"/>
    </row>
    <row r="292" spans="1:25" ht="28.2" customHeight="1">
      <c r="R292" s="91"/>
      <c r="S292" s="91"/>
      <c r="T292" s="91"/>
      <c r="U292" s="91"/>
      <c r="V292" s="91"/>
      <c r="W292" s="91"/>
      <c r="X292" s="91"/>
      <c r="Y292" s="91"/>
    </row>
    <row r="293" spans="1:25" ht="28.2" customHeight="1">
      <c r="R293" s="127"/>
      <c r="S293" s="127"/>
      <c r="T293" s="127"/>
      <c r="U293" s="127"/>
      <c r="V293" s="127"/>
      <c r="W293" s="127"/>
      <c r="X293" s="127"/>
      <c r="Y293" s="127"/>
    </row>
    <row r="294" spans="1:25" ht="28.2" customHeight="1">
      <c r="R294" s="91"/>
      <c r="S294" s="91"/>
      <c r="T294" s="91"/>
      <c r="U294" s="91"/>
      <c r="V294" s="91"/>
      <c r="W294" s="91"/>
      <c r="X294" s="91"/>
      <c r="Y294" s="91"/>
    </row>
    <row r="295" spans="1:25" ht="28.2" customHeight="1">
      <c r="A295" s="133" t="s">
        <v>523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</row>
    <row r="297" spans="1:25" ht="28.2" customHeight="1">
      <c r="A297" s="133" t="s">
        <v>524</v>
      </c>
      <c r="B297" s="133"/>
      <c r="C297" s="133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</row>
    <row r="442" spans="1:25" ht="28.2" customHeight="1">
      <c r="R442" s="91"/>
      <c r="S442" s="91"/>
      <c r="T442" s="91"/>
      <c r="U442" s="91"/>
      <c r="V442" s="91"/>
      <c r="W442" s="91"/>
      <c r="X442" s="91"/>
      <c r="Y442" s="91"/>
    </row>
    <row r="443" spans="1:25" ht="28.2" customHeight="1">
      <c r="A443" s="133"/>
      <c r="B443" s="133"/>
      <c r="C443" s="133"/>
      <c r="D443" s="133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</row>
    <row r="445" spans="1:25" ht="28.2" customHeight="1">
      <c r="A445" s="133"/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</row>
    <row r="446" spans="1:25" ht="24.6">
      <c r="A446" s="88"/>
    </row>
    <row r="590" spans="1:25" ht="28.2" customHeight="1">
      <c r="R590" s="91"/>
      <c r="S590" s="91"/>
      <c r="T590" s="91"/>
      <c r="U590" s="91"/>
      <c r="V590" s="91"/>
      <c r="W590" s="91"/>
      <c r="X590" s="91"/>
      <c r="Y590" s="91"/>
    </row>
    <row r="591" spans="1:25" ht="28.2" customHeight="1">
      <c r="A591" s="133" t="s">
        <v>525</v>
      </c>
      <c r="B591" s="133"/>
      <c r="C591" s="133"/>
      <c r="D591" s="133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</row>
    <row r="593" spans="1:25" ht="28.2" customHeight="1">
      <c r="A593" s="133" t="s">
        <v>524</v>
      </c>
      <c r="B593" s="133"/>
      <c r="C593" s="133"/>
      <c r="D593" s="133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</row>
    <row r="594" spans="1:25" ht="24.6">
      <c r="A594" s="88"/>
    </row>
    <row r="595" spans="1:25" ht="24.6">
      <c r="A595" s="88"/>
    </row>
    <row r="740" spans="1:1" ht="24.6">
      <c r="A740" s="88"/>
    </row>
    <row r="886" spans="1:25" ht="28.2" customHeight="1">
      <c r="R886" s="91"/>
      <c r="S886" s="91"/>
      <c r="T886" s="91"/>
      <c r="U886" s="91"/>
      <c r="V886" s="91"/>
      <c r="W886" s="91"/>
      <c r="X886" s="91"/>
      <c r="Y886" s="91"/>
    </row>
    <row r="887" spans="1:25" ht="28.2" customHeight="1">
      <c r="A887" s="133" t="s">
        <v>526</v>
      </c>
      <c r="B887" s="133"/>
      <c r="C887" s="133"/>
      <c r="D887" s="133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</row>
    <row r="889" spans="1:25" ht="28.2" customHeight="1">
      <c r="A889" s="133" t="s">
        <v>524</v>
      </c>
      <c r="B889" s="133"/>
      <c r="C889" s="133"/>
      <c r="D889" s="133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</row>
    <row r="890" spans="1:25" ht="24.6">
      <c r="A890" s="88"/>
    </row>
    <row r="891" spans="1:25" ht="24.6">
      <c r="A891" s="88"/>
    </row>
    <row r="1033" spans="1:1" ht="24.6">
      <c r="A1033" s="88"/>
    </row>
    <row r="1174" spans="1:25" ht="28.2" customHeight="1">
      <c r="R1174" s="105"/>
      <c r="S1174" s="105"/>
      <c r="T1174" s="105"/>
      <c r="U1174" s="105"/>
      <c r="V1174" s="105"/>
      <c r="W1174" s="105"/>
      <c r="X1174" s="105"/>
      <c r="Y1174" s="105"/>
    </row>
    <row r="1175" spans="1:25" ht="28.2" customHeight="1">
      <c r="A1175" s="133" t="s">
        <v>551</v>
      </c>
      <c r="B1175" s="133"/>
      <c r="C1175" s="133"/>
      <c r="D1175" s="133"/>
      <c r="E1175" s="133"/>
      <c r="F1175" s="133"/>
      <c r="G1175" s="133"/>
      <c r="H1175" s="133"/>
      <c r="I1175" s="133"/>
      <c r="J1175" s="133"/>
      <c r="K1175" s="133"/>
      <c r="L1175" s="133"/>
      <c r="M1175" s="133"/>
      <c r="N1175" s="133"/>
      <c r="O1175" s="133"/>
      <c r="P1175" s="133"/>
      <c r="Q1175" s="133"/>
      <c r="R1175" s="133"/>
      <c r="S1175" s="133"/>
      <c r="T1175" s="133"/>
      <c r="U1175" s="133"/>
      <c r="V1175" s="133"/>
      <c r="W1175" s="133"/>
      <c r="X1175" s="133"/>
      <c r="Y1175" s="133"/>
    </row>
    <row r="1177" spans="1:25" ht="28.2" customHeight="1">
      <c r="A1177" s="133" t="s">
        <v>524</v>
      </c>
      <c r="B1177" s="133"/>
      <c r="C1177" s="133"/>
      <c r="D1177" s="133"/>
      <c r="E1177" s="133"/>
      <c r="F1177" s="133"/>
      <c r="G1177" s="133"/>
      <c r="H1177" s="133"/>
      <c r="I1177" s="133"/>
      <c r="J1177" s="133"/>
      <c r="K1177" s="133"/>
      <c r="L1177" s="133"/>
      <c r="M1177" s="133"/>
      <c r="N1177" s="133"/>
      <c r="O1177" s="133"/>
      <c r="P1177" s="133"/>
      <c r="Q1177" s="133"/>
      <c r="R1177" s="133"/>
      <c r="S1177" s="133"/>
      <c r="T1177" s="133"/>
      <c r="U1177" s="133"/>
      <c r="V1177" s="133"/>
      <c r="W1177" s="133"/>
      <c r="X1177" s="133"/>
      <c r="Y1177" s="133"/>
    </row>
    <row r="1178" spans="1:25" ht="24.6">
      <c r="A1178" s="88"/>
    </row>
    <row r="1179" spans="1:25" ht="24.6">
      <c r="A1179" s="88"/>
    </row>
    <row r="1321" spans="1:1" ht="24.6">
      <c r="A1321" s="88"/>
    </row>
    <row r="1462" spans="1:25" ht="28.2" customHeight="1">
      <c r="R1462" s="105"/>
      <c r="S1462" s="105"/>
      <c r="T1462" s="105"/>
      <c r="U1462" s="105"/>
      <c r="V1462" s="105"/>
      <c r="W1462" s="105"/>
      <c r="X1462" s="105"/>
      <c r="Y1462" s="105"/>
    </row>
    <row r="1463" spans="1:25" ht="28.2" customHeight="1">
      <c r="A1463" s="133" t="s">
        <v>552</v>
      </c>
      <c r="B1463" s="133"/>
      <c r="C1463" s="133"/>
      <c r="D1463" s="133"/>
      <c r="E1463" s="133"/>
      <c r="F1463" s="133"/>
      <c r="G1463" s="133"/>
      <c r="H1463" s="133"/>
      <c r="I1463" s="133"/>
      <c r="J1463" s="133"/>
      <c r="K1463" s="133"/>
      <c r="L1463" s="133"/>
      <c r="M1463" s="133"/>
      <c r="N1463" s="133"/>
      <c r="O1463" s="133"/>
      <c r="P1463" s="133"/>
      <c r="Q1463" s="133"/>
      <c r="R1463" s="133"/>
      <c r="S1463" s="133"/>
      <c r="T1463" s="133"/>
      <c r="U1463" s="133"/>
      <c r="V1463" s="133"/>
      <c r="W1463" s="133"/>
      <c r="X1463" s="133"/>
      <c r="Y1463" s="133"/>
    </row>
    <row r="1465" spans="1:25" ht="28.2" customHeight="1">
      <c r="A1465" s="133" t="s">
        <v>524</v>
      </c>
      <c r="B1465" s="133"/>
      <c r="C1465" s="133"/>
      <c r="D1465" s="133"/>
      <c r="E1465" s="133"/>
      <c r="F1465" s="133"/>
      <c r="G1465" s="133"/>
      <c r="H1465" s="133"/>
      <c r="I1465" s="133"/>
      <c r="J1465" s="133"/>
      <c r="K1465" s="133"/>
      <c r="L1465" s="133"/>
      <c r="M1465" s="133"/>
      <c r="N1465" s="133"/>
      <c r="O1465" s="133"/>
      <c r="P1465" s="133"/>
      <c r="Q1465" s="133"/>
      <c r="R1465" s="133"/>
      <c r="S1465" s="133"/>
      <c r="T1465" s="133"/>
      <c r="U1465" s="133"/>
      <c r="V1465" s="133"/>
      <c r="W1465" s="133"/>
      <c r="X1465" s="133"/>
      <c r="Y1465" s="133"/>
    </row>
    <row r="1466" spans="1:25" ht="24.6">
      <c r="A1466" s="88"/>
    </row>
    <row r="1467" spans="1:25" ht="24.6">
      <c r="A1467" s="88"/>
    </row>
    <row r="1609" spans="1:1" ht="24.6">
      <c r="A1609" s="88"/>
    </row>
    <row r="1749" spans="1:25" ht="28.2" customHeight="1">
      <c r="A1749" s="133" t="s">
        <v>553</v>
      </c>
      <c r="B1749" s="133"/>
      <c r="C1749" s="133"/>
      <c r="D1749" s="133"/>
      <c r="E1749" s="133"/>
      <c r="F1749" s="133"/>
      <c r="G1749" s="133"/>
      <c r="H1749" s="133"/>
      <c r="I1749" s="133"/>
      <c r="J1749" s="133"/>
      <c r="K1749" s="133"/>
      <c r="L1749" s="133"/>
      <c r="M1749" s="133"/>
      <c r="N1749" s="133"/>
      <c r="O1749" s="133"/>
      <c r="P1749" s="133"/>
      <c r="Q1749" s="133"/>
      <c r="R1749" s="133"/>
      <c r="S1749" s="133"/>
      <c r="T1749" s="133"/>
      <c r="U1749" s="133"/>
      <c r="V1749" s="133"/>
      <c r="W1749" s="133"/>
      <c r="X1749" s="133"/>
      <c r="Y1749" s="133"/>
    </row>
    <row r="1751" spans="1:25" ht="28.2" customHeight="1">
      <c r="A1751" s="133" t="s">
        <v>524</v>
      </c>
      <c r="B1751" s="133"/>
      <c r="C1751" s="133"/>
      <c r="D1751" s="133"/>
      <c r="E1751" s="133"/>
      <c r="F1751" s="133"/>
      <c r="G1751" s="133"/>
      <c r="H1751" s="133"/>
      <c r="I1751" s="133"/>
      <c r="J1751" s="133"/>
      <c r="K1751" s="133"/>
      <c r="L1751" s="133"/>
      <c r="M1751" s="133"/>
      <c r="N1751" s="133"/>
      <c r="O1751" s="133"/>
      <c r="P1751" s="133"/>
      <c r="Q1751" s="133"/>
      <c r="R1751" s="133"/>
      <c r="S1751" s="133"/>
      <c r="T1751" s="133"/>
      <c r="U1751" s="133"/>
      <c r="V1751" s="133"/>
      <c r="W1751" s="133"/>
      <c r="X1751" s="133"/>
      <c r="Y1751" s="133"/>
    </row>
    <row r="1752" spans="1:25" ht="24.6">
      <c r="A1752" s="88"/>
    </row>
    <row r="1753" spans="1:25" ht="24.6">
      <c r="A1753" s="88"/>
    </row>
    <row r="1895" spans="1:1" ht="24.6">
      <c r="A1895" s="88"/>
    </row>
    <row r="2035" spans="1:25" ht="28.2" customHeight="1">
      <c r="A2035" s="133" t="s">
        <v>554</v>
      </c>
      <c r="B2035" s="133"/>
      <c r="C2035" s="133"/>
      <c r="D2035" s="133"/>
      <c r="E2035" s="133"/>
      <c r="F2035" s="133"/>
      <c r="G2035" s="133"/>
      <c r="H2035" s="133"/>
      <c r="I2035" s="133"/>
      <c r="J2035" s="133"/>
      <c r="K2035" s="133"/>
      <c r="L2035" s="133"/>
      <c r="M2035" s="133"/>
      <c r="N2035" s="133"/>
      <c r="O2035" s="133"/>
      <c r="P2035" s="133"/>
      <c r="Q2035" s="133"/>
      <c r="R2035" s="133"/>
      <c r="S2035" s="133"/>
      <c r="T2035" s="133"/>
      <c r="U2035" s="133"/>
      <c r="V2035" s="133"/>
      <c r="W2035" s="133"/>
      <c r="X2035" s="133"/>
      <c r="Y2035" s="133"/>
    </row>
    <row r="2037" spans="1:25" ht="28.2" customHeight="1">
      <c r="A2037" s="133" t="s">
        <v>524</v>
      </c>
      <c r="B2037" s="133"/>
      <c r="C2037" s="133"/>
      <c r="D2037" s="133"/>
      <c r="E2037" s="133"/>
      <c r="F2037" s="133"/>
      <c r="G2037" s="133"/>
      <c r="H2037" s="133"/>
      <c r="I2037" s="133"/>
      <c r="J2037" s="133"/>
      <c r="K2037" s="133"/>
      <c r="L2037" s="133"/>
      <c r="M2037" s="133"/>
      <c r="N2037" s="133"/>
      <c r="O2037" s="133"/>
      <c r="P2037" s="133"/>
      <c r="Q2037" s="133"/>
      <c r="R2037" s="133"/>
      <c r="S2037" s="133"/>
      <c r="T2037" s="133"/>
      <c r="U2037" s="133"/>
      <c r="V2037" s="133"/>
      <c r="W2037" s="133"/>
      <c r="X2037" s="133"/>
      <c r="Y2037" s="133"/>
    </row>
    <row r="2038" spans="1:25" ht="24.6">
      <c r="A2038" s="88"/>
    </row>
    <row r="2039" spans="1:25" ht="24.6">
      <c r="A2039" s="88"/>
    </row>
    <row r="2181" spans="1:1" ht="24.6">
      <c r="A2181" s="88"/>
    </row>
  </sheetData>
  <mergeCells count="434">
    <mergeCell ref="A1751:Y1751"/>
    <mergeCell ref="A2035:Y2035"/>
    <mergeCell ref="A2037:Y2037"/>
    <mergeCell ref="R86:Y86"/>
    <mergeCell ref="R87:Y87"/>
    <mergeCell ref="R88:Y88"/>
    <mergeCell ref="I82:K82"/>
    <mergeCell ref="R93:Y93"/>
    <mergeCell ref="R89:Y89"/>
    <mergeCell ref="L82:N82"/>
    <mergeCell ref="O82:Q82"/>
    <mergeCell ref="A1175:Y1175"/>
    <mergeCell ref="A1177:Y1177"/>
    <mergeCell ref="A1463:Y1463"/>
    <mergeCell ref="A1465:Y1465"/>
    <mergeCell ref="A1749:Y1749"/>
    <mergeCell ref="R103:Y103"/>
    <mergeCell ref="R104:Y104"/>
    <mergeCell ref="R105:Y105"/>
    <mergeCell ref="R94:Y94"/>
    <mergeCell ref="R95:Y95"/>
    <mergeCell ref="R96:Y96"/>
    <mergeCell ref="R97:Y97"/>
    <mergeCell ref="R98:Y98"/>
    <mergeCell ref="R99:Y99"/>
    <mergeCell ref="R100:Y100"/>
    <mergeCell ref="R101:Y101"/>
    <mergeCell ref="R102:Y102"/>
    <mergeCell ref="R112:Y112"/>
    <mergeCell ref="R113:Y113"/>
    <mergeCell ref="R114:Y114"/>
    <mergeCell ref="R115:Y115"/>
    <mergeCell ref="R116:Y116"/>
    <mergeCell ref="R117:Y117"/>
    <mergeCell ref="R106:Y106"/>
    <mergeCell ref="R107:Y107"/>
    <mergeCell ref="R108:Y108"/>
    <mergeCell ref="R109:Y109"/>
    <mergeCell ref="R110:Y110"/>
    <mergeCell ref="R111:Y111"/>
    <mergeCell ref="R142:Y142"/>
    <mergeCell ref="R143:Y143"/>
    <mergeCell ref="R130:Y130"/>
    <mergeCell ref="R131:Y131"/>
    <mergeCell ref="R132:Y132"/>
    <mergeCell ref="R133:Y133"/>
    <mergeCell ref="R134:Y134"/>
    <mergeCell ref="R135:Y135"/>
    <mergeCell ref="R124:Y124"/>
    <mergeCell ref="R125:Y125"/>
    <mergeCell ref="R126:Y126"/>
    <mergeCell ref="R144:Y144"/>
    <mergeCell ref="R145:Y145"/>
    <mergeCell ref="R146:Y146"/>
    <mergeCell ref="R136:Y136"/>
    <mergeCell ref="R137:Y137"/>
    <mergeCell ref="R138:Y138"/>
    <mergeCell ref="R139:Y139"/>
    <mergeCell ref="R140:Y140"/>
    <mergeCell ref="R141:Y141"/>
    <mergeCell ref="R154:Y154"/>
    <mergeCell ref="R155:Y155"/>
    <mergeCell ref="R156:Y156"/>
    <mergeCell ref="R157:Y157"/>
    <mergeCell ref="R158:Y158"/>
    <mergeCell ref="R159:Y159"/>
    <mergeCell ref="R90:Y90"/>
    <mergeCell ref="R91:Y91"/>
    <mergeCell ref="R150:Y150"/>
    <mergeCell ref="R151:Y151"/>
    <mergeCell ref="R152:Y152"/>
    <mergeCell ref="R153:Y153"/>
    <mergeCell ref="R148:Y148"/>
    <mergeCell ref="R149:Y149"/>
    <mergeCell ref="R147:Y147"/>
    <mergeCell ref="R127:Y127"/>
    <mergeCell ref="R128:Y128"/>
    <mergeCell ref="R129:Y129"/>
    <mergeCell ref="R118:Y118"/>
    <mergeCell ref="R119:Y119"/>
    <mergeCell ref="R120:Y120"/>
    <mergeCell ref="R121:Y121"/>
    <mergeCell ref="R122:Y122"/>
    <mergeCell ref="R123:Y123"/>
    <mergeCell ref="C165:E165"/>
    <mergeCell ref="C166:E166"/>
    <mergeCell ref="C167:E167"/>
    <mergeCell ref="C168:E168"/>
    <mergeCell ref="F165:H165"/>
    <mergeCell ref="R188:T188"/>
    <mergeCell ref="R189:T189"/>
    <mergeCell ref="R190:T190"/>
    <mergeCell ref="R160:Y160"/>
    <mergeCell ref="R165:T165"/>
    <mergeCell ref="R185:T185"/>
    <mergeCell ref="R186:T186"/>
    <mergeCell ref="R187:T187"/>
    <mergeCell ref="I165:K165"/>
    <mergeCell ref="I166:K166"/>
    <mergeCell ref="I167:K167"/>
    <mergeCell ref="I168:K168"/>
    <mergeCell ref="I169:K169"/>
    <mergeCell ref="I170:K170"/>
    <mergeCell ref="F166:H166"/>
    <mergeCell ref="F167:H167"/>
    <mergeCell ref="F168:H168"/>
    <mergeCell ref="F169:H169"/>
    <mergeCell ref="F170:H170"/>
    <mergeCell ref="C169:E169"/>
    <mergeCell ref="C170:E170"/>
    <mergeCell ref="C171:E171"/>
    <mergeCell ref="C172:E172"/>
    <mergeCell ref="C173:E173"/>
    <mergeCell ref="F172:H172"/>
    <mergeCell ref="F173:H173"/>
    <mergeCell ref="F174:H174"/>
    <mergeCell ref="F175:H175"/>
    <mergeCell ref="F171:H171"/>
    <mergeCell ref="C174:E174"/>
    <mergeCell ref="C175:E175"/>
    <mergeCell ref="C180:E180"/>
    <mergeCell ref="C181:E181"/>
    <mergeCell ref="I171:K171"/>
    <mergeCell ref="I172:K172"/>
    <mergeCell ref="I173:K173"/>
    <mergeCell ref="I174:K174"/>
    <mergeCell ref="I175:K175"/>
    <mergeCell ref="L165:N165"/>
    <mergeCell ref="C195:E195"/>
    <mergeCell ref="L166:N166"/>
    <mergeCell ref="L167:N167"/>
    <mergeCell ref="L168:N168"/>
    <mergeCell ref="L187:N187"/>
    <mergeCell ref="L188:N188"/>
    <mergeCell ref="L189:N189"/>
    <mergeCell ref="L190:N190"/>
    <mergeCell ref="I188:K188"/>
    <mergeCell ref="I189:K189"/>
    <mergeCell ref="I190:K190"/>
    <mergeCell ref="L180:N180"/>
    <mergeCell ref="L181:N181"/>
    <mergeCell ref="L182:N182"/>
    <mergeCell ref="L183:N183"/>
    <mergeCell ref="L184:N184"/>
    <mergeCell ref="O185:Q185"/>
    <mergeCell ref="L185:N185"/>
    <mergeCell ref="L186:N186"/>
    <mergeCell ref="F188:H188"/>
    <mergeCell ref="F189:H189"/>
    <mergeCell ref="F190:H190"/>
    <mergeCell ref="I181:K181"/>
    <mergeCell ref="I182:K182"/>
    <mergeCell ref="L169:N169"/>
    <mergeCell ref="L170:N170"/>
    <mergeCell ref="L171:N171"/>
    <mergeCell ref="L172:N172"/>
    <mergeCell ref="L173:N173"/>
    <mergeCell ref="L174:N174"/>
    <mergeCell ref="L175:N175"/>
    <mergeCell ref="C197:E197"/>
    <mergeCell ref="C198:E198"/>
    <mergeCell ref="C199:E199"/>
    <mergeCell ref="C200:E200"/>
    <mergeCell ref="C201:E201"/>
    <mergeCell ref="C202:E202"/>
    <mergeCell ref="C203:E203"/>
    <mergeCell ref="I183:K183"/>
    <mergeCell ref="I184:K184"/>
    <mergeCell ref="I185:K185"/>
    <mergeCell ref="I186:K186"/>
    <mergeCell ref="I187:K187"/>
    <mergeCell ref="C188:E188"/>
    <mergeCell ref="C189:E189"/>
    <mergeCell ref="C190:E190"/>
    <mergeCell ref="F195:H195"/>
    <mergeCell ref="F196:H196"/>
    <mergeCell ref="F197:H197"/>
    <mergeCell ref="F198:H198"/>
    <mergeCell ref="F199:H199"/>
    <mergeCell ref="F200:H200"/>
    <mergeCell ref="I198:K198"/>
    <mergeCell ref="I199:K199"/>
    <mergeCell ref="C183:E183"/>
    <mergeCell ref="R180:T180"/>
    <mergeCell ref="R181:T181"/>
    <mergeCell ref="R182:T182"/>
    <mergeCell ref="R183:T183"/>
    <mergeCell ref="R184:T184"/>
    <mergeCell ref="F180:H180"/>
    <mergeCell ref="I180:K180"/>
    <mergeCell ref="F181:H181"/>
    <mergeCell ref="C196:E196"/>
    <mergeCell ref="C182:E182"/>
    <mergeCell ref="C184:E184"/>
    <mergeCell ref="C185:E185"/>
    <mergeCell ref="C186:E186"/>
    <mergeCell ref="C187:E187"/>
    <mergeCell ref="O195:Q195"/>
    <mergeCell ref="O196:Q196"/>
    <mergeCell ref="O186:Q186"/>
    <mergeCell ref="O187:Q187"/>
    <mergeCell ref="O188:Q188"/>
    <mergeCell ref="O180:Q180"/>
    <mergeCell ref="O181:Q181"/>
    <mergeCell ref="O182:Q182"/>
    <mergeCell ref="O183:Q183"/>
    <mergeCell ref="O184:Q184"/>
    <mergeCell ref="I197:K197"/>
    <mergeCell ref="I201:K201"/>
    <mergeCell ref="I202:K202"/>
    <mergeCell ref="O245:Q245"/>
    <mergeCell ref="O246:Q246"/>
    <mergeCell ref="F182:H182"/>
    <mergeCell ref="F183:H183"/>
    <mergeCell ref="F184:H184"/>
    <mergeCell ref="F185:H185"/>
    <mergeCell ref="F186:H186"/>
    <mergeCell ref="F187:H187"/>
    <mergeCell ref="L195:N195"/>
    <mergeCell ref="L196:N196"/>
    <mergeCell ref="L197:N197"/>
    <mergeCell ref="L198:N198"/>
    <mergeCell ref="I200:K200"/>
    <mergeCell ref="O189:Q189"/>
    <mergeCell ref="O190:Q190"/>
    <mergeCell ref="L199:N199"/>
    <mergeCell ref="L200:N200"/>
    <mergeCell ref="L201:N201"/>
    <mergeCell ref="L202:N202"/>
    <mergeCell ref="I195:K195"/>
    <mergeCell ref="I196:K196"/>
    <mergeCell ref="R249:Y249"/>
    <mergeCell ref="I203:K203"/>
    <mergeCell ref="I204:K204"/>
    <mergeCell ref="I205:K205"/>
    <mergeCell ref="L205:N205"/>
    <mergeCell ref="R227:Y227"/>
    <mergeCell ref="R233:Y233"/>
    <mergeCell ref="R234:Y234"/>
    <mergeCell ref="R247:Y247"/>
    <mergeCell ref="L203:N203"/>
    <mergeCell ref="L204:N204"/>
    <mergeCell ref="O247:Q247"/>
    <mergeCell ref="O248:Q248"/>
    <mergeCell ref="O249:Q249"/>
    <mergeCell ref="L240:N240"/>
    <mergeCell ref="L241:N241"/>
    <mergeCell ref="L245:N245"/>
    <mergeCell ref="L246:N246"/>
    <mergeCell ref="L247:N247"/>
    <mergeCell ref="I239:K239"/>
    <mergeCell ref="L239:N239"/>
    <mergeCell ref="L242:N242"/>
    <mergeCell ref="L243:N243"/>
    <mergeCell ref="L244:N244"/>
    <mergeCell ref="O197:Q197"/>
    <mergeCell ref="O198:Q198"/>
    <mergeCell ref="O199:Q199"/>
    <mergeCell ref="O239:Q239"/>
    <mergeCell ref="O240:Q240"/>
    <mergeCell ref="O241:Q241"/>
    <mergeCell ref="O242:Q242"/>
    <mergeCell ref="O243:Q243"/>
    <mergeCell ref="O244:Q244"/>
    <mergeCell ref="O200:Q200"/>
    <mergeCell ref="O201:Q201"/>
    <mergeCell ref="O202:Q202"/>
    <mergeCell ref="O203:Q203"/>
    <mergeCell ref="O204:Q204"/>
    <mergeCell ref="O205:Q205"/>
    <mergeCell ref="F201:H201"/>
    <mergeCell ref="F202:H202"/>
    <mergeCell ref="F203:H203"/>
    <mergeCell ref="F204:H204"/>
    <mergeCell ref="F205:H205"/>
    <mergeCell ref="C245:E245"/>
    <mergeCell ref="C246:E246"/>
    <mergeCell ref="C247:E247"/>
    <mergeCell ref="C239:E239"/>
    <mergeCell ref="F239:H239"/>
    <mergeCell ref="C240:E240"/>
    <mergeCell ref="C241:E241"/>
    <mergeCell ref="C204:E204"/>
    <mergeCell ref="C205:E205"/>
    <mergeCell ref="C242:E242"/>
    <mergeCell ref="C243:E243"/>
    <mergeCell ref="C244:E244"/>
    <mergeCell ref="F249:H249"/>
    <mergeCell ref="C248:E248"/>
    <mergeCell ref="C249:E249"/>
    <mergeCell ref="L269:N269"/>
    <mergeCell ref="F248:H248"/>
    <mergeCell ref="I240:K240"/>
    <mergeCell ref="I241:K241"/>
    <mergeCell ref="I242:K242"/>
    <mergeCell ref="I243:K243"/>
    <mergeCell ref="I244:K244"/>
    <mergeCell ref="I245:K245"/>
    <mergeCell ref="I246:K246"/>
    <mergeCell ref="I247:K247"/>
    <mergeCell ref="F240:H240"/>
    <mergeCell ref="F241:H241"/>
    <mergeCell ref="F242:H242"/>
    <mergeCell ref="F243:H243"/>
    <mergeCell ref="F244:H244"/>
    <mergeCell ref="F245:H245"/>
    <mergeCell ref="F246:H246"/>
    <mergeCell ref="F247:H247"/>
    <mergeCell ref="R270:Y270"/>
    <mergeCell ref="C273:E273"/>
    <mergeCell ref="F273:H273"/>
    <mergeCell ref="R231:Y231"/>
    <mergeCell ref="R243:Y243"/>
    <mergeCell ref="R245:Y245"/>
    <mergeCell ref="I268:K268"/>
    <mergeCell ref="I269:K269"/>
    <mergeCell ref="I270:K270"/>
    <mergeCell ref="I271:K271"/>
    <mergeCell ref="C270:E270"/>
    <mergeCell ref="F270:H270"/>
    <mergeCell ref="C271:E271"/>
    <mergeCell ref="F271:H271"/>
    <mergeCell ref="C272:E272"/>
    <mergeCell ref="F272:H272"/>
    <mergeCell ref="C267:E267"/>
    <mergeCell ref="F267:H267"/>
    <mergeCell ref="C268:E268"/>
    <mergeCell ref="F268:H268"/>
    <mergeCell ref="C269:E269"/>
    <mergeCell ref="F269:H269"/>
    <mergeCell ref="L248:N248"/>
    <mergeCell ref="L249:N249"/>
    <mergeCell ref="R293:Y293"/>
    <mergeCell ref="I263:K263"/>
    <mergeCell ref="L263:N263"/>
    <mergeCell ref="O263:Q263"/>
    <mergeCell ref="I264:K264"/>
    <mergeCell ref="I265:K265"/>
    <mergeCell ref="I266:K266"/>
    <mergeCell ref="I267:K267"/>
    <mergeCell ref="R272:Y272"/>
    <mergeCell ref="R276:Y276"/>
    <mergeCell ref="R278:Y278"/>
    <mergeCell ref="R280:Y280"/>
    <mergeCell ref="R282:Y282"/>
    <mergeCell ref="R287:Y287"/>
    <mergeCell ref="R291:Y291"/>
    <mergeCell ref="O270:Q270"/>
    <mergeCell ref="O271:Q271"/>
    <mergeCell ref="I272:K272"/>
    <mergeCell ref="I273:K273"/>
    <mergeCell ref="L264:N264"/>
    <mergeCell ref="L265:N265"/>
    <mergeCell ref="L266:N266"/>
    <mergeCell ref="L267:N267"/>
    <mergeCell ref="L268:N268"/>
    <mergeCell ref="L270:N270"/>
    <mergeCell ref="L271:N271"/>
    <mergeCell ref="A889:Y889"/>
    <mergeCell ref="A32:Y43"/>
    <mergeCell ref="C15:F15"/>
    <mergeCell ref="C16:F16"/>
    <mergeCell ref="A297:Y297"/>
    <mergeCell ref="A443:Y443"/>
    <mergeCell ref="A445:Y445"/>
    <mergeCell ref="A591:Y591"/>
    <mergeCell ref="A593:Y593"/>
    <mergeCell ref="A887:Y887"/>
    <mergeCell ref="O272:Q272"/>
    <mergeCell ref="O273:Q273"/>
    <mergeCell ref="K210:L210"/>
    <mergeCell ref="K211:L211"/>
    <mergeCell ref="K212:L212"/>
    <mergeCell ref="A295:Y295"/>
    <mergeCell ref="L272:N272"/>
    <mergeCell ref="L273:N273"/>
    <mergeCell ref="O264:Q264"/>
    <mergeCell ref="O265:Q265"/>
    <mergeCell ref="O266:Q266"/>
    <mergeCell ref="O267:Q267"/>
    <mergeCell ref="O268:Q268"/>
    <mergeCell ref="O269:Q269"/>
    <mergeCell ref="C21:F21"/>
    <mergeCell ref="G21:Y21"/>
    <mergeCell ref="C20:F20"/>
    <mergeCell ref="G20:Y20"/>
    <mergeCell ref="C17:F17"/>
    <mergeCell ref="C18:F18"/>
    <mergeCell ref="C19:F19"/>
    <mergeCell ref="R254:Y254"/>
    <mergeCell ref="R258:Y258"/>
    <mergeCell ref="R260:Y260"/>
    <mergeCell ref="R261:Y261"/>
    <mergeCell ref="R266:Y266"/>
    <mergeCell ref="C263:E263"/>
    <mergeCell ref="F263:H263"/>
    <mergeCell ref="C264:E264"/>
    <mergeCell ref="F264:H264"/>
    <mergeCell ref="C265:E265"/>
    <mergeCell ref="F265:H265"/>
    <mergeCell ref="C266:E266"/>
    <mergeCell ref="F266:H266"/>
    <mergeCell ref="I248:K248"/>
    <mergeCell ref="I249:K249"/>
    <mergeCell ref="A44:Y46"/>
    <mergeCell ref="K48:L49"/>
    <mergeCell ref="H52:H53"/>
    <mergeCell ref="M52:N53"/>
    <mergeCell ref="O52:P53"/>
    <mergeCell ref="M48:N49"/>
    <mergeCell ref="J52:L53"/>
    <mergeCell ref="G15:Y15"/>
    <mergeCell ref="G16:Y16"/>
    <mergeCell ref="G17:Y17"/>
    <mergeCell ref="G18:Y18"/>
    <mergeCell ref="G19:Y19"/>
    <mergeCell ref="A82:F82"/>
    <mergeCell ref="G82:H82"/>
    <mergeCell ref="R82:T82"/>
    <mergeCell ref="U82:Y82"/>
    <mergeCell ref="A80:F80"/>
    <mergeCell ref="G80:H80"/>
    <mergeCell ref="I80:K80"/>
    <mergeCell ref="L80:N80"/>
    <mergeCell ref="O80:Q80"/>
    <mergeCell ref="R80:T80"/>
    <mergeCell ref="U80:Y80"/>
    <mergeCell ref="A81:F81"/>
    <mergeCell ref="G81:H81"/>
    <mergeCell ref="I81:K81"/>
    <mergeCell ref="L81:N81"/>
    <mergeCell ref="O81:Q81"/>
    <mergeCell ref="R81:T81"/>
    <mergeCell ref="U81:Y81"/>
  </mergeCells>
  <pageMargins left="0.70866141732283472" right="0.70866141732283472" top="1.1417322834645669" bottom="0.74803149606299213" header="0.31496062992125984" footer="0.31496062992125984"/>
  <pageSetup paperSize="9" scale="34" orientation="portrait" r:id="rId1"/>
  <headerFooter>
    <oddHeader>&amp;L&amp;G&amp;C&amp;20
&amp;22Bucket Wheel 
Calculation</oddHeader>
    <oddFooter>&amp;LMod. BDHSTD-RCL-44-200&amp;C&amp;F&amp;R&amp;14Pag. &amp;P of &amp;N</oddFooter>
  </headerFooter>
  <rowBreaks count="16" manualBreakCount="16">
    <brk id="84" max="24" man="1"/>
    <brk id="160" max="24" man="1"/>
    <brk id="293" max="24" man="1"/>
    <brk id="441" max="24" man="1"/>
    <brk id="589" max="24" man="1"/>
    <brk id="739" max="24" man="1"/>
    <brk id="884" max="24" man="1"/>
    <brk id="1032" max="24" man="1"/>
    <brk id="1172" max="24" man="1"/>
    <brk id="1317" max="24" man="1"/>
    <brk id="1462" max="24" man="1"/>
    <brk id="1604" max="24" man="1"/>
    <brk id="1748" max="24" man="1"/>
    <brk id="1890" max="24" man="1"/>
    <brk id="2034" max="24" man="1"/>
    <brk id="2176" max="24" man="1"/>
  </rowBreaks>
  <colBreaks count="1" manualBreakCount="1">
    <brk id="25" min="358" max="873" man="1"/>
  </col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235"/>
  <sheetViews>
    <sheetView topLeftCell="A95" zoomScale="85" zoomScaleNormal="85" zoomScaleSheetLayoutView="70" workbookViewId="0">
      <selection activeCell="G103" sqref="G103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1" width="7.6640625" customWidth="1"/>
    <col min="42" max="42" width="7.88671875" customWidth="1"/>
    <col min="43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190">
      <c r="A1" s="17" t="s">
        <v>345</v>
      </c>
      <c r="C1" s="32" t="s">
        <v>241</v>
      </c>
    </row>
    <row r="2" spans="1:190">
      <c r="A2" s="17" t="s">
        <v>342</v>
      </c>
      <c r="D2" s="166">
        <v>1</v>
      </c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167"/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7"/>
      <c r="BW2" s="167"/>
      <c r="BX2" s="167"/>
      <c r="BY2" s="167"/>
      <c r="BZ2" s="167"/>
      <c r="CA2" s="167"/>
      <c r="CB2" s="167"/>
      <c r="CC2" s="167"/>
      <c r="CD2" s="167"/>
      <c r="CE2" s="167"/>
      <c r="CF2" s="167"/>
      <c r="CG2" s="167"/>
      <c r="CH2" s="167"/>
      <c r="CI2" s="167"/>
      <c r="CJ2" s="167"/>
      <c r="CK2" s="167"/>
      <c r="CL2" s="167"/>
      <c r="CM2" s="167"/>
      <c r="CN2" s="167"/>
      <c r="CO2" s="167"/>
      <c r="CP2" s="167"/>
      <c r="CQ2" s="167"/>
      <c r="CR2" s="167"/>
      <c r="CS2" s="167"/>
      <c r="CT2" s="167"/>
      <c r="CU2" s="167"/>
      <c r="CV2" s="167"/>
      <c r="CW2" s="167"/>
      <c r="CX2" s="167"/>
      <c r="CY2" s="167"/>
      <c r="CZ2" s="167"/>
      <c r="DA2" s="167"/>
      <c r="DB2" s="167"/>
      <c r="DC2" s="167"/>
      <c r="DD2" s="167"/>
      <c r="DE2" s="167"/>
      <c r="DF2" s="167"/>
      <c r="DG2" s="167"/>
      <c r="DH2" s="167"/>
      <c r="DI2" s="167"/>
      <c r="DJ2" s="167"/>
      <c r="DK2" s="167"/>
      <c r="DL2" s="167"/>
      <c r="DM2" s="167"/>
      <c r="DN2" s="167"/>
      <c r="DO2" s="167"/>
      <c r="DP2" s="167"/>
      <c r="DQ2" s="167"/>
      <c r="DR2" s="167"/>
      <c r="DS2" s="167"/>
      <c r="DT2" s="167"/>
      <c r="DU2" s="167"/>
      <c r="DV2" s="167"/>
      <c r="DW2" s="167"/>
      <c r="DX2" s="167"/>
      <c r="DY2" s="167"/>
      <c r="DZ2" s="167"/>
      <c r="EA2" s="167"/>
      <c r="EB2" s="167"/>
      <c r="EC2" s="167"/>
      <c r="ED2" s="167"/>
      <c r="EE2" s="167"/>
      <c r="EF2" s="167"/>
      <c r="EG2" s="167"/>
      <c r="EH2" s="167"/>
      <c r="EI2" s="167"/>
      <c r="EJ2" s="167"/>
      <c r="EK2" s="167"/>
      <c r="EL2" s="167"/>
      <c r="EM2" s="167"/>
      <c r="EN2" s="167"/>
      <c r="EO2" s="167"/>
      <c r="EP2" s="167"/>
      <c r="EQ2" s="167"/>
      <c r="ER2" s="167"/>
      <c r="ES2" s="167"/>
      <c r="ET2" s="167"/>
      <c r="EU2" s="167"/>
      <c r="EV2" s="167"/>
      <c r="EW2" s="167"/>
      <c r="EX2" s="167"/>
      <c r="EY2" s="167"/>
      <c r="EZ2" s="167"/>
      <c r="FA2" s="167"/>
      <c r="FB2" s="167"/>
      <c r="FC2" s="167"/>
      <c r="FD2" s="167"/>
      <c r="FE2" s="167"/>
      <c r="FF2" s="167"/>
      <c r="FG2" s="167"/>
      <c r="FH2" s="167"/>
      <c r="FI2" s="167"/>
      <c r="FJ2" s="167"/>
      <c r="FK2" s="167"/>
      <c r="FL2" s="167"/>
      <c r="FM2" s="167"/>
      <c r="FN2" s="167"/>
      <c r="FO2" s="167"/>
      <c r="FP2" s="167"/>
      <c r="FQ2" s="167"/>
      <c r="FR2" s="167"/>
      <c r="FS2" s="167"/>
      <c r="FT2" s="167"/>
      <c r="FU2" s="167"/>
      <c r="FV2" s="167"/>
      <c r="FW2" s="167"/>
      <c r="FX2" s="167"/>
      <c r="FY2" s="167"/>
      <c r="FZ2" s="167"/>
      <c r="GA2" s="167"/>
      <c r="GB2" s="167"/>
      <c r="GC2" s="167"/>
      <c r="GD2" s="167"/>
      <c r="GE2" s="167"/>
      <c r="GF2" s="167"/>
      <c r="GG2" s="167"/>
      <c r="GH2" s="167"/>
    </row>
    <row r="3" spans="1:190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</row>
    <row r="4" spans="1:190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</row>
    <row r="5" spans="1:190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</row>
    <row r="6" spans="1:190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</row>
    <row r="7" spans="1:190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</row>
    <row r="8" spans="1:190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</row>
    <row r="9" spans="1:190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</row>
    <row r="10" spans="1:190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</row>
    <row r="11" spans="1:190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</row>
    <row r="12" spans="1:190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</row>
    <row r="13" spans="1:190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</row>
    <row r="14" spans="1:190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</row>
    <row r="15" spans="1:190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</row>
    <row r="16" spans="1:190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</row>
    <row r="17" spans="1:190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</row>
    <row r="18" spans="1:190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</row>
    <row r="19" spans="1:190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</row>
    <row r="20" spans="1:190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</row>
    <row r="21" spans="1:190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</row>
    <row r="22" spans="1:190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</row>
    <row r="23" spans="1:190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</row>
    <row r="24" spans="1:190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</row>
    <row r="25" spans="1:190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</row>
    <row r="26" spans="1:190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</row>
    <row r="27" spans="1:190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</row>
    <row r="28" spans="1:190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</row>
    <row r="29" spans="1:190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</row>
    <row r="30" spans="1:190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</row>
    <row r="31" spans="1:190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</row>
    <row r="32" spans="1:190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</row>
    <row r="33" spans="1:190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</row>
    <row r="34" spans="1:190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</row>
    <row r="35" spans="1:190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</row>
    <row r="36" spans="1:190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</row>
    <row r="37" spans="1:190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</row>
    <row r="38" spans="1:190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</row>
    <row r="39" spans="1:190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</row>
    <row r="40" spans="1:190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</row>
    <row r="41" spans="1:190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</row>
    <row r="42" spans="1:190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</row>
    <row r="43" spans="1:190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</row>
    <row r="44" spans="1:190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</row>
    <row r="45" spans="1:190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</row>
    <row r="46" spans="1:190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</row>
    <row r="47" spans="1:190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</row>
    <row r="48" spans="1:190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</row>
    <row r="49" spans="1:190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</row>
    <row r="50" spans="1:190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</row>
    <row r="51" spans="1:190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</row>
    <row r="52" spans="1:190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</row>
    <row r="53" spans="1:190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</row>
    <row r="54" spans="1:190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</row>
    <row r="55" spans="1:190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</row>
    <row r="56" spans="1:190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</row>
    <row r="57" spans="1:190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</row>
    <row r="58" spans="1:190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</row>
    <row r="59" spans="1:190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</row>
    <row r="60" spans="1:190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</row>
    <row r="61" spans="1:190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</row>
    <row r="62" spans="1:190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</row>
    <row r="63" spans="1:190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</row>
    <row r="64" spans="1:190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</row>
    <row r="65" spans="1:190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</row>
    <row r="66" spans="1:190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</row>
    <row r="67" spans="1:190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</row>
    <row r="68" spans="1:190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</row>
    <row r="69" spans="1:190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</row>
    <row r="70" spans="1:190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</row>
    <row r="71" spans="1:190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</row>
    <row r="72" spans="1:190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</row>
    <row r="73" spans="1:190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</row>
    <row r="74" spans="1:190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</row>
    <row r="75" spans="1:190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</row>
    <row r="76" spans="1:190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</row>
    <row r="77" spans="1:190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</row>
    <row r="78" spans="1:190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</row>
    <row r="79" spans="1:190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</row>
    <row r="80" spans="1:190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</row>
    <row r="81" spans="1:190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</row>
    <row r="82" spans="1:190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</row>
    <row r="83" spans="1:190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</row>
    <row r="84" spans="1:190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</row>
    <row r="85" spans="1:190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</row>
    <row r="86" spans="1:190">
      <c r="A86" t="s">
        <v>337</v>
      </c>
      <c r="B86" t="s">
        <v>126</v>
      </c>
      <c r="C86" s="34"/>
      <c r="D86" s="165"/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  <c r="AL86" s="168"/>
      <c r="AM86" s="168"/>
      <c r="AN86" s="168"/>
      <c r="AO86" s="168"/>
      <c r="AP86" s="168"/>
      <c r="AQ86" s="168"/>
      <c r="AR86" s="168"/>
      <c r="AS86" s="168"/>
      <c r="AT86" s="168"/>
      <c r="AU86" s="168"/>
      <c r="AV86" s="168"/>
      <c r="AW86" s="168"/>
      <c r="AX86" s="168"/>
      <c r="AY86" s="168"/>
      <c r="AZ86" s="168"/>
      <c r="BA86" s="168"/>
      <c r="BB86" s="168"/>
      <c r="BC86" s="168"/>
      <c r="BD86" s="168"/>
      <c r="BE86" s="168"/>
      <c r="BF86" s="168"/>
      <c r="BG86" s="168"/>
      <c r="BH86" s="168"/>
      <c r="BI86" s="168"/>
      <c r="BJ86" s="168"/>
      <c r="BK86" s="168"/>
      <c r="BL86" s="168"/>
      <c r="BM86" s="168"/>
      <c r="BN86" s="168"/>
      <c r="BO86" s="168"/>
      <c r="BP86" s="168"/>
      <c r="BQ86" s="168"/>
      <c r="BR86" s="168"/>
      <c r="BS86" s="168"/>
      <c r="BT86" s="168"/>
      <c r="BU86" s="168"/>
      <c r="BV86" s="168"/>
      <c r="BW86" s="168"/>
      <c r="BX86" s="168"/>
      <c r="BY86" s="168"/>
      <c r="BZ86" s="168"/>
      <c r="CA86" s="168"/>
      <c r="CB86" s="168"/>
      <c r="CC86" s="168"/>
      <c r="CD86" s="168"/>
      <c r="CE86" s="168"/>
      <c r="CF86" s="168"/>
      <c r="CG86" s="168"/>
      <c r="CH86" s="168"/>
      <c r="CI86" s="168"/>
      <c r="CJ86" s="168"/>
      <c r="CK86" s="168"/>
      <c r="CL86" s="168"/>
      <c r="CM86" s="168"/>
      <c r="CN86" s="168"/>
      <c r="CO86" s="168"/>
      <c r="CP86" s="168"/>
      <c r="CQ86" s="168"/>
      <c r="CR86" s="168"/>
      <c r="CS86" s="168"/>
      <c r="CT86" s="168"/>
      <c r="CU86" s="168"/>
      <c r="CV86" s="168"/>
      <c r="CW86" s="168"/>
      <c r="CX86" s="168"/>
      <c r="CY86" s="168"/>
      <c r="CZ86" s="168"/>
      <c r="DA86" s="168"/>
      <c r="DB86" s="168"/>
      <c r="DC86" s="168"/>
      <c r="DD86" s="168"/>
      <c r="DE86" s="168"/>
      <c r="DF86" s="168"/>
      <c r="DG86" s="168"/>
      <c r="DH86" s="168"/>
      <c r="DI86" s="168"/>
      <c r="DJ86" s="168"/>
      <c r="DK86" s="168"/>
      <c r="DL86" s="168"/>
      <c r="DM86" s="168"/>
      <c r="DN86" s="168"/>
      <c r="DO86" s="168"/>
      <c r="DP86" s="168"/>
      <c r="DQ86" s="168"/>
      <c r="DR86" s="168"/>
      <c r="DS86" s="168"/>
      <c r="DT86" s="168"/>
      <c r="DU86" s="168"/>
      <c r="DV86" s="168"/>
      <c r="DW86" s="168"/>
      <c r="DX86" s="168"/>
      <c r="DY86" s="168"/>
      <c r="DZ86" s="168"/>
      <c r="EA86" s="168"/>
      <c r="EB86" s="168"/>
      <c r="EC86" s="168"/>
      <c r="ED86" s="168"/>
      <c r="EE86" s="168"/>
      <c r="EF86" s="168"/>
      <c r="EG86" s="168"/>
      <c r="EH86" s="168"/>
      <c r="EI86" s="168"/>
      <c r="EJ86" s="168"/>
      <c r="EK86" s="168"/>
      <c r="EL86" s="168"/>
      <c r="EM86" s="168"/>
      <c r="EN86" s="168"/>
      <c r="EO86" s="168"/>
      <c r="EP86" s="168"/>
      <c r="EQ86" s="168"/>
      <c r="ER86" s="168"/>
      <c r="ES86" s="168"/>
      <c r="ET86" s="168"/>
      <c r="EU86" s="168"/>
      <c r="EV86" s="168"/>
      <c r="EW86" s="168"/>
      <c r="EX86" s="168"/>
      <c r="EY86" s="168"/>
      <c r="EZ86" s="168"/>
      <c r="FA86" s="168"/>
      <c r="FB86" s="168"/>
      <c r="FC86" s="168"/>
      <c r="FD86" s="168"/>
      <c r="FE86" s="168"/>
      <c r="FF86" s="168"/>
      <c r="FG86" s="168"/>
      <c r="FH86" s="168"/>
      <c r="FI86" s="168"/>
      <c r="FJ86" s="168"/>
      <c r="FK86" s="168"/>
      <c r="FL86" s="168"/>
      <c r="FM86" s="168"/>
      <c r="FN86" s="168"/>
      <c r="FO86" s="168"/>
      <c r="FP86" s="168"/>
      <c r="FQ86" s="168"/>
      <c r="FR86" s="168"/>
      <c r="FS86" s="168"/>
      <c r="FT86" s="168"/>
      <c r="FU86" s="168"/>
      <c r="FV86" s="168"/>
      <c r="FW86" s="168"/>
      <c r="FX86" s="168"/>
      <c r="FY86" s="168"/>
      <c r="FZ86" s="168"/>
      <c r="GA86" s="168"/>
      <c r="GB86" s="168"/>
      <c r="GC86" s="167"/>
      <c r="GD86" s="167"/>
      <c r="GE86" s="167"/>
      <c r="GF86" s="167"/>
      <c r="GG86" s="167"/>
      <c r="GH86" s="167"/>
    </row>
    <row r="87" spans="1:190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</row>
    <row r="88" spans="1:190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</row>
    <row r="89" spans="1:190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</row>
    <row r="90" spans="1:190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</row>
    <row r="91" spans="1:190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</row>
    <row r="92" spans="1:190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</row>
    <row r="93" spans="1:190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</row>
    <row r="94" spans="1:190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</row>
    <row r="95" spans="1:190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</row>
    <row r="96" spans="1:190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</row>
    <row r="97" spans="1:190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</row>
    <row r="98" spans="1:190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</row>
    <row r="99" spans="1:190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</row>
    <row r="100" spans="1:190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</row>
    <row r="101" spans="1:190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</row>
    <row r="102" spans="1:190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</row>
    <row r="103" spans="1:190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</row>
    <row r="104" spans="1:190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</row>
    <row r="105" spans="1:190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</row>
    <row r="106" spans="1:190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</row>
    <row r="107" spans="1:190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</row>
    <row r="108" spans="1:190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</row>
    <row r="109" spans="1:190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</row>
    <row r="110" spans="1:190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</row>
    <row r="111" spans="1:190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</row>
    <row r="112" spans="1:190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</row>
    <row r="113" spans="1:190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</row>
    <row r="114" spans="1:190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</row>
    <row r="115" spans="1:190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</row>
    <row r="116" spans="1:190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</row>
    <row r="117" spans="1:190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</row>
    <row r="118" spans="1:190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</row>
    <row r="119" spans="1:190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</row>
    <row r="120" spans="1:190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</row>
    <row r="121" spans="1:190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</row>
    <row r="122" spans="1:190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</row>
    <row r="123" spans="1:190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</row>
    <row r="124" spans="1:190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</row>
    <row r="125" spans="1:190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</row>
    <row r="126" spans="1:190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</row>
    <row r="127" spans="1:190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</row>
    <row r="128" spans="1:190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</row>
    <row r="129" spans="1:190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</row>
    <row r="130" spans="1:190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</row>
    <row r="131" spans="1:190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</row>
    <row r="132" spans="1:190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</row>
    <row r="133" spans="1:190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</row>
    <row r="134" spans="1:190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</row>
    <row r="135" spans="1:190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</row>
    <row r="136" spans="1:190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</row>
    <row r="137" spans="1:190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</row>
    <row r="138" spans="1:190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</row>
    <row r="139" spans="1:190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</row>
    <row r="140" spans="1:190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</row>
    <row r="141" spans="1:190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</row>
    <row r="142" spans="1:190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</row>
    <row r="143" spans="1:190" ht="13.8">
      <c r="A143" s="19" t="s">
        <v>180</v>
      </c>
      <c r="C143" s="37">
        <f>IF('Bench-1'!$D$116="n.a.","n.a.",IF($D$116&lt;=PI()/2,C136*'Input Data'!$C$3*$D$142*SIN('Bench-1'!$D$116)*9.81,'Bench-1'!C136*'Input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</row>
    <row r="144" spans="1:190" ht="13.8">
      <c r="A144" s="19" t="s">
        <v>304</v>
      </c>
      <c r="C144" s="37">
        <f>IF('Bench-1'!$D$120="n.a.","n.a.",IF($D$120&lt;=PI()/2,C137*'Input Data'!$C$3*$D$142*SIN('Bench-1'!$D$120)*9.81,'Bench-1'!C137*'Input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</row>
    <row r="145" spans="1:190" ht="13.8">
      <c r="A145" s="19" t="s">
        <v>181</v>
      </c>
      <c r="C145" s="37">
        <f>IF('Bench-1'!$D$124="n.a.","n.a.",IF($D$124&lt;=PI()/2,C138*'Input Data'!$C$3*$D$142*SIN('Bench-1'!$D$124)*9.81,'Bench-1'!C138*'Input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</row>
    <row r="146" spans="1:190" ht="13.8">
      <c r="A146" s="19" t="s">
        <v>182</v>
      </c>
      <c r="C146" s="37">
        <f>IF('Bench-1'!$D$128="n.a.","n.a.",IF($D$128&lt;=PI()/2,C139*'Input Data'!$C$3*$D$142*SIN('Bench-1'!$D$128)*9.81,'Bench-1'!C139*'Input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</row>
    <row r="147" spans="1:190" ht="13.8">
      <c r="A147" s="19" t="s">
        <v>183</v>
      </c>
      <c r="C147" s="38">
        <f>IF('Bench-1'!$D$132="n.a.","n.a.",IF($D$132&lt;=PI()/2,C140*'Input Data'!$C$3*$D$142*SIN('Bench-1'!$D$132)*9.81,'Bench-1'!C140*'Input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</row>
    <row r="148" spans="1:190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</row>
    <row r="149" spans="1:190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</row>
    <row r="150" spans="1:190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</row>
    <row r="151" spans="1:190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</row>
    <row r="152" spans="1:190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</row>
    <row r="153" spans="1:190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</row>
    <row r="154" spans="1:190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</row>
    <row r="155" spans="1:190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</row>
    <row r="156" spans="1:190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</row>
    <row r="157" spans="1:190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</row>
    <row r="158" spans="1:190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</row>
    <row r="159" spans="1:190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</row>
    <row r="160" spans="1:190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</row>
    <row r="161" spans="1:190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</row>
    <row r="162" spans="1:190">
      <c r="A162" t="s">
        <v>192</v>
      </c>
      <c r="B162" t="s">
        <v>274</v>
      </c>
      <c r="C162" s="37"/>
      <c r="D162" s="168"/>
    </row>
    <row r="163" spans="1:190" ht="13.8">
      <c r="A163" s="19" t="s">
        <v>184</v>
      </c>
      <c r="C163" s="34">
        <f>IF('Bench-1'!$D$116="n.a.","n.a.",IF($D$116&lt;=PI()/2,C136*'Input Data'!$C$3*$D$162*COS('Bench-1'!$D$116)*9.81*'Input Data'!$C$5,0))</f>
        <v>0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</row>
    <row r="164" spans="1:190" ht="13.8">
      <c r="A164" s="19" t="s">
        <v>185</v>
      </c>
      <c r="C164" s="34">
        <f>IF('Bench-1'!$D$120="n.a.","n.a.",IF($D$120&lt;=PI()/2,C137*'Input Data'!$C$3*$D$162*COS('Bench-1'!$D$120)*9.81*'Input Data'!$C$5,0))</f>
        <v>0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</row>
    <row r="165" spans="1:190" ht="13.8">
      <c r="A165" s="19" t="s">
        <v>186</v>
      </c>
      <c r="C165" s="34">
        <f>IF('Bench-1'!$D$124="n.a.","n.a.",IF($D$124&lt;=PI()/2,C138*'Input Data'!$C$3*$D$162*COS('Bench-1'!$D$124)*9.81*'Input Data'!$C$5,0))</f>
        <v>0</v>
      </c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</row>
    <row r="166" spans="1:190" ht="13.8">
      <c r="A166" s="19" t="s">
        <v>187</v>
      </c>
      <c r="C166" s="34">
        <f>IF('Bench-1'!$D$128="n.a.","n.a.",IF($D$128&lt;=PI()/2,C139*'Input Data'!$C$3*$D$162*COS('Bench-1'!$D$128)*9.81*'Input Data'!$C$5,0))</f>
        <v>0</v>
      </c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</row>
    <row r="167" spans="1:190" ht="13.8">
      <c r="A167" s="19" t="s">
        <v>188</v>
      </c>
      <c r="C167" s="38">
        <f>IF('Bench-1'!$D$132="n.a.","n.a.",IF($D$132&lt;=PI()/2,C140*'Input Data'!$C$3*$D$162*COS('Bench-1'!$D$132)*9.81*'Input Data'!$C$5,0))</f>
        <v>0</v>
      </c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</row>
    <row r="168" spans="1:190" ht="15.6">
      <c r="A168" t="s">
        <v>189</v>
      </c>
      <c r="B168" t="s">
        <v>229</v>
      </c>
      <c r="C168" s="34" t="e">
        <f>SUM(C163:C167)/'Input Data'!$C$16</f>
        <v>#DIV/0!</v>
      </c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</row>
    <row r="169" spans="1:190" ht="15.6">
      <c r="A169" t="s">
        <v>191</v>
      </c>
      <c r="B169" s="17" t="s">
        <v>190</v>
      </c>
      <c r="C169" s="43" t="e">
        <f>C168/$D$162</f>
        <v>#DIV/0!</v>
      </c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</row>
    <row r="170" spans="1:190" ht="16.8">
      <c r="B170" t="s">
        <v>230</v>
      </c>
      <c r="C170" s="35"/>
      <c r="D170" s="12"/>
      <c r="E170" s="12" t="str">
        <f t="shared" ref="D170:BO170" si="1">IF(E68&lt;$D$19,E168*E168," ")</f>
        <v xml:space="preserve"> </v>
      </c>
      <c r="F170" s="12" t="str">
        <f t="shared" si="1"/>
        <v xml:space="preserve"> </v>
      </c>
      <c r="G170" s="12" t="str">
        <f t="shared" si="1"/>
        <v xml:space="preserve"> </v>
      </c>
      <c r="H170" s="12" t="str">
        <f t="shared" si="1"/>
        <v xml:space="preserve"> </v>
      </c>
      <c r="I170" s="12" t="str">
        <f t="shared" si="1"/>
        <v xml:space="preserve"> </v>
      </c>
      <c r="J170" s="12" t="str">
        <f t="shared" si="1"/>
        <v xml:space="preserve"> </v>
      </c>
      <c r="K170" s="12" t="str">
        <f t="shared" si="1"/>
        <v xml:space="preserve"> </v>
      </c>
      <c r="L170" s="12" t="str">
        <f t="shared" si="1"/>
        <v xml:space="preserve"> </v>
      </c>
      <c r="M170" s="12" t="str">
        <f t="shared" si="1"/>
        <v xml:space="preserve"> </v>
      </c>
      <c r="N170" s="12" t="str">
        <f t="shared" si="1"/>
        <v xml:space="preserve"> </v>
      </c>
      <c r="O170" s="12" t="str">
        <f t="shared" si="1"/>
        <v xml:space="preserve"> </v>
      </c>
      <c r="P170" s="12" t="str">
        <f t="shared" si="1"/>
        <v xml:space="preserve"> </v>
      </c>
      <c r="Q170" s="12" t="str">
        <f t="shared" si="1"/>
        <v xml:space="preserve"> </v>
      </c>
      <c r="R170" s="12" t="str">
        <f t="shared" si="1"/>
        <v xml:space="preserve"> </v>
      </c>
      <c r="S170" s="12" t="str">
        <f t="shared" si="1"/>
        <v xml:space="preserve"> </v>
      </c>
      <c r="T170" s="12" t="str">
        <f t="shared" si="1"/>
        <v xml:space="preserve"> </v>
      </c>
      <c r="U170" s="12" t="str">
        <f t="shared" si="1"/>
        <v xml:space="preserve"> </v>
      </c>
      <c r="V170" s="12" t="str">
        <f t="shared" si="1"/>
        <v xml:space="preserve"> </v>
      </c>
      <c r="W170" s="12" t="str">
        <f t="shared" si="1"/>
        <v xml:space="preserve"> </v>
      </c>
      <c r="X170" s="12" t="str">
        <f t="shared" si="1"/>
        <v xml:space="preserve"> </v>
      </c>
      <c r="Y170" s="12" t="str">
        <f t="shared" si="1"/>
        <v xml:space="preserve"> </v>
      </c>
      <c r="Z170" s="12" t="str">
        <f t="shared" si="1"/>
        <v xml:space="preserve"> </v>
      </c>
      <c r="AA170" s="12" t="str">
        <f t="shared" si="1"/>
        <v xml:space="preserve"> </v>
      </c>
      <c r="AB170" s="12" t="str">
        <f t="shared" si="1"/>
        <v xml:space="preserve"> </v>
      </c>
      <c r="AC170" s="12" t="str">
        <f t="shared" si="1"/>
        <v xml:space="preserve"> </v>
      </c>
      <c r="AD170" s="12" t="str">
        <f t="shared" si="1"/>
        <v xml:space="preserve"> </v>
      </c>
      <c r="AE170" s="12" t="str">
        <f t="shared" si="1"/>
        <v xml:space="preserve"> </v>
      </c>
      <c r="AF170" s="12" t="str">
        <f t="shared" si="1"/>
        <v xml:space="preserve"> </v>
      </c>
      <c r="AG170" s="12" t="str">
        <f t="shared" si="1"/>
        <v xml:space="preserve"> </v>
      </c>
      <c r="AH170" s="12" t="str">
        <f t="shared" si="1"/>
        <v xml:space="preserve"> </v>
      </c>
      <c r="AI170" s="12" t="str">
        <f t="shared" si="1"/>
        <v xml:space="preserve"> </v>
      </c>
      <c r="AJ170" s="12" t="str">
        <f t="shared" si="1"/>
        <v xml:space="preserve"> </v>
      </c>
      <c r="AK170" s="12" t="str">
        <f t="shared" si="1"/>
        <v xml:space="preserve"> </v>
      </c>
      <c r="AL170" s="12" t="str">
        <f t="shared" si="1"/>
        <v xml:space="preserve"> </v>
      </c>
      <c r="AM170" s="12" t="str">
        <f t="shared" si="1"/>
        <v xml:space="preserve"> </v>
      </c>
      <c r="AN170" s="12" t="str">
        <f t="shared" si="1"/>
        <v xml:space="preserve"> </v>
      </c>
      <c r="AO170" s="12" t="str">
        <f t="shared" si="1"/>
        <v xml:space="preserve"> </v>
      </c>
      <c r="AP170" s="12" t="str">
        <f t="shared" si="1"/>
        <v xml:space="preserve"> </v>
      </c>
      <c r="AQ170" s="12" t="str">
        <f t="shared" si="1"/>
        <v xml:space="preserve"> </v>
      </c>
      <c r="AR170" s="12" t="str">
        <f t="shared" si="1"/>
        <v xml:space="preserve"> </v>
      </c>
      <c r="AS170" s="12" t="str">
        <f t="shared" si="1"/>
        <v xml:space="preserve"> </v>
      </c>
      <c r="AT170" s="12" t="str">
        <f t="shared" si="1"/>
        <v xml:space="preserve"> </v>
      </c>
      <c r="AU170" s="12" t="str">
        <f t="shared" si="1"/>
        <v xml:space="preserve"> </v>
      </c>
      <c r="AV170" s="12" t="str">
        <f t="shared" si="1"/>
        <v xml:space="preserve"> </v>
      </c>
      <c r="AW170" s="12" t="str">
        <f t="shared" si="1"/>
        <v xml:space="preserve"> </v>
      </c>
      <c r="AX170" s="12" t="str">
        <f t="shared" si="1"/>
        <v xml:space="preserve"> </v>
      </c>
      <c r="AY170" s="12" t="str">
        <f t="shared" si="1"/>
        <v xml:space="preserve"> </v>
      </c>
      <c r="AZ170" s="12" t="str">
        <f t="shared" si="1"/>
        <v xml:space="preserve"> </v>
      </c>
      <c r="BA170" s="12" t="str">
        <f t="shared" si="1"/>
        <v xml:space="preserve"> </v>
      </c>
      <c r="BB170" s="12" t="str">
        <f t="shared" si="1"/>
        <v xml:space="preserve"> </v>
      </c>
      <c r="BC170" s="12" t="str">
        <f t="shared" si="1"/>
        <v xml:space="preserve"> </v>
      </c>
      <c r="BD170" s="12" t="str">
        <f t="shared" si="1"/>
        <v xml:space="preserve"> </v>
      </c>
      <c r="BE170" s="12" t="str">
        <f t="shared" si="1"/>
        <v xml:space="preserve"> </v>
      </c>
      <c r="BF170" s="12" t="str">
        <f t="shared" si="1"/>
        <v xml:space="preserve"> </v>
      </c>
      <c r="BG170" s="12" t="str">
        <f t="shared" si="1"/>
        <v xml:space="preserve"> </v>
      </c>
      <c r="BH170" s="12" t="str">
        <f t="shared" si="1"/>
        <v xml:space="preserve"> </v>
      </c>
      <c r="BI170" s="12" t="str">
        <f t="shared" si="1"/>
        <v xml:space="preserve"> </v>
      </c>
      <c r="BJ170" s="12" t="str">
        <f t="shared" si="1"/>
        <v xml:space="preserve"> </v>
      </c>
      <c r="BK170" s="12" t="str">
        <f t="shared" si="1"/>
        <v xml:space="preserve"> </v>
      </c>
      <c r="BL170" s="12" t="str">
        <f t="shared" si="1"/>
        <v xml:space="preserve"> </v>
      </c>
      <c r="BM170" s="12" t="str">
        <f t="shared" si="1"/>
        <v xml:space="preserve"> </v>
      </c>
      <c r="BN170" s="12" t="str">
        <f t="shared" si="1"/>
        <v xml:space="preserve"> </v>
      </c>
      <c r="BO170" s="12" t="str">
        <f t="shared" si="1"/>
        <v xml:space="preserve"> </v>
      </c>
      <c r="BP170" s="12" t="str">
        <f t="shared" ref="BP170:EA170" si="2">IF(BP68&lt;$D$19,BP168*BP168," ")</f>
        <v xml:space="preserve"> </v>
      </c>
      <c r="BQ170" s="12" t="str">
        <f t="shared" si="2"/>
        <v xml:space="preserve"> </v>
      </c>
      <c r="BR170" s="12" t="str">
        <f t="shared" si="2"/>
        <v xml:space="preserve"> </v>
      </c>
      <c r="BS170" s="12" t="str">
        <f t="shared" si="2"/>
        <v xml:space="preserve"> </v>
      </c>
      <c r="BT170" s="12" t="str">
        <f t="shared" si="2"/>
        <v xml:space="preserve"> </v>
      </c>
      <c r="BU170" s="12" t="str">
        <f t="shared" si="2"/>
        <v xml:space="preserve"> </v>
      </c>
      <c r="BV170" s="12" t="str">
        <f t="shared" si="2"/>
        <v xml:space="preserve"> </v>
      </c>
      <c r="BW170" s="12" t="str">
        <f t="shared" si="2"/>
        <v xml:space="preserve"> </v>
      </c>
      <c r="BX170" s="12" t="str">
        <f t="shared" si="2"/>
        <v xml:space="preserve"> </v>
      </c>
      <c r="BY170" s="12" t="str">
        <f t="shared" si="2"/>
        <v xml:space="preserve"> </v>
      </c>
      <c r="BZ170" s="12" t="str">
        <f t="shared" si="2"/>
        <v xml:space="preserve"> </v>
      </c>
      <c r="CA170" s="12" t="str">
        <f t="shared" si="2"/>
        <v xml:space="preserve"> </v>
      </c>
      <c r="CB170" s="12" t="str">
        <f t="shared" si="2"/>
        <v xml:space="preserve"> </v>
      </c>
      <c r="CC170" s="12" t="str">
        <f t="shared" si="2"/>
        <v xml:space="preserve"> </v>
      </c>
      <c r="CD170" s="12" t="str">
        <f t="shared" si="2"/>
        <v xml:space="preserve"> </v>
      </c>
      <c r="CE170" s="12" t="str">
        <f t="shared" si="2"/>
        <v xml:space="preserve"> </v>
      </c>
      <c r="CF170" s="12" t="str">
        <f t="shared" si="2"/>
        <v xml:space="preserve"> </v>
      </c>
      <c r="CG170" s="12" t="str">
        <f t="shared" si="2"/>
        <v xml:space="preserve"> </v>
      </c>
      <c r="CH170" s="12" t="str">
        <f t="shared" si="2"/>
        <v xml:space="preserve"> </v>
      </c>
      <c r="CI170" s="12" t="str">
        <f t="shared" si="2"/>
        <v xml:space="preserve"> </v>
      </c>
      <c r="CJ170" s="12" t="str">
        <f t="shared" si="2"/>
        <v xml:space="preserve"> </v>
      </c>
      <c r="CK170" s="12" t="str">
        <f t="shared" si="2"/>
        <v xml:space="preserve"> </v>
      </c>
      <c r="CL170" s="12" t="str">
        <f t="shared" si="2"/>
        <v xml:space="preserve"> </v>
      </c>
      <c r="CM170" s="12" t="str">
        <f t="shared" si="2"/>
        <v xml:space="preserve"> </v>
      </c>
      <c r="CN170" s="12" t="str">
        <f t="shared" si="2"/>
        <v xml:space="preserve"> </v>
      </c>
      <c r="CO170" s="12" t="str">
        <f t="shared" si="2"/>
        <v xml:space="preserve"> </v>
      </c>
      <c r="CP170" s="12" t="str">
        <f t="shared" si="2"/>
        <v xml:space="preserve"> </v>
      </c>
      <c r="CQ170" s="12" t="str">
        <f t="shared" si="2"/>
        <v xml:space="preserve"> </v>
      </c>
      <c r="CR170" s="12" t="str">
        <f t="shared" si="2"/>
        <v xml:space="preserve"> </v>
      </c>
      <c r="CS170" s="12" t="str">
        <f t="shared" si="2"/>
        <v xml:space="preserve"> </v>
      </c>
      <c r="CT170" s="12" t="str">
        <f t="shared" si="2"/>
        <v xml:space="preserve"> </v>
      </c>
      <c r="CU170" s="12" t="str">
        <f t="shared" si="2"/>
        <v xml:space="preserve"> </v>
      </c>
      <c r="CV170" s="12" t="str">
        <f t="shared" si="2"/>
        <v xml:space="preserve"> </v>
      </c>
      <c r="CW170" s="12" t="str">
        <f t="shared" si="2"/>
        <v xml:space="preserve"> </v>
      </c>
      <c r="CX170" s="12" t="str">
        <f t="shared" si="2"/>
        <v xml:space="preserve"> </v>
      </c>
      <c r="CY170" s="12" t="str">
        <f t="shared" si="2"/>
        <v xml:space="preserve"> </v>
      </c>
      <c r="CZ170" s="12" t="str">
        <f t="shared" si="2"/>
        <v xml:space="preserve"> </v>
      </c>
      <c r="DA170" s="12" t="str">
        <f t="shared" si="2"/>
        <v xml:space="preserve"> </v>
      </c>
      <c r="DB170" s="12" t="str">
        <f t="shared" si="2"/>
        <v xml:space="preserve"> </v>
      </c>
      <c r="DC170" s="12" t="str">
        <f t="shared" si="2"/>
        <v xml:space="preserve"> </v>
      </c>
      <c r="DD170" s="12" t="str">
        <f t="shared" si="2"/>
        <v xml:space="preserve"> </v>
      </c>
      <c r="DE170" s="12" t="str">
        <f t="shared" si="2"/>
        <v xml:space="preserve"> </v>
      </c>
      <c r="DF170" s="12" t="str">
        <f t="shared" si="2"/>
        <v xml:space="preserve"> </v>
      </c>
      <c r="DG170" s="12" t="str">
        <f t="shared" si="2"/>
        <v xml:space="preserve"> </v>
      </c>
      <c r="DH170" s="12" t="str">
        <f t="shared" si="2"/>
        <v xml:space="preserve"> </v>
      </c>
      <c r="DI170" s="12" t="str">
        <f t="shared" si="2"/>
        <v xml:space="preserve"> </v>
      </c>
      <c r="DJ170" s="12" t="str">
        <f t="shared" si="2"/>
        <v xml:space="preserve"> </v>
      </c>
      <c r="DK170" s="12" t="str">
        <f t="shared" si="2"/>
        <v xml:space="preserve"> </v>
      </c>
      <c r="DL170" s="12" t="str">
        <f t="shared" si="2"/>
        <v xml:space="preserve"> </v>
      </c>
      <c r="DM170" s="12" t="str">
        <f t="shared" si="2"/>
        <v xml:space="preserve"> </v>
      </c>
      <c r="DN170" s="12" t="str">
        <f t="shared" si="2"/>
        <v xml:space="preserve"> </v>
      </c>
      <c r="DO170" s="12" t="str">
        <f t="shared" si="2"/>
        <v xml:space="preserve"> </v>
      </c>
      <c r="DP170" s="12" t="str">
        <f t="shared" si="2"/>
        <v xml:space="preserve"> </v>
      </c>
      <c r="DQ170" s="12" t="str">
        <f t="shared" si="2"/>
        <v xml:space="preserve"> </v>
      </c>
      <c r="DR170" s="12" t="str">
        <f t="shared" si="2"/>
        <v xml:space="preserve"> </v>
      </c>
      <c r="DS170" s="12" t="str">
        <f t="shared" si="2"/>
        <v xml:space="preserve"> </v>
      </c>
      <c r="DT170" s="12" t="str">
        <f t="shared" si="2"/>
        <v xml:space="preserve"> </v>
      </c>
      <c r="DU170" s="12" t="str">
        <f t="shared" si="2"/>
        <v xml:space="preserve"> </v>
      </c>
      <c r="DV170" s="12" t="str">
        <f t="shared" si="2"/>
        <v xml:space="preserve"> </v>
      </c>
      <c r="DW170" s="12" t="str">
        <f t="shared" si="2"/>
        <v xml:space="preserve"> </v>
      </c>
      <c r="DX170" s="12" t="str">
        <f t="shared" si="2"/>
        <v xml:space="preserve"> </v>
      </c>
      <c r="DY170" s="12" t="str">
        <f t="shared" si="2"/>
        <v xml:space="preserve"> </v>
      </c>
      <c r="DZ170" s="12" t="str">
        <f t="shared" si="2"/>
        <v xml:space="preserve"> </v>
      </c>
      <c r="EA170" s="12" t="str">
        <f t="shared" si="2"/>
        <v xml:space="preserve"> </v>
      </c>
      <c r="EB170" s="12" t="str">
        <f t="shared" ref="EB170:GB170" si="3">IF(EB68&lt;$D$19,EB168*EB168," ")</f>
        <v xml:space="preserve"> </v>
      </c>
      <c r="EC170" s="12" t="str">
        <f t="shared" si="3"/>
        <v xml:space="preserve"> </v>
      </c>
      <c r="ED170" s="12" t="str">
        <f t="shared" si="3"/>
        <v xml:space="preserve"> </v>
      </c>
      <c r="EE170" s="12" t="str">
        <f t="shared" si="3"/>
        <v xml:space="preserve"> </v>
      </c>
      <c r="EF170" s="12" t="str">
        <f t="shared" si="3"/>
        <v xml:space="preserve"> </v>
      </c>
      <c r="EG170" s="12" t="str">
        <f t="shared" si="3"/>
        <v xml:space="preserve"> </v>
      </c>
      <c r="EH170" s="12" t="str">
        <f t="shared" si="3"/>
        <v xml:space="preserve"> </v>
      </c>
      <c r="EI170" s="12" t="str">
        <f t="shared" si="3"/>
        <v xml:space="preserve"> </v>
      </c>
      <c r="EJ170" s="12" t="str">
        <f t="shared" si="3"/>
        <v xml:space="preserve"> </v>
      </c>
      <c r="EK170" s="12" t="str">
        <f t="shared" si="3"/>
        <v xml:space="preserve"> </v>
      </c>
      <c r="EL170" s="12" t="str">
        <f t="shared" si="3"/>
        <v xml:space="preserve"> </v>
      </c>
      <c r="EM170" s="12" t="str">
        <f t="shared" si="3"/>
        <v xml:space="preserve"> </v>
      </c>
      <c r="EN170" s="12" t="str">
        <f t="shared" si="3"/>
        <v xml:space="preserve"> </v>
      </c>
      <c r="EO170" s="12" t="str">
        <f t="shared" si="3"/>
        <v xml:space="preserve"> </v>
      </c>
      <c r="EP170" s="12" t="str">
        <f t="shared" si="3"/>
        <v xml:space="preserve"> </v>
      </c>
      <c r="EQ170" s="12" t="str">
        <f t="shared" si="3"/>
        <v xml:space="preserve"> </v>
      </c>
      <c r="ER170" s="12" t="str">
        <f t="shared" si="3"/>
        <v xml:space="preserve"> </v>
      </c>
      <c r="ES170" s="12" t="str">
        <f t="shared" si="3"/>
        <v xml:space="preserve"> </v>
      </c>
      <c r="ET170" s="12" t="str">
        <f t="shared" si="3"/>
        <v xml:space="preserve"> </v>
      </c>
      <c r="EU170" s="12" t="str">
        <f t="shared" si="3"/>
        <v xml:space="preserve"> </v>
      </c>
      <c r="EV170" s="12" t="str">
        <f t="shared" si="3"/>
        <v xml:space="preserve"> </v>
      </c>
      <c r="EW170" s="12" t="str">
        <f t="shared" si="3"/>
        <v xml:space="preserve"> </v>
      </c>
      <c r="EX170" s="12" t="str">
        <f t="shared" si="3"/>
        <v xml:space="preserve"> </v>
      </c>
      <c r="EY170" s="12" t="str">
        <f t="shared" si="3"/>
        <v xml:space="preserve"> </v>
      </c>
      <c r="EZ170" s="12" t="str">
        <f t="shared" si="3"/>
        <v xml:space="preserve"> </v>
      </c>
      <c r="FA170" s="12" t="str">
        <f t="shared" si="3"/>
        <v xml:space="preserve"> </v>
      </c>
      <c r="FB170" s="12" t="str">
        <f t="shared" si="3"/>
        <v xml:space="preserve"> </v>
      </c>
      <c r="FC170" s="12" t="str">
        <f t="shared" si="3"/>
        <v xml:space="preserve"> </v>
      </c>
      <c r="FD170" s="12" t="str">
        <f t="shared" si="3"/>
        <v xml:space="preserve"> </v>
      </c>
      <c r="FE170" s="12" t="str">
        <f t="shared" si="3"/>
        <v xml:space="preserve"> </v>
      </c>
      <c r="FF170" s="12" t="str">
        <f t="shared" si="3"/>
        <v xml:space="preserve"> </v>
      </c>
      <c r="FG170" s="12" t="str">
        <f t="shared" si="3"/>
        <v xml:space="preserve"> </v>
      </c>
      <c r="FH170" s="12" t="str">
        <f t="shared" si="3"/>
        <v xml:space="preserve"> </v>
      </c>
      <c r="FI170" s="12" t="str">
        <f t="shared" si="3"/>
        <v xml:space="preserve"> </v>
      </c>
      <c r="FJ170" s="12" t="str">
        <f t="shared" si="3"/>
        <v xml:space="preserve"> </v>
      </c>
      <c r="FK170" s="12" t="str">
        <f t="shared" si="3"/>
        <v xml:space="preserve"> </v>
      </c>
      <c r="FL170" s="12" t="str">
        <f t="shared" si="3"/>
        <v xml:space="preserve"> </v>
      </c>
      <c r="FM170" s="12" t="str">
        <f t="shared" si="3"/>
        <v xml:space="preserve"> </v>
      </c>
      <c r="FN170" s="12" t="str">
        <f t="shared" si="3"/>
        <v xml:space="preserve"> </v>
      </c>
      <c r="FO170" s="12" t="str">
        <f t="shared" si="3"/>
        <v xml:space="preserve"> </v>
      </c>
      <c r="FP170" s="12" t="str">
        <f t="shared" si="3"/>
        <v xml:space="preserve"> </v>
      </c>
      <c r="FQ170" s="12" t="str">
        <f t="shared" si="3"/>
        <v xml:space="preserve"> </v>
      </c>
      <c r="FR170" s="12" t="str">
        <f t="shared" si="3"/>
        <v xml:space="preserve"> </v>
      </c>
      <c r="FS170" s="12" t="str">
        <f t="shared" si="3"/>
        <v xml:space="preserve"> </v>
      </c>
      <c r="FT170" s="12" t="str">
        <f t="shared" si="3"/>
        <v xml:space="preserve"> </v>
      </c>
      <c r="FU170" s="12" t="str">
        <f t="shared" si="3"/>
        <v xml:space="preserve"> </v>
      </c>
      <c r="FV170" s="12" t="str">
        <f t="shared" si="3"/>
        <v xml:space="preserve"> </v>
      </c>
      <c r="FW170" s="12" t="str">
        <f t="shared" si="3"/>
        <v xml:space="preserve"> </v>
      </c>
      <c r="FX170" s="12" t="str">
        <f t="shared" si="3"/>
        <v xml:space="preserve"> </v>
      </c>
      <c r="FY170" s="12" t="str">
        <f t="shared" si="3"/>
        <v xml:space="preserve"> </v>
      </c>
      <c r="FZ170" s="12" t="str">
        <f t="shared" si="3"/>
        <v xml:space="preserve"> </v>
      </c>
      <c r="GA170" s="12" t="str">
        <f t="shared" si="3"/>
        <v xml:space="preserve"> </v>
      </c>
      <c r="GB170" s="12" t="str">
        <f t="shared" si="3"/>
        <v xml:space="preserve"> </v>
      </c>
    </row>
    <row r="171" spans="1:190" ht="15.6">
      <c r="A171" s="17" t="s">
        <v>231</v>
      </c>
      <c r="B171" s="17" t="s">
        <v>232</v>
      </c>
      <c r="C171" s="42"/>
      <c r="D171" s="26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</row>
    <row r="172" spans="1:190">
      <c r="A172" s="17" t="s">
        <v>357</v>
      </c>
      <c r="B172" s="17"/>
      <c r="C172" s="42"/>
      <c r="D172" s="26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</row>
    <row r="173" spans="1:190">
      <c r="A173" s="17" t="s">
        <v>242</v>
      </c>
      <c r="C173"/>
      <c r="D173" s="14"/>
    </row>
    <row r="174" spans="1:190">
      <c r="A174" s="17"/>
      <c r="C174"/>
      <c r="D174" s="14"/>
    </row>
    <row r="175" spans="1:190" ht="15.6">
      <c r="A175" s="17" t="s">
        <v>233</v>
      </c>
      <c r="B175" t="s">
        <v>240</v>
      </c>
      <c r="C175" s="35"/>
      <c r="D175" s="12"/>
      <c r="E175" s="12" t="str">
        <f t="shared" ref="D175:BO175" si="4">IF(E68&lt;$D$19, E108+E148+E168," ")</f>
        <v xml:space="preserve"> </v>
      </c>
      <c r="F175" s="12" t="str">
        <f t="shared" si="4"/>
        <v xml:space="preserve"> </v>
      </c>
      <c r="G175" s="12" t="str">
        <f t="shared" si="4"/>
        <v xml:space="preserve"> </v>
      </c>
      <c r="H175" s="12" t="str">
        <f t="shared" si="4"/>
        <v xml:space="preserve"> </v>
      </c>
      <c r="I175" s="12" t="str">
        <f t="shared" si="4"/>
        <v xml:space="preserve"> </v>
      </c>
      <c r="J175" s="12" t="str">
        <f t="shared" si="4"/>
        <v xml:space="preserve"> </v>
      </c>
      <c r="K175" s="12" t="str">
        <f t="shared" si="4"/>
        <v xml:space="preserve"> </v>
      </c>
      <c r="L175" s="12" t="str">
        <f t="shared" si="4"/>
        <v xml:space="preserve"> </v>
      </c>
      <c r="M175" s="12" t="str">
        <f t="shared" si="4"/>
        <v xml:space="preserve"> </v>
      </c>
      <c r="N175" s="12" t="str">
        <f t="shared" si="4"/>
        <v xml:space="preserve"> </v>
      </c>
      <c r="O175" s="12" t="str">
        <f t="shared" si="4"/>
        <v xml:space="preserve"> </v>
      </c>
      <c r="P175" s="12" t="str">
        <f t="shared" si="4"/>
        <v xml:space="preserve"> </v>
      </c>
      <c r="Q175" s="12" t="str">
        <f t="shared" si="4"/>
        <v xml:space="preserve"> </v>
      </c>
      <c r="R175" s="12" t="str">
        <f t="shared" si="4"/>
        <v xml:space="preserve"> </v>
      </c>
      <c r="S175" s="12" t="str">
        <f t="shared" si="4"/>
        <v xml:space="preserve"> </v>
      </c>
      <c r="T175" s="12" t="str">
        <f t="shared" si="4"/>
        <v xml:space="preserve"> </v>
      </c>
      <c r="U175" s="12" t="str">
        <f t="shared" si="4"/>
        <v xml:space="preserve"> </v>
      </c>
      <c r="V175" s="12" t="str">
        <f t="shared" si="4"/>
        <v xml:space="preserve"> </v>
      </c>
      <c r="W175" s="12" t="str">
        <f t="shared" si="4"/>
        <v xml:space="preserve"> </v>
      </c>
      <c r="X175" s="12" t="str">
        <f t="shared" si="4"/>
        <v xml:space="preserve"> </v>
      </c>
      <c r="Y175" s="12" t="str">
        <f t="shared" si="4"/>
        <v xml:space="preserve"> </v>
      </c>
      <c r="Z175" s="12" t="str">
        <f t="shared" si="4"/>
        <v xml:space="preserve"> </v>
      </c>
      <c r="AA175" s="12" t="str">
        <f t="shared" si="4"/>
        <v xml:space="preserve"> </v>
      </c>
      <c r="AB175" s="12" t="str">
        <f t="shared" si="4"/>
        <v xml:space="preserve"> </v>
      </c>
      <c r="AC175" s="12" t="str">
        <f t="shared" si="4"/>
        <v xml:space="preserve"> </v>
      </c>
      <c r="AD175" s="12" t="str">
        <f t="shared" si="4"/>
        <v xml:space="preserve"> </v>
      </c>
      <c r="AE175" s="12" t="str">
        <f t="shared" si="4"/>
        <v xml:space="preserve"> </v>
      </c>
      <c r="AF175" s="12" t="str">
        <f t="shared" si="4"/>
        <v xml:space="preserve"> </v>
      </c>
      <c r="AG175" s="12" t="str">
        <f t="shared" si="4"/>
        <v xml:space="preserve"> </v>
      </c>
      <c r="AH175" s="12" t="str">
        <f t="shared" si="4"/>
        <v xml:space="preserve"> </v>
      </c>
      <c r="AI175" s="12" t="str">
        <f t="shared" si="4"/>
        <v xml:space="preserve"> </v>
      </c>
      <c r="AJ175" s="12" t="str">
        <f t="shared" si="4"/>
        <v xml:space="preserve"> </v>
      </c>
      <c r="AK175" s="12" t="str">
        <f t="shared" si="4"/>
        <v xml:space="preserve"> </v>
      </c>
      <c r="AL175" s="12" t="str">
        <f t="shared" si="4"/>
        <v xml:space="preserve"> </v>
      </c>
      <c r="AM175" s="12" t="str">
        <f t="shared" si="4"/>
        <v xml:space="preserve"> </v>
      </c>
      <c r="AN175" s="12" t="str">
        <f t="shared" si="4"/>
        <v xml:space="preserve"> </v>
      </c>
      <c r="AO175" s="12" t="str">
        <f t="shared" si="4"/>
        <v xml:space="preserve"> </v>
      </c>
      <c r="AP175" s="12" t="str">
        <f t="shared" si="4"/>
        <v xml:space="preserve"> </v>
      </c>
      <c r="AQ175" s="12" t="str">
        <f t="shared" si="4"/>
        <v xml:space="preserve"> </v>
      </c>
      <c r="AR175" s="12" t="str">
        <f t="shared" si="4"/>
        <v xml:space="preserve"> </v>
      </c>
      <c r="AS175" s="12" t="str">
        <f t="shared" si="4"/>
        <v xml:space="preserve"> </v>
      </c>
      <c r="AT175" s="12" t="str">
        <f t="shared" si="4"/>
        <v xml:space="preserve"> </v>
      </c>
      <c r="AU175" s="12" t="str">
        <f t="shared" si="4"/>
        <v xml:space="preserve"> </v>
      </c>
      <c r="AV175" s="12" t="str">
        <f t="shared" si="4"/>
        <v xml:space="preserve"> </v>
      </c>
      <c r="AW175" s="12" t="str">
        <f t="shared" si="4"/>
        <v xml:space="preserve"> </v>
      </c>
      <c r="AX175" s="12" t="str">
        <f t="shared" si="4"/>
        <v xml:space="preserve"> </v>
      </c>
      <c r="AY175" s="12" t="str">
        <f t="shared" si="4"/>
        <v xml:space="preserve"> </v>
      </c>
      <c r="AZ175" s="12" t="str">
        <f t="shared" si="4"/>
        <v xml:space="preserve"> </v>
      </c>
      <c r="BA175" s="12" t="str">
        <f t="shared" si="4"/>
        <v xml:space="preserve"> </v>
      </c>
      <c r="BB175" s="12" t="str">
        <f t="shared" si="4"/>
        <v xml:space="preserve"> </v>
      </c>
      <c r="BC175" s="12" t="str">
        <f t="shared" si="4"/>
        <v xml:space="preserve"> </v>
      </c>
      <c r="BD175" s="12" t="str">
        <f t="shared" si="4"/>
        <v xml:space="preserve"> </v>
      </c>
      <c r="BE175" s="12" t="str">
        <f t="shared" si="4"/>
        <v xml:space="preserve"> </v>
      </c>
      <c r="BF175" s="12" t="str">
        <f t="shared" si="4"/>
        <v xml:space="preserve"> </v>
      </c>
      <c r="BG175" s="12" t="str">
        <f t="shared" si="4"/>
        <v xml:space="preserve"> </v>
      </c>
      <c r="BH175" s="12" t="str">
        <f t="shared" si="4"/>
        <v xml:space="preserve"> </v>
      </c>
      <c r="BI175" s="12" t="str">
        <f t="shared" si="4"/>
        <v xml:space="preserve"> </v>
      </c>
      <c r="BJ175" s="12" t="str">
        <f t="shared" si="4"/>
        <v xml:space="preserve"> </v>
      </c>
      <c r="BK175" s="12" t="str">
        <f t="shared" si="4"/>
        <v xml:space="preserve"> </v>
      </c>
      <c r="BL175" s="12" t="str">
        <f t="shared" si="4"/>
        <v xml:space="preserve"> </v>
      </c>
      <c r="BM175" s="12" t="str">
        <f t="shared" si="4"/>
        <v xml:space="preserve"> </v>
      </c>
      <c r="BN175" s="12" t="str">
        <f t="shared" si="4"/>
        <v xml:space="preserve"> </v>
      </c>
      <c r="BO175" s="12" t="str">
        <f t="shared" si="4"/>
        <v xml:space="preserve"> </v>
      </c>
      <c r="BP175" s="12" t="str">
        <f t="shared" ref="BP175:EA175" si="5">IF(BP68&lt;$D$19, BP108+BP148+BP168," ")</f>
        <v xml:space="preserve"> </v>
      </c>
      <c r="BQ175" s="12" t="str">
        <f t="shared" si="5"/>
        <v xml:space="preserve"> </v>
      </c>
      <c r="BR175" s="12" t="str">
        <f t="shared" si="5"/>
        <v xml:space="preserve"> </v>
      </c>
      <c r="BS175" s="12" t="str">
        <f t="shared" si="5"/>
        <v xml:space="preserve"> </v>
      </c>
      <c r="BT175" s="12" t="str">
        <f t="shared" si="5"/>
        <v xml:space="preserve"> </v>
      </c>
      <c r="BU175" s="12" t="str">
        <f t="shared" si="5"/>
        <v xml:space="preserve"> </v>
      </c>
      <c r="BV175" s="12" t="str">
        <f t="shared" si="5"/>
        <v xml:space="preserve"> </v>
      </c>
      <c r="BW175" s="12" t="str">
        <f t="shared" si="5"/>
        <v xml:space="preserve"> </v>
      </c>
      <c r="BX175" s="12" t="str">
        <f t="shared" si="5"/>
        <v xml:space="preserve"> </v>
      </c>
      <c r="BY175" s="12" t="str">
        <f t="shared" si="5"/>
        <v xml:space="preserve"> </v>
      </c>
      <c r="BZ175" s="12" t="str">
        <f t="shared" si="5"/>
        <v xml:space="preserve"> </v>
      </c>
      <c r="CA175" s="12" t="str">
        <f t="shared" si="5"/>
        <v xml:space="preserve"> </v>
      </c>
      <c r="CB175" s="12" t="str">
        <f t="shared" si="5"/>
        <v xml:space="preserve"> </v>
      </c>
      <c r="CC175" s="12" t="str">
        <f t="shared" si="5"/>
        <v xml:space="preserve"> </v>
      </c>
      <c r="CD175" s="12" t="str">
        <f t="shared" si="5"/>
        <v xml:space="preserve"> </v>
      </c>
      <c r="CE175" s="12" t="str">
        <f t="shared" si="5"/>
        <v xml:space="preserve"> </v>
      </c>
      <c r="CF175" s="12" t="str">
        <f t="shared" si="5"/>
        <v xml:space="preserve"> </v>
      </c>
      <c r="CG175" s="12" t="str">
        <f t="shared" si="5"/>
        <v xml:space="preserve"> </v>
      </c>
      <c r="CH175" s="12" t="str">
        <f t="shared" si="5"/>
        <v xml:space="preserve"> </v>
      </c>
      <c r="CI175" s="12" t="str">
        <f t="shared" si="5"/>
        <v xml:space="preserve"> </v>
      </c>
      <c r="CJ175" s="12" t="str">
        <f t="shared" si="5"/>
        <v xml:space="preserve"> </v>
      </c>
      <c r="CK175" s="12" t="str">
        <f t="shared" si="5"/>
        <v xml:space="preserve"> </v>
      </c>
      <c r="CL175" s="12" t="str">
        <f t="shared" si="5"/>
        <v xml:space="preserve"> </v>
      </c>
      <c r="CM175" s="12" t="str">
        <f t="shared" si="5"/>
        <v xml:space="preserve"> </v>
      </c>
      <c r="CN175" s="12" t="str">
        <f t="shared" si="5"/>
        <v xml:space="preserve"> </v>
      </c>
      <c r="CO175" s="12" t="str">
        <f t="shared" si="5"/>
        <v xml:space="preserve"> </v>
      </c>
      <c r="CP175" s="12" t="str">
        <f t="shared" si="5"/>
        <v xml:space="preserve"> </v>
      </c>
      <c r="CQ175" s="12" t="str">
        <f t="shared" si="5"/>
        <v xml:space="preserve"> </v>
      </c>
      <c r="CR175" s="12" t="str">
        <f t="shared" si="5"/>
        <v xml:space="preserve"> </v>
      </c>
      <c r="CS175" s="12" t="str">
        <f t="shared" si="5"/>
        <v xml:space="preserve"> </v>
      </c>
      <c r="CT175" s="12" t="str">
        <f t="shared" si="5"/>
        <v xml:space="preserve"> </v>
      </c>
      <c r="CU175" s="12" t="str">
        <f t="shared" si="5"/>
        <v xml:space="preserve"> </v>
      </c>
      <c r="CV175" s="12" t="str">
        <f t="shared" si="5"/>
        <v xml:space="preserve"> </v>
      </c>
      <c r="CW175" s="12" t="str">
        <f t="shared" si="5"/>
        <v xml:space="preserve"> </v>
      </c>
      <c r="CX175" s="12" t="str">
        <f t="shared" si="5"/>
        <v xml:space="preserve"> </v>
      </c>
      <c r="CY175" s="12" t="str">
        <f t="shared" si="5"/>
        <v xml:space="preserve"> </v>
      </c>
      <c r="CZ175" s="12" t="str">
        <f t="shared" si="5"/>
        <v xml:space="preserve"> </v>
      </c>
      <c r="DA175" s="12" t="str">
        <f t="shared" si="5"/>
        <v xml:space="preserve"> </v>
      </c>
      <c r="DB175" s="12" t="str">
        <f t="shared" si="5"/>
        <v xml:space="preserve"> </v>
      </c>
      <c r="DC175" s="12" t="str">
        <f t="shared" si="5"/>
        <v xml:space="preserve"> </v>
      </c>
      <c r="DD175" s="12" t="str">
        <f t="shared" si="5"/>
        <v xml:space="preserve"> </v>
      </c>
      <c r="DE175" s="12" t="str">
        <f t="shared" si="5"/>
        <v xml:space="preserve"> </v>
      </c>
      <c r="DF175" s="12" t="str">
        <f t="shared" si="5"/>
        <v xml:space="preserve"> </v>
      </c>
      <c r="DG175" s="12" t="str">
        <f t="shared" si="5"/>
        <v xml:space="preserve"> </v>
      </c>
      <c r="DH175" s="12" t="str">
        <f t="shared" si="5"/>
        <v xml:space="preserve"> </v>
      </c>
      <c r="DI175" s="12" t="str">
        <f t="shared" si="5"/>
        <v xml:space="preserve"> </v>
      </c>
      <c r="DJ175" s="12" t="str">
        <f t="shared" si="5"/>
        <v xml:space="preserve"> </v>
      </c>
      <c r="DK175" s="12" t="str">
        <f t="shared" si="5"/>
        <v xml:space="preserve"> </v>
      </c>
      <c r="DL175" s="12" t="str">
        <f t="shared" si="5"/>
        <v xml:space="preserve"> </v>
      </c>
      <c r="DM175" s="12" t="str">
        <f t="shared" si="5"/>
        <v xml:space="preserve"> </v>
      </c>
      <c r="DN175" s="12" t="str">
        <f t="shared" si="5"/>
        <v xml:space="preserve"> </v>
      </c>
      <c r="DO175" s="12" t="str">
        <f t="shared" si="5"/>
        <v xml:space="preserve"> </v>
      </c>
      <c r="DP175" s="12" t="str">
        <f t="shared" si="5"/>
        <v xml:space="preserve"> </v>
      </c>
      <c r="DQ175" s="12" t="str">
        <f t="shared" si="5"/>
        <v xml:space="preserve"> </v>
      </c>
      <c r="DR175" s="12" t="str">
        <f t="shared" si="5"/>
        <v xml:space="preserve"> </v>
      </c>
      <c r="DS175" s="12" t="str">
        <f t="shared" si="5"/>
        <v xml:space="preserve"> </v>
      </c>
      <c r="DT175" s="12" t="str">
        <f t="shared" si="5"/>
        <v xml:space="preserve"> </v>
      </c>
      <c r="DU175" s="12" t="str">
        <f t="shared" si="5"/>
        <v xml:space="preserve"> </v>
      </c>
      <c r="DV175" s="12" t="str">
        <f t="shared" si="5"/>
        <v xml:space="preserve"> </v>
      </c>
      <c r="DW175" s="12" t="str">
        <f t="shared" si="5"/>
        <v xml:space="preserve"> </v>
      </c>
      <c r="DX175" s="12" t="str">
        <f t="shared" si="5"/>
        <v xml:space="preserve"> </v>
      </c>
      <c r="DY175" s="12" t="str">
        <f t="shared" si="5"/>
        <v xml:space="preserve"> </v>
      </c>
      <c r="DZ175" s="12" t="str">
        <f t="shared" si="5"/>
        <v xml:space="preserve"> </v>
      </c>
      <c r="EA175" s="12" t="str">
        <f t="shared" si="5"/>
        <v xml:space="preserve"> </v>
      </c>
      <c r="EB175" s="12" t="str">
        <f t="shared" ref="EB175:GB175" si="6">IF(EB68&lt;$D$19, EB108+EB148+EB168," ")</f>
        <v xml:space="preserve"> </v>
      </c>
      <c r="EC175" s="12" t="str">
        <f t="shared" si="6"/>
        <v xml:space="preserve"> </v>
      </c>
      <c r="ED175" s="12" t="str">
        <f t="shared" si="6"/>
        <v xml:space="preserve"> </v>
      </c>
      <c r="EE175" s="12" t="str">
        <f t="shared" si="6"/>
        <v xml:space="preserve"> </v>
      </c>
      <c r="EF175" s="12" t="str">
        <f t="shared" si="6"/>
        <v xml:space="preserve"> </v>
      </c>
      <c r="EG175" s="12" t="str">
        <f t="shared" si="6"/>
        <v xml:space="preserve"> </v>
      </c>
      <c r="EH175" s="12" t="str">
        <f t="shared" si="6"/>
        <v xml:space="preserve"> </v>
      </c>
      <c r="EI175" s="12" t="str">
        <f t="shared" si="6"/>
        <v xml:space="preserve"> </v>
      </c>
      <c r="EJ175" s="12" t="str">
        <f t="shared" si="6"/>
        <v xml:space="preserve"> </v>
      </c>
      <c r="EK175" s="12" t="str">
        <f t="shared" si="6"/>
        <v xml:space="preserve"> </v>
      </c>
      <c r="EL175" s="12" t="str">
        <f t="shared" si="6"/>
        <v xml:space="preserve"> </v>
      </c>
      <c r="EM175" s="12" t="str">
        <f t="shared" si="6"/>
        <v xml:space="preserve"> </v>
      </c>
      <c r="EN175" s="12" t="str">
        <f t="shared" si="6"/>
        <v xml:space="preserve"> </v>
      </c>
      <c r="EO175" s="12" t="str">
        <f t="shared" si="6"/>
        <v xml:space="preserve"> </v>
      </c>
      <c r="EP175" s="12" t="str">
        <f t="shared" si="6"/>
        <v xml:space="preserve"> </v>
      </c>
      <c r="EQ175" s="12" t="str">
        <f t="shared" si="6"/>
        <v xml:space="preserve"> </v>
      </c>
      <c r="ER175" s="12" t="str">
        <f t="shared" si="6"/>
        <v xml:space="preserve"> </v>
      </c>
      <c r="ES175" s="12" t="str">
        <f t="shared" si="6"/>
        <v xml:space="preserve"> </v>
      </c>
      <c r="ET175" s="12" t="str">
        <f t="shared" si="6"/>
        <v xml:space="preserve"> </v>
      </c>
      <c r="EU175" s="12" t="str">
        <f t="shared" si="6"/>
        <v xml:space="preserve"> </v>
      </c>
      <c r="EV175" s="12" t="str">
        <f t="shared" si="6"/>
        <v xml:space="preserve"> </v>
      </c>
      <c r="EW175" s="12" t="str">
        <f t="shared" si="6"/>
        <v xml:space="preserve"> </v>
      </c>
      <c r="EX175" s="12" t="str">
        <f t="shared" si="6"/>
        <v xml:space="preserve"> </v>
      </c>
      <c r="EY175" s="12" t="str">
        <f t="shared" si="6"/>
        <v xml:space="preserve"> </v>
      </c>
      <c r="EZ175" s="12" t="str">
        <f t="shared" si="6"/>
        <v xml:space="preserve"> </v>
      </c>
      <c r="FA175" s="12" t="str">
        <f t="shared" si="6"/>
        <v xml:space="preserve"> </v>
      </c>
      <c r="FB175" s="12" t="str">
        <f t="shared" si="6"/>
        <v xml:space="preserve"> </v>
      </c>
      <c r="FC175" s="12" t="str">
        <f t="shared" si="6"/>
        <v xml:space="preserve"> </v>
      </c>
      <c r="FD175" s="12" t="str">
        <f t="shared" si="6"/>
        <v xml:space="preserve"> </v>
      </c>
      <c r="FE175" s="12" t="str">
        <f t="shared" si="6"/>
        <v xml:space="preserve"> </v>
      </c>
      <c r="FF175" s="12" t="str">
        <f t="shared" si="6"/>
        <v xml:space="preserve"> </v>
      </c>
      <c r="FG175" s="12" t="str">
        <f t="shared" si="6"/>
        <v xml:space="preserve"> </v>
      </c>
      <c r="FH175" s="12" t="str">
        <f t="shared" si="6"/>
        <v xml:space="preserve"> </v>
      </c>
      <c r="FI175" s="12" t="str">
        <f t="shared" si="6"/>
        <v xml:space="preserve"> </v>
      </c>
      <c r="FJ175" s="12" t="str">
        <f t="shared" si="6"/>
        <v xml:space="preserve"> </v>
      </c>
      <c r="FK175" s="12" t="str">
        <f t="shared" si="6"/>
        <v xml:space="preserve"> </v>
      </c>
      <c r="FL175" s="12" t="str">
        <f t="shared" si="6"/>
        <v xml:space="preserve"> </v>
      </c>
      <c r="FM175" s="12" t="str">
        <f t="shared" si="6"/>
        <v xml:space="preserve"> </v>
      </c>
      <c r="FN175" s="12" t="str">
        <f t="shared" si="6"/>
        <v xml:space="preserve"> </v>
      </c>
      <c r="FO175" s="12" t="str">
        <f t="shared" si="6"/>
        <v xml:space="preserve"> </v>
      </c>
      <c r="FP175" s="12" t="str">
        <f t="shared" si="6"/>
        <v xml:space="preserve"> </v>
      </c>
      <c r="FQ175" s="12" t="str">
        <f t="shared" si="6"/>
        <v xml:space="preserve"> </v>
      </c>
      <c r="FR175" s="12" t="str">
        <f t="shared" si="6"/>
        <v xml:space="preserve"> </v>
      </c>
      <c r="FS175" s="12" t="str">
        <f t="shared" si="6"/>
        <v xml:space="preserve"> </v>
      </c>
      <c r="FT175" s="12" t="str">
        <f t="shared" si="6"/>
        <v xml:space="preserve"> </v>
      </c>
      <c r="FU175" s="12" t="str">
        <f t="shared" si="6"/>
        <v xml:space="preserve"> </v>
      </c>
      <c r="FV175" s="12" t="str">
        <f t="shared" si="6"/>
        <v xml:space="preserve"> </v>
      </c>
      <c r="FW175" s="12" t="str">
        <f t="shared" si="6"/>
        <v xml:space="preserve"> </v>
      </c>
      <c r="FX175" s="12" t="str">
        <f t="shared" si="6"/>
        <v xml:space="preserve"> </v>
      </c>
      <c r="FY175" s="12" t="str">
        <f t="shared" si="6"/>
        <v xml:space="preserve"> </v>
      </c>
      <c r="FZ175" s="12" t="str">
        <f t="shared" si="6"/>
        <v xml:space="preserve"> </v>
      </c>
      <c r="GA175" s="12" t="str">
        <f t="shared" si="6"/>
        <v xml:space="preserve"> </v>
      </c>
      <c r="GB175" s="12" t="str">
        <f t="shared" si="6"/>
        <v xml:space="preserve"> </v>
      </c>
    </row>
    <row r="176" spans="1:190" s="21" customFormat="1" ht="15">
      <c r="B176" s="21" t="s">
        <v>134</v>
      </c>
      <c r="C176" s="44"/>
      <c r="D176" s="22"/>
      <c r="E176" s="22" t="str">
        <f t="shared" ref="D176:BO176" si="7">IF(E68&lt;$D$19,E175*E175," ")</f>
        <v xml:space="preserve"> </v>
      </c>
      <c r="F176" s="22" t="str">
        <f t="shared" si="7"/>
        <v xml:space="preserve"> </v>
      </c>
      <c r="G176" s="22" t="str">
        <f t="shared" si="7"/>
        <v xml:space="preserve"> </v>
      </c>
      <c r="H176" s="22" t="str">
        <f t="shared" si="7"/>
        <v xml:space="preserve"> </v>
      </c>
      <c r="I176" s="22" t="str">
        <f t="shared" si="7"/>
        <v xml:space="preserve"> </v>
      </c>
      <c r="J176" s="22" t="str">
        <f t="shared" si="7"/>
        <v xml:space="preserve"> </v>
      </c>
      <c r="K176" s="22" t="str">
        <f t="shared" si="7"/>
        <v xml:space="preserve"> </v>
      </c>
      <c r="L176" s="22" t="str">
        <f t="shared" si="7"/>
        <v xml:space="preserve"> </v>
      </c>
      <c r="M176" s="22" t="str">
        <f t="shared" si="7"/>
        <v xml:space="preserve"> </v>
      </c>
      <c r="N176" s="22" t="str">
        <f t="shared" si="7"/>
        <v xml:space="preserve"> </v>
      </c>
      <c r="O176" s="22" t="str">
        <f t="shared" si="7"/>
        <v xml:space="preserve"> </v>
      </c>
      <c r="P176" s="22" t="str">
        <f t="shared" si="7"/>
        <v xml:space="preserve"> </v>
      </c>
      <c r="Q176" s="22" t="str">
        <f t="shared" si="7"/>
        <v xml:space="preserve"> </v>
      </c>
      <c r="R176" s="22" t="str">
        <f t="shared" si="7"/>
        <v xml:space="preserve"> </v>
      </c>
      <c r="S176" s="22" t="str">
        <f t="shared" si="7"/>
        <v xml:space="preserve"> </v>
      </c>
      <c r="T176" s="22" t="str">
        <f t="shared" si="7"/>
        <v xml:space="preserve"> </v>
      </c>
      <c r="U176" s="22" t="str">
        <f t="shared" si="7"/>
        <v xml:space="preserve"> </v>
      </c>
      <c r="V176" s="22" t="str">
        <f t="shared" si="7"/>
        <v xml:space="preserve"> </v>
      </c>
      <c r="W176" s="22" t="str">
        <f t="shared" si="7"/>
        <v xml:space="preserve"> </v>
      </c>
      <c r="X176" s="22" t="str">
        <f t="shared" si="7"/>
        <v xml:space="preserve"> </v>
      </c>
      <c r="Y176" s="22" t="str">
        <f t="shared" si="7"/>
        <v xml:space="preserve"> </v>
      </c>
      <c r="Z176" s="22" t="str">
        <f t="shared" si="7"/>
        <v xml:space="preserve"> </v>
      </c>
      <c r="AA176" s="22" t="str">
        <f t="shared" si="7"/>
        <v xml:space="preserve"> </v>
      </c>
      <c r="AB176" s="22" t="str">
        <f t="shared" si="7"/>
        <v xml:space="preserve"> </v>
      </c>
      <c r="AC176" s="22" t="str">
        <f t="shared" si="7"/>
        <v xml:space="preserve"> </v>
      </c>
      <c r="AD176" s="22" t="str">
        <f t="shared" si="7"/>
        <v xml:space="preserve"> </v>
      </c>
      <c r="AE176" s="22" t="str">
        <f t="shared" si="7"/>
        <v xml:space="preserve"> </v>
      </c>
      <c r="AF176" s="22" t="str">
        <f t="shared" si="7"/>
        <v xml:space="preserve"> </v>
      </c>
      <c r="AG176" s="22" t="str">
        <f t="shared" si="7"/>
        <v xml:space="preserve"> </v>
      </c>
      <c r="AH176" s="22" t="str">
        <f t="shared" si="7"/>
        <v xml:space="preserve"> </v>
      </c>
      <c r="AI176" s="22" t="str">
        <f t="shared" si="7"/>
        <v xml:space="preserve"> </v>
      </c>
      <c r="AJ176" s="22" t="str">
        <f t="shared" si="7"/>
        <v xml:space="preserve"> </v>
      </c>
      <c r="AK176" s="22" t="str">
        <f t="shared" si="7"/>
        <v xml:space="preserve"> </v>
      </c>
      <c r="AL176" s="22" t="str">
        <f t="shared" si="7"/>
        <v xml:space="preserve"> </v>
      </c>
      <c r="AM176" s="22" t="str">
        <f t="shared" si="7"/>
        <v xml:space="preserve"> </v>
      </c>
      <c r="AN176" s="22" t="str">
        <f t="shared" si="7"/>
        <v xml:space="preserve"> </v>
      </c>
      <c r="AO176" s="22" t="str">
        <f t="shared" si="7"/>
        <v xml:space="preserve"> </v>
      </c>
      <c r="AP176" s="22" t="str">
        <f t="shared" si="7"/>
        <v xml:space="preserve"> </v>
      </c>
      <c r="AQ176" s="22" t="str">
        <f t="shared" si="7"/>
        <v xml:space="preserve"> </v>
      </c>
      <c r="AR176" s="22" t="str">
        <f t="shared" si="7"/>
        <v xml:space="preserve"> </v>
      </c>
      <c r="AS176" s="22" t="str">
        <f t="shared" si="7"/>
        <v xml:space="preserve"> </v>
      </c>
      <c r="AT176" s="22" t="str">
        <f t="shared" si="7"/>
        <v xml:space="preserve"> </v>
      </c>
      <c r="AU176" s="22" t="str">
        <f t="shared" si="7"/>
        <v xml:space="preserve"> </v>
      </c>
      <c r="AV176" s="22" t="str">
        <f t="shared" si="7"/>
        <v xml:space="preserve"> </v>
      </c>
      <c r="AW176" s="22" t="str">
        <f t="shared" si="7"/>
        <v xml:space="preserve"> </v>
      </c>
      <c r="AX176" s="22" t="str">
        <f t="shared" si="7"/>
        <v xml:space="preserve"> </v>
      </c>
      <c r="AY176" s="22" t="str">
        <f t="shared" si="7"/>
        <v xml:space="preserve"> </v>
      </c>
      <c r="AZ176" s="22" t="str">
        <f t="shared" si="7"/>
        <v xml:space="preserve"> </v>
      </c>
      <c r="BA176" s="22" t="str">
        <f t="shared" si="7"/>
        <v xml:space="preserve"> </v>
      </c>
      <c r="BB176" s="22" t="str">
        <f t="shared" si="7"/>
        <v xml:space="preserve"> </v>
      </c>
      <c r="BC176" s="22" t="str">
        <f t="shared" si="7"/>
        <v xml:space="preserve"> </v>
      </c>
      <c r="BD176" s="22" t="str">
        <f t="shared" si="7"/>
        <v xml:space="preserve"> </v>
      </c>
      <c r="BE176" s="22" t="str">
        <f t="shared" si="7"/>
        <v xml:space="preserve"> </v>
      </c>
      <c r="BF176" s="22" t="str">
        <f t="shared" si="7"/>
        <v xml:space="preserve"> </v>
      </c>
      <c r="BG176" s="22" t="str">
        <f t="shared" si="7"/>
        <v xml:space="preserve"> </v>
      </c>
      <c r="BH176" s="22" t="str">
        <f t="shared" si="7"/>
        <v xml:space="preserve"> </v>
      </c>
      <c r="BI176" s="22" t="str">
        <f t="shared" si="7"/>
        <v xml:space="preserve"> </v>
      </c>
      <c r="BJ176" s="22" t="str">
        <f t="shared" si="7"/>
        <v xml:space="preserve"> </v>
      </c>
      <c r="BK176" s="22" t="str">
        <f t="shared" si="7"/>
        <v xml:space="preserve"> </v>
      </c>
      <c r="BL176" s="22" t="str">
        <f t="shared" si="7"/>
        <v xml:space="preserve"> </v>
      </c>
      <c r="BM176" s="22" t="str">
        <f t="shared" si="7"/>
        <v xml:space="preserve"> </v>
      </c>
      <c r="BN176" s="22" t="str">
        <f t="shared" si="7"/>
        <v xml:space="preserve"> </v>
      </c>
      <c r="BO176" s="22" t="str">
        <f t="shared" si="7"/>
        <v xml:space="preserve"> </v>
      </c>
      <c r="BP176" s="22" t="str">
        <f t="shared" ref="BP176:EA176" si="8">IF(BP68&lt;$D$19,BP175*BP175," ")</f>
        <v xml:space="preserve"> </v>
      </c>
      <c r="BQ176" s="22" t="str">
        <f t="shared" si="8"/>
        <v xml:space="preserve"> </v>
      </c>
      <c r="BR176" s="22" t="str">
        <f t="shared" si="8"/>
        <v xml:space="preserve"> </v>
      </c>
      <c r="BS176" s="22" t="str">
        <f t="shared" si="8"/>
        <v xml:space="preserve"> </v>
      </c>
      <c r="BT176" s="22" t="str">
        <f t="shared" si="8"/>
        <v xml:space="preserve"> </v>
      </c>
      <c r="BU176" s="22" t="str">
        <f t="shared" si="8"/>
        <v xml:space="preserve"> </v>
      </c>
      <c r="BV176" s="22" t="str">
        <f t="shared" si="8"/>
        <v xml:space="preserve"> </v>
      </c>
      <c r="BW176" s="22" t="str">
        <f t="shared" si="8"/>
        <v xml:space="preserve"> </v>
      </c>
      <c r="BX176" s="22" t="str">
        <f t="shared" si="8"/>
        <v xml:space="preserve"> </v>
      </c>
      <c r="BY176" s="22" t="str">
        <f t="shared" si="8"/>
        <v xml:space="preserve"> </v>
      </c>
      <c r="BZ176" s="22" t="str">
        <f t="shared" si="8"/>
        <v xml:space="preserve"> </v>
      </c>
      <c r="CA176" s="22" t="str">
        <f t="shared" si="8"/>
        <v xml:space="preserve"> </v>
      </c>
      <c r="CB176" s="22" t="str">
        <f t="shared" si="8"/>
        <v xml:space="preserve"> </v>
      </c>
      <c r="CC176" s="22" t="str">
        <f t="shared" si="8"/>
        <v xml:space="preserve"> </v>
      </c>
      <c r="CD176" s="22" t="str">
        <f t="shared" si="8"/>
        <v xml:space="preserve"> </v>
      </c>
      <c r="CE176" s="22" t="str">
        <f t="shared" si="8"/>
        <v xml:space="preserve"> </v>
      </c>
      <c r="CF176" s="22" t="str">
        <f t="shared" si="8"/>
        <v xml:space="preserve"> </v>
      </c>
      <c r="CG176" s="22" t="str">
        <f t="shared" si="8"/>
        <v xml:space="preserve"> </v>
      </c>
      <c r="CH176" s="22" t="str">
        <f t="shared" si="8"/>
        <v xml:space="preserve"> </v>
      </c>
      <c r="CI176" s="22" t="str">
        <f t="shared" si="8"/>
        <v xml:space="preserve"> </v>
      </c>
      <c r="CJ176" s="22" t="str">
        <f t="shared" si="8"/>
        <v xml:space="preserve"> </v>
      </c>
      <c r="CK176" s="22" t="str">
        <f t="shared" si="8"/>
        <v xml:space="preserve"> </v>
      </c>
      <c r="CL176" s="22" t="str">
        <f t="shared" si="8"/>
        <v xml:space="preserve"> </v>
      </c>
      <c r="CM176" s="22" t="str">
        <f t="shared" si="8"/>
        <v xml:space="preserve"> </v>
      </c>
      <c r="CN176" s="22" t="str">
        <f t="shared" si="8"/>
        <v xml:space="preserve"> </v>
      </c>
      <c r="CO176" s="22" t="str">
        <f t="shared" si="8"/>
        <v xml:space="preserve"> </v>
      </c>
      <c r="CP176" s="22" t="str">
        <f t="shared" si="8"/>
        <v xml:space="preserve"> </v>
      </c>
      <c r="CQ176" s="22" t="str">
        <f t="shared" si="8"/>
        <v xml:space="preserve"> </v>
      </c>
      <c r="CR176" s="22" t="str">
        <f t="shared" si="8"/>
        <v xml:space="preserve"> </v>
      </c>
      <c r="CS176" s="22" t="str">
        <f t="shared" si="8"/>
        <v xml:space="preserve"> </v>
      </c>
      <c r="CT176" s="22" t="str">
        <f t="shared" si="8"/>
        <v xml:space="preserve"> </v>
      </c>
      <c r="CU176" s="22" t="str">
        <f t="shared" si="8"/>
        <v xml:space="preserve"> </v>
      </c>
      <c r="CV176" s="22" t="str">
        <f t="shared" si="8"/>
        <v xml:space="preserve"> </v>
      </c>
      <c r="CW176" s="22" t="str">
        <f t="shared" si="8"/>
        <v xml:space="preserve"> </v>
      </c>
      <c r="CX176" s="22" t="str">
        <f t="shared" si="8"/>
        <v xml:space="preserve"> </v>
      </c>
      <c r="CY176" s="22" t="str">
        <f t="shared" si="8"/>
        <v xml:space="preserve"> </v>
      </c>
      <c r="CZ176" s="22" t="str">
        <f t="shared" si="8"/>
        <v xml:space="preserve"> </v>
      </c>
      <c r="DA176" s="22" t="str">
        <f t="shared" si="8"/>
        <v xml:space="preserve"> </v>
      </c>
      <c r="DB176" s="22" t="str">
        <f t="shared" si="8"/>
        <v xml:space="preserve"> </v>
      </c>
      <c r="DC176" s="22" t="str">
        <f t="shared" si="8"/>
        <v xml:space="preserve"> </v>
      </c>
      <c r="DD176" s="22" t="str">
        <f t="shared" si="8"/>
        <v xml:space="preserve"> </v>
      </c>
      <c r="DE176" s="22" t="str">
        <f t="shared" si="8"/>
        <v xml:space="preserve"> </v>
      </c>
      <c r="DF176" s="22" t="str">
        <f t="shared" si="8"/>
        <v xml:space="preserve"> </v>
      </c>
      <c r="DG176" s="22" t="str">
        <f t="shared" si="8"/>
        <v xml:space="preserve"> </v>
      </c>
      <c r="DH176" s="22" t="str">
        <f t="shared" si="8"/>
        <v xml:space="preserve"> </v>
      </c>
      <c r="DI176" s="22" t="str">
        <f t="shared" si="8"/>
        <v xml:space="preserve"> </v>
      </c>
      <c r="DJ176" s="22" t="str">
        <f t="shared" si="8"/>
        <v xml:space="preserve"> </v>
      </c>
      <c r="DK176" s="22" t="str">
        <f t="shared" si="8"/>
        <v xml:space="preserve"> </v>
      </c>
      <c r="DL176" s="22" t="str">
        <f t="shared" si="8"/>
        <v xml:space="preserve"> </v>
      </c>
      <c r="DM176" s="22" t="str">
        <f t="shared" si="8"/>
        <v xml:space="preserve"> </v>
      </c>
      <c r="DN176" s="22" t="str">
        <f t="shared" si="8"/>
        <v xml:space="preserve"> </v>
      </c>
      <c r="DO176" s="22" t="str">
        <f t="shared" si="8"/>
        <v xml:space="preserve"> </v>
      </c>
      <c r="DP176" s="22" t="str">
        <f t="shared" si="8"/>
        <v xml:space="preserve"> </v>
      </c>
      <c r="DQ176" s="22" t="str">
        <f t="shared" si="8"/>
        <v xml:space="preserve"> </v>
      </c>
      <c r="DR176" s="22" t="str">
        <f t="shared" si="8"/>
        <v xml:space="preserve"> </v>
      </c>
      <c r="DS176" s="22" t="str">
        <f t="shared" si="8"/>
        <v xml:space="preserve"> </v>
      </c>
      <c r="DT176" s="22" t="str">
        <f t="shared" si="8"/>
        <v xml:space="preserve"> </v>
      </c>
      <c r="DU176" s="22" t="str">
        <f t="shared" si="8"/>
        <v xml:space="preserve"> </v>
      </c>
      <c r="DV176" s="22" t="str">
        <f t="shared" si="8"/>
        <v xml:space="preserve"> </v>
      </c>
      <c r="DW176" s="22" t="str">
        <f t="shared" si="8"/>
        <v xml:space="preserve"> </v>
      </c>
      <c r="DX176" s="22" t="str">
        <f t="shared" si="8"/>
        <v xml:space="preserve"> </v>
      </c>
      <c r="DY176" s="22" t="str">
        <f t="shared" si="8"/>
        <v xml:space="preserve"> </v>
      </c>
      <c r="DZ176" s="22" t="str">
        <f t="shared" si="8"/>
        <v xml:space="preserve"> </v>
      </c>
      <c r="EA176" s="22" t="str">
        <f t="shared" si="8"/>
        <v xml:space="preserve"> </v>
      </c>
      <c r="EB176" s="22" t="str">
        <f t="shared" ref="EB176:GB176" si="9">IF(EB68&lt;$D$19,EB175*EB175," ")</f>
        <v xml:space="preserve"> </v>
      </c>
      <c r="EC176" s="22" t="str">
        <f t="shared" si="9"/>
        <v xml:space="preserve"> </v>
      </c>
      <c r="ED176" s="22" t="str">
        <f t="shared" si="9"/>
        <v xml:space="preserve"> </v>
      </c>
      <c r="EE176" s="22" t="str">
        <f t="shared" si="9"/>
        <v xml:space="preserve"> </v>
      </c>
      <c r="EF176" s="22" t="str">
        <f t="shared" si="9"/>
        <v xml:space="preserve"> </v>
      </c>
      <c r="EG176" s="22" t="str">
        <f t="shared" si="9"/>
        <v xml:space="preserve"> </v>
      </c>
      <c r="EH176" s="22" t="str">
        <f t="shared" si="9"/>
        <v xml:space="preserve"> </v>
      </c>
      <c r="EI176" s="22" t="str">
        <f t="shared" si="9"/>
        <v xml:space="preserve"> </v>
      </c>
      <c r="EJ176" s="22" t="str">
        <f t="shared" si="9"/>
        <v xml:space="preserve"> </v>
      </c>
      <c r="EK176" s="22" t="str">
        <f t="shared" si="9"/>
        <v xml:space="preserve"> </v>
      </c>
      <c r="EL176" s="22" t="str">
        <f t="shared" si="9"/>
        <v xml:space="preserve"> </v>
      </c>
      <c r="EM176" s="22" t="str">
        <f t="shared" si="9"/>
        <v xml:space="preserve"> </v>
      </c>
      <c r="EN176" s="22" t="str">
        <f t="shared" si="9"/>
        <v xml:space="preserve"> </v>
      </c>
      <c r="EO176" s="22" t="str">
        <f t="shared" si="9"/>
        <v xml:space="preserve"> </v>
      </c>
      <c r="EP176" s="22" t="str">
        <f t="shared" si="9"/>
        <v xml:space="preserve"> </v>
      </c>
      <c r="EQ176" s="22" t="str">
        <f t="shared" si="9"/>
        <v xml:space="preserve"> </v>
      </c>
      <c r="ER176" s="22" t="str">
        <f t="shared" si="9"/>
        <v xml:space="preserve"> </v>
      </c>
      <c r="ES176" s="22" t="str">
        <f t="shared" si="9"/>
        <v xml:space="preserve"> </v>
      </c>
      <c r="ET176" s="22" t="str">
        <f t="shared" si="9"/>
        <v xml:space="preserve"> </v>
      </c>
      <c r="EU176" s="22" t="str">
        <f t="shared" si="9"/>
        <v xml:space="preserve"> </v>
      </c>
      <c r="EV176" s="22" t="str">
        <f t="shared" si="9"/>
        <v xml:space="preserve"> </v>
      </c>
      <c r="EW176" s="22" t="str">
        <f t="shared" si="9"/>
        <v xml:space="preserve"> </v>
      </c>
      <c r="EX176" s="22" t="str">
        <f t="shared" si="9"/>
        <v xml:space="preserve"> </v>
      </c>
      <c r="EY176" s="22" t="str">
        <f t="shared" si="9"/>
        <v xml:space="preserve"> </v>
      </c>
      <c r="EZ176" s="22" t="str">
        <f t="shared" si="9"/>
        <v xml:space="preserve"> </v>
      </c>
      <c r="FA176" s="22" t="str">
        <f t="shared" si="9"/>
        <v xml:space="preserve"> </v>
      </c>
      <c r="FB176" s="22" t="str">
        <f t="shared" si="9"/>
        <v xml:space="preserve"> </v>
      </c>
      <c r="FC176" s="22" t="str">
        <f t="shared" si="9"/>
        <v xml:space="preserve"> </v>
      </c>
      <c r="FD176" s="22" t="str">
        <f t="shared" si="9"/>
        <v xml:space="preserve"> </v>
      </c>
      <c r="FE176" s="22" t="str">
        <f t="shared" si="9"/>
        <v xml:space="preserve"> </v>
      </c>
      <c r="FF176" s="22" t="str">
        <f t="shared" si="9"/>
        <v xml:space="preserve"> </v>
      </c>
      <c r="FG176" s="22" t="str">
        <f t="shared" si="9"/>
        <v xml:space="preserve"> </v>
      </c>
      <c r="FH176" s="22" t="str">
        <f t="shared" si="9"/>
        <v xml:space="preserve"> </v>
      </c>
      <c r="FI176" s="22" t="str">
        <f t="shared" si="9"/>
        <v xml:space="preserve"> </v>
      </c>
      <c r="FJ176" s="22" t="str">
        <f t="shared" si="9"/>
        <v xml:space="preserve"> </v>
      </c>
      <c r="FK176" s="22" t="str">
        <f t="shared" si="9"/>
        <v xml:space="preserve"> </v>
      </c>
      <c r="FL176" s="22" t="str">
        <f t="shared" si="9"/>
        <v xml:space="preserve"> </v>
      </c>
      <c r="FM176" s="22" t="str">
        <f t="shared" si="9"/>
        <v xml:space="preserve"> </v>
      </c>
      <c r="FN176" s="22" t="str">
        <f t="shared" si="9"/>
        <v xml:space="preserve"> </v>
      </c>
      <c r="FO176" s="22" t="str">
        <f t="shared" si="9"/>
        <v xml:space="preserve"> </v>
      </c>
      <c r="FP176" s="22" t="str">
        <f t="shared" si="9"/>
        <v xml:space="preserve"> </v>
      </c>
      <c r="FQ176" s="22" t="str">
        <f t="shared" si="9"/>
        <v xml:space="preserve"> </v>
      </c>
      <c r="FR176" s="22" t="str">
        <f t="shared" si="9"/>
        <v xml:space="preserve"> </v>
      </c>
      <c r="FS176" s="22" t="str">
        <f t="shared" si="9"/>
        <v xml:space="preserve"> </v>
      </c>
      <c r="FT176" s="22" t="str">
        <f t="shared" si="9"/>
        <v xml:space="preserve"> </v>
      </c>
      <c r="FU176" s="22" t="str">
        <f t="shared" si="9"/>
        <v xml:space="preserve"> </v>
      </c>
      <c r="FV176" s="22" t="str">
        <f t="shared" si="9"/>
        <v xml:space="preserve"> </v>
      </c>
      <c r="FW176" s="22" t="str">
        <f t="shared" si="9"/>
        <v xml:space="preserve"> </v>
      </c>
      <c r="FX176" s="22" t="str">
        <f t="shared" si="9"/>
        <v xml:space="preserve"> </v>
      </c>
      <c r="FY176" s="22" t="str">
        <f t="shared" si="9"/>
        <v xml:space="preserve"> </v>
      </c>
      <c r="FZ176" s="22" t="str">
        <f t="shared" si="9"/>
        <v xml:space="preserve"> </v>
      </c>
      <c r="GA176" s="22" t="str">
        <f t="shared" si="9"/>
        <v xml:space="preserve"> </v>
      </c>
      <c r="GB176" s="22" t="str">
        <f t="shared" si="9"/>
        <v xml:space="preserve"> </v>
      </c>
    </row>
    <row r="177" spans="1:184" ht="14.4" customHeight="1">
      <c r="E177" t="str">
        <f t="shared" ref="D177:BO177" si="10">IF(E68&lt;$D$19,1," ")</f>
        <v xml:space="preserve"> </v>
      </c>
      <c r="F177" t="str">
        <f t="shared" si="10"/>
        <v xml:space="preserve"> </v>
      </c>
      <c r="G177" t="str">
        <f t="shared" si="10"/>
        <v xml:space="preserve"> </v>
      </c>
      <c r="H177" t="str">
        <f t="shared" si="10"/>
        <v xml:space="preserve"> </v>
      </c>
      <c r="I177" t="str">
        <f t="shared" si="10"/>
        <v xml:space="preserve"> </v>
      </c>
      <c r="J177" t="str">
        <f t="shared" si="10"/>
        <v xml:space="preserve"> </v>
      </c>
      <c r="K177" t="str">
        <f t="shared" si="10"/>
        <v xml:space="preserve"> </v>
      </c>
      <c r="L177" t="str">
        <f t="shared" si="10"/>
        <v xml:space="preserve"> </v>
      </c>
      <c r="M177" t="str">
        <f t="shared" si="10"/>
        <v xml:space="preserve"> </v>
      </c>
      <c r="N177" t="str">
        <f t="shared" si="10"/>
        <v xml:space="preserve"> </v>
      </c>
      <c r="O177" t="str">
        <f t="shared" si="10"/>
        <v xml:space="preserve"> </v>
      </c>
      <c r="P177" t="str">
        <f t="shared" si="10"/>
        <v xml:space="preserve"> </v>
      </c>
      <c r="Q177" t="str">
        <f t="shared" si="10"/>
        <v xml:space="preserve"> </v>
      </c>
      <c r="R177" t="str">
        <f t="shared" si="10"/>
        <v xml:space="preserve"> </v>
      </c>
      <c r="S177" t="str">
        <f t="shared" si="10"/>
        <v xml:space="preserve"> </v>
      </c>
      <c r="T177" t="str">
        <f t="shared" si="10"/>
        <v xml:space="preserve"> </v>
      </c>
      <c r="U177" t="str">
        <f t="shared" si="10"/>
        <v xml:space="preserve"> </v>
      </c>
      <c r="V177" t="str">
        <f t="shared" si="10"/>
        <v xml:space="preserve"> </v>
      </c>
      <c r="W177" t="str">
        <f t="shared" si="10"/>
        <v xml:space="preserve"> </v>
      </c>
      <c r="X177" t="str">
        <f t="shared" si="10"/>
        <v xml:space="preserve"> </v>
      </c>
      <c r="Y177" t="str">
        <f t="shared" si="10"/>
        <v xml:space="preserve"> </v>
      </c>
      <c r="Z177" t="str">
        <f t="shared" si="10"/>
        <v xml:space="preserve"> </v>
      </c>
      <c r="AA177" t="str">
        <f t="shared" si="10"/>
        <v xml:space="preserve"> </v>
      </c>
      <c r="AB177" t="str">
        <f t="shared" si="10"/>
        <v xml:space="preserve"> </v>
      </c>
      <c r="AC177" t="str">
        <f t="shared" si="10"/>
        <v xml:space="preserve"> </v>
      </c>
      <c r="AD177" t="str">
        <f t="shared" si="10"/>
        <v xml:space="preserve"> </v>
      </c>
      <c r="AE177" t="str">
        <f t="shared" si="10"/>
        <v xml:space="preserve"> </v>
      </c>
      <c r="AF177" t="str">
        <f t="shared" si="10"/>
        <v xml:space="preserve"> </v>
      </c>
      <c r="AG177" t="str">
        <f t="shared" si="10"/>
        <v xml:space="preserve"> </v>
      </c>
      <c r="AH177" t="str">
        <f t="shared" si="10"/>
        <v xml:space="preserve"> </v>
      </c>
      <c r="AI177" t="str">
        <f t="shared" si="10"/>
        <v xml:space="preserve"> </v>
      </c>
      <c r="AJ177" t="str">
        <f t="shared" si="10"/>
        <v xml:space="preserve"> </v>
      </c>
      <c r="AK177" t="str">
        <f t="shared" si="10"/>
        <v xml:space="preserve"> </v>
      </c>
      <c r="AL177" t="str">
        <f t="shared" si="10"/>
        <v xml:space="preserve"> </v>
      </c>
      <c r="AM177" t="str">
        <f t="shared" si="10"/>
        <v xml:space="preserve"> </v>
      </c>
      <c r="AN177" t="str">
        <f t="shared" si="10"/>
        <v xml:space="preserve"> </v>
      </c>
      <c r="AO177" t="str">
        <f t="shared" si="10"/>
        <v xml:space="preserve"> </v>
      </c>
      <c r="AP177" t="str">
        <f t="shared" si="10"/>
        <v xml:space="preserve"> </v>
      </c>
      <c r="AQ177" t="str">
        <f t="shared" si="10"/>
        <v xml:space="preserve"> </v>
      </c>
      <c r="AR177" t="str">
        <f t="shared" si="10"/>
        <v xml:space="preserve"> </v>
      </c>
      <c r="AS177" t="str">
        <f t="shared" si="10"/>
        <v xml:space="preserve"> </v>
      </c>
      <c r="AT177" t="str">
        <f t="shared" si="10"/>
        <v xml:space="preserve"> </v>
      </c>
      <c r="AU177" t="str">
        <f t="shared" si="10"/>
        <v xml:space="preserve"> </v>
      </c>
      <c r="AV177" t="str">
        <f t="shared" si="10"/>
        <v xml:space="preserve"> </v>
      </c>
      <c r="AW177" t="str">
        <f t="shared" si="10"/>
        <v xml:space="preserve"> </v>
      </c>
      <c r="AX177" t="str">
        <f t="shared" si="10"/>
        <v xml:space="preserve"> </v>
      </c>
      <c r="AY177" t="str">
        <f t="shared" si="10"/>
        <v xml:space="preserve"> </v>
      </c>
      <c r="AZ177" t="str">
        <f t="shared" si="10"/>
        <v xml:space="preserve"> </v>
      </c>
      <c r="BA177" t="str">
        <f t="shared" si="10"/>
        <v xml:space="preserve"> </v>
      </c>
      <c r="BB177" t="str">
        <f t="shared" si="10"/>
        <v xml:space="preserve"> </v>
      </c>
      <c r="BC177" t="str">
        <f t="shared" si="10"/>
        <v xml:space="preserve"> </v>
      </c>
      <c r="BD177" t="str">
        <f t="shared" si="10"/>
        <v xml:space="preserve"> </v>
      </c>
      <c r="BE177" t="str">
        <f t="shared" si="10"/>
        <v xml:space="preserve"> </v>
      </c>
      <c r="BF177" t="str">
        <f t="shared" si="10"/>
        <v xml:space="preserve"> </v>
      </c>
      <c r="BG177" t="str">
        <f t="shared" si="10"/>
        <v xml:space="preserve"> </v>
      </c>
      <c r="BH177" t="str">
        <f t="shared" si="10"/>
        <v xml:space="preserve"> </v>
      </c>
      <c r="BI177" t="str">
        <f t="shared" si="10"/>
        <v xml:space="preserve"> </v>
      </c>
      <c r="BJ177" t="str">
        <f t="shared" si="10"/>
        <v xml:space="preserve"> </v>
      </c>
      <c r="BK177" t="str">
        <f t="shared" si="10"/>
        <v xml:space="preserve"> </v>
      </c>
      <c r="BL177" t="str">
        <f t="shared" si="10"/>
        <v xml:space="preserve"> </v>
      </c>
      <c r="BM177" t="str">
        <f t="shared" si="10"/>
        <v xml:space="preserve"> </v>
      </c>
      <c r="BN177" t="str">
        <f t="shared" si="10"/>
        <v xml:space="preserve"> </v>
      </c>
      <c r="BO177" t="str">
        <f t="shared" si="10"/>
        <v xml:space="preserve"> </v>
      </c>
      <c r="BP177" t="str">
        <f t="shared" ref="BP177:EA177" si="11">IF(BP68&lt;$D$19,1," ")</f>
        <v xml:space="preserve"> </v>
      </c>
      <c r="BQ177" t="str">
        <f t="shared" si="11"/>
        <v xml:space="preserve"> </v>
      </c>
      <c r="BR177" t="str">
        <f t="shared" si="11"/>
        <v xml:space="preserve"> </v>
      </c>
      <c r="BS177" t="str">
        <f t="shared" si="11"/>
        <v xml:space="preserve"> </v>
      </c>
      <c r="BT177" t="str">
        <f t="shared" si="11"/>
        <v xml:space="preserve"> </v>
      </c>
      <c r="BU177" t="str">
        <f t="shared" si="11"/>
        <v xml:space="preserve"> </v>
      </c>
      <c r="BV177" t="str">
        <f t="shared" si="11"/>
        <v xml:space="preserve"> </v>
      </c>
      <c r="BW177" t="str">
        <f t="shared" si="11"/>
        <v xml:space="preserve"> </v>
      </c>
      <c r="BX177" t="str">
        <f t="shared" si="11"/>
        <v xml:space="preserve"> </v>
      </c>
      <c r="BY177" t="str">
        <f t="shared" si="11"/>
        <v xml:space="preserve"> </v>
      </c>
      <c r="BZ177" t="str">
        <f t="shared" si="11"/>
        <v xml:space="preserve"> </v>
      </c>
      <c r="CA177" t="str">
        <f t="shared" si="11"/>
        <v xml:space="preserve"> </v>
      </c>
      <c r="CB177" t="str">
        <f t="shared" si="11"/>
        <v xml:space="preserve"> </v>
      </c>
      <c r="CC177" t="str">
        <f t="shared" si="11"/>
        <v xml:space="preserve"> </v>
      </c>
      <c r="CD177" t="str">
        <f t="shared" si="11"/>
        <v xml:space="preserve"> </v>
      </c>
      <c r="CE177" t="str">
        <f t="shared" si="11"/>
        <v xml:space="preserve"> </v>
      </c>
      <c r="CF177" t="str">
        <f t="shared" si="11"/>
        <v xml:space="preserve"> </v>
      </c>
      <c r="CG177" t="str">
        <f t="shared" si="11"/>
        <v xml:space="preserve"> </v>
      </c>
      <c r="CH177" t="str">
        <f t="shared" si="11"/>
        <v xml:space="preserve"> </v>
      </c>
      <c r="CI177" t="str">
        <f t="shared" si="11"/>
        <v xml:space="preserve"> </v>
      </c>
      <c r="CJ177" t="str">
        <f t="shared" si="11"/>
        <v xml:space="preserve"> </v>
      </c>
      <c r="CK177" t="str">
        <f t="shared" si="11"/>
        <v xml:space="preserve"> </v>
      </c>
      <c r="CL177" t="str">
        <f t="shared" si="11"/>
        <v xml:space="preserve"> </v>
      </c>
      <c r="CM177" t="str">
        <f t="shared" si="11"/>
        <v xml:space="preserve"> </v>
      </c>
      <c r="CN177" t="str">
        <f t="shared" si="11"/>
        <v xml:space="preserve"> </v>
      </c>
      <c r="CO177" t="str">
        <f t="shared" si="11"/>
        <v xml:space="preserve"> </v>
      </c>
      <c r="CP177" t="str">
        <f t="shared" si="11"/>
        <v xml:space="preserve"> </v>
      </c>
      <c r="CQ177" t="str">
        <f t="shared" si="11"/>
        <v xml:space="preserve"> </v>
      </c>
      <c r="CR177" t="str">
        <f t="shared" si="11"/>
        <v xml:space="preserve"> </v>
      </c>
      <c r="CS177" t="str">
        <f t="shared" si="11"/>
        <v xml:space="preserve"> </v>
      </c>
      <c r="CT177" t="str">
        <f t="shared" si="11"/>
        <v xml:space="preserve"> </v>
      </c>
      <c r="CU177" t="str">
        <f t="shared" si="11"/>
        <v xml:space="preserve"> </v>
      </c>
      <c r="CV177" t="str">
        <f t="shared" si="11"/>
        <v xml:space="preserve"> </v>
      </c>
      <c r="CW177" t="str">
        <f t="shared" si="11"/>
        <v xml:space="preserve"> </v>
      </c>
      <c r="CX177" t="str">
        <f t="shared" si="11"/>
        <v xml:space="preserve"> </v>
      </c>
      <c r="CY177" t="str">
        <f t="shared" si="11"/>
        <v xml:space="preserve"> </v>
      </c>
      <c r="CZ177" t="str">
        <f t="shared" si="11"/>
        <v xml:space="preserve"> </v>
      </c>
      <c r="DA177" t="str">
        <f t="shared" si="11"/>
        <v xml:space="preserve"> </v>
      </c>
      <c r="DB177" t="str">
        <f t="shared" si="11"/>
        <v xml:space="preserve"> </v>
      </c>
      <c r="DC177" t="str">
        <f t="shared" si="11"/>
        <v xml:space="preserve"> </v>
      </c>
      <c r="DD177" t="str">
        <f t="shared" si="11"/>
        <v xml:space="preserve"> </v>
      </c>
      <c r="DE177" t="str">
        <f t="shared" si="11"/>
        <v xml:space="preserve"> </v>
      </c>
      <c r="DF177" t="str">
        <f t="shared" si="11"/>
        <v xml:space="preserve"> </v>
      </c>
      <c r="DG177" t="str">
        <f t="shared" si="11"/>
        <v xml:space="preserve"> </v>
      </c>
      <c r="DH177" t="str">
        <f t="shared" si="11"/>
        <v xml:space="preserve"> </v>
      </c>
      <c r="DI177" t="str">
        <f t="shared" si="11"/>
        <v xml:space="preserve"> </v>
      </c>
      <c r="DJ177" t="str">
        <f t="shared" si="11"/>
        <v xml:space="preserve"> </v>
      </c>
      <c r="DK177" t="str">
        <f t="shared" si="11"/>
        <v xml:space="preserve"> </v>
      </c>
      <c r="DL177" t="str">
        <f t="shared" si="11"/>
        <v xml:space="preserve"> </v>
      </c>
      <c r="DM177" t="str">
        <f t="shared" si="11"/>
        <v xml:space="preserve"> </v>
      </c>
      <c r="DN177" t="str">
        <f t="shared" si="11"/>
        <v xml:space="preserve"> </v>
      </c>
      <c r="DO177" t="str">
        <f t="shared" si="11"/>
        <v xml:space="preserve"> </v>
      </c>
      <c r="DP177" t="str">
        <f t="shared" si="11"/>
        <v xml:space="preserve"> </v>
      </c>
      <c r="DQ177" t="str">
        <f t="shared" si="11"/>
        <v xml:space="preserve"> </v>
      </c>
      <c r="DR177" t="str">
        <f t="shared" si="11"/>
        <v xml:space="preserve"> </v>
      </c>
      <c r="DS177" t="str">
        <f t="shared" si="11"/>
        <v xml:space="preserve"> </v>
      </c>
      <c r="DT177" t="str">
        <f t="shared" si="11"/>
        <v xml:space="preserve"> </v>
      </c>
      <c r="DU177" t="str">
        <f t="shared" si="11"/>
        <v xml:space="preserve"> </v>
      </c>
      <c r="DV177" t="str">
        <f t="shared" si="11"/>
        <v xml:space="preserve"> </v>
      </c>
      <c r="DW177" t="str">
        <f t="shared" si="11"/>
        <v xml:space="preserve"> </v>
      </c>
      <c r="DX177" t="str">
        <f t="shared" si="11"/>
        <v xml:space="preserve"> </v>
      </c>
      <c r="DY177" t="str">
        <f t="shared" si="11"/>
        <v xml:space="preserve"> </v>
      </c>
      <c r="DZ177" t="str">
        <f t="shared" si="11"/>
        <v xml:space="preserve"> </v>
      </c>
      <c r="EA177" t="str">
        <f t="shared" si="11"/>
        <v xml:space="preserve"> </v>
      </c>
      <c r="EB177" t="str">
        <f t="shared" ref="EB177:GB177" si="12">IF(EB68&lt;$D$19,1," ")</f>
        <v xml:space="preserve"> </v>
      </c>
      <c r="EC177" t="str">
        <f t="shared" si="12"/>
        <v xml:space="preserve"> </v>
      </c>
      <c r="ED177" t="str">
        <f t="shared" si="12"/>
        <v xml:space="preserve"> </v>
      </c>
      <c r="EE177" t="str">
        <f t="shared" si="12"/>
        <v xml:space="preserve"> </v>
      </c>
      <c r="EF177" t="str">
        <f t="shared" si="12"/>
        <v xml:space="preserve"> </v>
      </c>
      <c r="EG177" t="str">
        <f t="shared" si="12"/>
        <v xml:space="preserve"> </v>
      </c>
      <c r="EH177" t="str">
        <f t="shared" si="12"/>
        <v xml:space="preserve"> </v>
      </c>
      <c r="EI177" t="str">
        <f t="shared" si="12"/>
        <v xml:space="preserve"> </v>
      </c>
      <c r="EJ177" t="str">
        <f t="shared" si="12"/>
        <v xml:space="preserve"> </v>
      </c>
      <c r="EK177" t="str">
        <f t="shared" si="12"/>
        <v xml:space="preserve"> </v>
      </c>
      <c r="EL177" t="str">
        <f t="shared" si="12"/>
        <v xml:space="preserve"> </v>
      </c>
      <c r="EM177" t="str">
        <f t="shared" si="12"/>
        <v xml:space="preserve"> </v>
      </c>
      <c r="EN177" t="str">
        <f t="shared" si="12"/>
        <v xml:space="preserve"> </v>
      </c>
      <c r="EO177" t="str">
        <f t="shared" si="12"/>
        <v xml:space="preserve"> </v>
      </c>
      <c r="EP177" t="str">
        <f t="shared" si="12"/>
        <v xml:space="preserve"> </v>
      </c>
      <c r="EQ177" t="str">
        <f t="shared" si="12"/>
        <v xml:space="preserve"> </v>
      </c>
      <c r="ER177" t="str">
        <f t="shared" si="12"/>
        <v xml:space="preserve"> </v>
      </c>
      <c r="ES177" t="str">
        <f t="shared" si="12"/>
        <v xml:space="preserve"> </v>
      </c>
      <c r="ET177" t="str">
        <f t="shared" si="12"/>
        <v xml:space="preserve"> </v>
      </c>
      <c r="EU177" t="str">
        <f t="shared" si="12"/>
        <v xml:space="preserve"> </v>
      </c>
      <c r="EV177" t="str">
        <f t="shared" si="12"/>
        <v xml:space="preserve"> </v>
      </c>
      <c r="EW177" t="str">
        <f t="shared" si="12"/>
        <v xml:space="preserve"> </v>
      </c>
      <c r="EX177" t="str">
        <f t="shared" si="12"/>
        <v xml:space="preserve"> </v>
      </c>
      <c r="EY177" t="str">
        <f t="shared" si="12"/>
        <v xml:space="preserve"> </v>
      </c>
      <c r="EZ177" t="str">
        <f t="shared" si="12"/>
        <v xml:space="preserve"> </v>
      </c>
      <c r="FA177" t="str">
        <f t="shared" si="12"/>
        <v xml:space="preserve"> </v>
      </c>
      <c r="FB177" t="str">
        <f t="shared" si="12"/>
        <v xml:space="preserve"> </v>
      </c>
      <c r="FC177" t="str">
        <f t="shared" si="12"/>
        <v xml:space="preserve"> </v>
      </c>
      <c r="FD177" t="str">
        <f t="shared" si="12"/>
        <v xml:space="preserve"> </v>
      </c>
      <c r="FE177" t="str">
        <f t="shared" si="12"/>
        <v xml:space="preserve"> </v>
      </c>
      <c r="FF177" t="str">
        <f t="shared" si="12"/>
        <v xml:space="preserve"> </v>
      </c>
      <c r="FG177" t="str">
        <f t="shared" si="12"/>
        <v xml:space="preserve"> </v>
      </c>
      <c r="FH177" t="str">
        <f t="shared" si="12"/>
        <v xml:space="preserve"> </v>
      </c>
      <c r="FI177" t="str">
        <f t="shared" si="12"/>
        <v xml:space="preserve"> </v>
      </c>
      <c r="FJ177" t="str">
        <f t="shared" si="12"/>
        <v xml:space="preserve"> </v>
      </c>
      <c r="FK177" t="str">
        <f t="shared" si="12"/>
        <v xml:space="preserve"> </v>
      </c>
      <c r="FL177" t="str">
        <f t="shared" si="12"/>
        <v xml:space="preserve"> </v>
      </c>
      <c r="FM177" t="str">
        <f t="shared" si="12"/>
        <v xml:space="preserve"> </v>
      </c>
      <c r="FN177" t="str">
        <f t="shared" si="12"/>
        <v xml:space="preserve"> </v>
      </c>
      <c r="FO177" t="str">
        <f t="shared" si="12"/>
        <v xml:space="preserve"> </v>
      </c>
      <c r="FP177" t="str">
        <f t="shared" si="12"/>
        <v xml:space="preserve"> </v>
      </c>
      <c r="FQ177" t="str">
        <f t="shared" si="12"/>
        <v xml:space="preserve"> </v>
      </c>
      <c r="FR177" t="str">
        <f t="shared" si="12"/>
        <v xml:space="preserve"> </v>
      </c>
      <c r="FS177" t="str">
        <f t="shared" si="12"/>
        <v xml:space="preserve"> </v>
      </c>
      <c r="FT177" t="str">
        <f t="shared" si="12"/>
        <v xml:space="preserve"> </v>
      </c>
      <c r="FU177" t="str">
        <f t="shared" si="12"/>
        <v xml:space="preserve"> </v>
      </c>
      <c r="FV177" t="str">
        <f t="shared" si="12"/>
        <v xml:space="preserve"> </v>
      </c>
      <c r="FW177" t="str">
        <f t="shared" si="12"/>
        <v xml:space="preserve"> </v>
      </c>
      <c r="FX177" t="str">
        <f t="shared" si="12"/>
        <v xml:space="preserve"> </v>
      </c>
      <c r="FY177" t="str">
        <f t="shared" si="12"/>
        <v xml:space="preserve"> </v>
      </c>
      <c r="FZ177" t="str">
        <f t="shared" si="12"/>
        <v xml:space="preserve"> </v>
      </c>
      <c r="GA177" t="str">
        <f t="shared" si="12"/>
        <v xml:space="preserve"> </v>
      </c>
      <c r="GB177" t="str">
        <f t="shared" si="12"/>
        <v xml:space="preserve"> </v>
      </c>
    </row>
    <row r="178" spans="1:184" ht="14.4" customHeight="1">
      <c r="A178" t="s">
        <v>131</v>
      </c>
      <c r="B178" t="s">
        <v>132</v>
      </c>
    </row>
    <row r="179" spans="1:184" ht="14.4" customHeight="1">
      <c r="A179" s="17" t="s">
        <v>387</v>
      </c>
      <c r="B179" t="s">
        <v>540</v>
      </c>
      <c r="D179" s="14"/>
      <c r="E179" s="14" t="str">
        <f>IF(E68&lt;$D$19,E175/'Input Data'!$C$58,"")</f>
        <v/>
      </c>
      <c r="F179" s="14" t="str">
        <f>IF(F68&lt;$D$19,F175/'Input Data'!$C$58,"")</f>
        <v/>
      </c>
      <c r="G179" s="14" t="str">
        <f>IF(G68&lt;$D$19,G175/'Input Data'!$C$58,"")</f>
        <v/>
      </c>
      <c r="H179" s="14" t="str">
        <f>IF(H68&lt;$D$19,H175/'Input Data'!$C$58,"")</f>
        <v/>
      </c>
      <c r="I179" s="14" t="str">
        <f>IF(I68&lt;$D$19,I175/'Input Data'!$C$58,"")</f>
        <v/>
      </c>
      <c r="J179" s="14" t="str">
        <f>IF(J68&lt;$D$19,J175/'Input Data'!$C$58,"")</f>
        <v/>
      </c>
      <c r="K179" s="14" t="str">
        <f>IF(K68&lt;$D$19,K175/'Input Data'!$C$58,"")</f>
        <v/>
      </c>
      <c r="L179" s="14" t="str">
        <f>IF(L68&lt;$D$19,L175/'Input Data'!$C$58,"")</f>
        <v/>
      </c>
      <c r="M179" s="14" t="str">
        <f>IF(M68&lt;$D$19,M175/'Input Data'!$C$58,"")</f>
        <v/>
      </c>
      <c r="N179" s="14" t="str">
        <f>IF(N68&lt;$D$19,N175/'Input Data'!$C$58,"")</f>
        <v/>
      </c>
      <c r="O179" s="14" t="str">
        <f>IF(O68&lt;$D$19,O175/'Input Data'!$C$58,"")</f>
        <v/>
      </c>
      <c r="P179" s="14" t="str">
        <f>IF(P68&lt;$D$19,P175/'Input Data'!$C$58,"")</f>
        <v/>
      </c>
      <c r="Q179" s="14" t="str">
        <f>IF(Q68&lt;$D$19,Q175/'Input Data'!$C$58,"")</f>
        <v/>
      </c>
      <c r="R179" s="14" t="str">
        <f>IF(R68&lt;$D$19,R175/'Input Data'!$C$58,"")</f>
        <v/>
      </c>
      <c r="S179" s="14" t="str">
        <f>IF(S68&lt;$D$19,S175/'Input Data'!$C$58,"")</f>
        <v/>
      </c>
      <c r="T179" s="14" t="str">
        <f>IF(T68&lt;$D$19,T175/'Input Data'!$C$58,"")</f>
        <v/>
      </c>
      <c r="U179" s="14" t="str">
        <f>IF(U68&lt;$D$19,U175/'Input Data'!$C$58,"")</f>
        <v/>
      </c>
      <c r="V179" s="14" t="str">
        <f>IF(V68&lt;$D$19,V175/'Input Data'!$C$58,"")</f>
        <v/>
      </c>
      <c r="W179" s="14" t="str">
        <f>IF(W68&lt;$D$19,W175/'Input Data'!$C$58,"")</f>
        <v/>
      </c>
      <c r="X179" s="14" t="str">
        <f>IF(X68&lt;$D$19,X175/'Input Data'!$C$58,"")</f>
        <v/>
      </c>
      <c r="Y179" s="14" t="str">
        <f>IF(Y68&lt;$D$19,Y175/'Input Data'!$C$58,"")</f>
        <v/>
      </c>
      <c r="Z179" s="14" t="str">
        <f>IF(Z68&lt;$D$19,Z175/'Input Data'!$C$58,"")</f>
        <v/>
      </c>
      <c r="AA179" s="14" t="str">
        <f>IF(AA68&lt;$D$19,AA175/'Input Data'!$C$58,"")</f>
        <v/>
      </c>
      <c r="AB179" s="14" t="str">
        <f>IF(AB68&lt;$D$19,AB175/'Input Data'!$C$58,"")</f>
        <v/>
      </c>
      <c r="AC179" s="14" t="str">
        <f>IF(AC68&lt;$D$19,AC175/'Input Data'!$C$58,"")</f>
        <v/>
      </c>
      <c r="AD179" s="14" t="str">
        <f>IF(AD68&lt;$D$19,AD175/'Input Data'!$C$58,"")</f>
        <v/>
      </c>
      <c r="AE179" s="14" t="str">
        <f>IF(AE68&lt;$D$19,AE175/'Input Data'!$C$58,"")</f>
        <v/>
      </c>
      <c r="AF179" s="14" t="str">
        <f>IF(AF68&lt;$D$19,AF175/'Input Data'!$C$58,"")</f>
        <v/>
      </c>
      <c r="AG179" s="14" t="str">
        <f>IF(AG68&lt;$D$19,AG175/'Input Data'!$C$58,"")</f>
        <v/>
      </c>
      <c r="AH179" s="14" t="str">
        <f>IF(AH68&lt;$D$19,AH175/'Input Data'!$C$58,"")</f>
        <v/>
      </c>
      <c r="AI179" s="14" t="str">
        <f>IF(AI68&lt;$D$19,AI175/'Input Data'!$C$58,"")</f>
        <v/>
      </c>
      <c r="AJ179" s="14" t="str">
        <f>IF(AJ68&lt;$D$19,AJ175/'Input Data'!$C$58,"")</f>
        <v/>
      </c>
      <c r="AK179" s="14" t="str">
        <f>IF(AK68&lt;$D$19,AK175/'Input Data'!$C$58,"")</f>
        <v/>
      </c>
      <c r="AL179" s="14" t="str">
        <f>IF(AL68&lt;$D$19,AL175/'Input Data'!$C$58,"")</f>
        <v/>
      </c>
      <c r="AM179" s="14" t="str">
        <f>IF(AM68&lt;$D$19,AM175/'Input Data'!$C$58,"")</f>
        <v/>
      </c>
      <c r="AN179" s="14" t="str">
        <f>IF(AN68&lt;$D$19,AN175/'Input Data'!$C$58,"")</f>
        <v/>
      </c>
      <c r="AO179" s="14" t="str">
        <f>IF(AO68&lt;$D$19,AO175/'Input Data'!$C$58,"")</f>
        <v/>
      </c>
      <c r="AP179" s="14" t="str">
        <f>IF(AP68&lt;$D$19,AP175/'Input Data'!$C$58,"")</f>
        <v/>
      </c>
      <c r="AQ179" s="14" t="str">
        <f>IF(AQ68&lt;$D$19,AQ175/'Input Data'!$C$58,"")</f>
        <v/>
      </c>
      <c r="AR179" s="14" t="str">
        <f>IF(AR68&lt;$D$19,AR175/'Input Data'!$C$58,"")</f>
        <v/>
      </c>
      <c r="AS179" s="14" t="str">
        <f>IF(AS68&lt;$D$19,AS175/'Input Data'!$C$58,"")</f>
        <v/>
      </c>
      <c r="AT179" s="14" t="str">
        <f>IF(AT68&lt;$D$19,AT175/'Input Data'!$C$58,"")</f>
        <v/>
      </c>
      <c r="AU179" s="14" t="str">
        <f>IF(AU68&lt;$D$19,AU175/'Input Data'!$C$58,"")</f>
        <v/>
      </c>
      <c r="AV179" s="14" t="str">
        <f>IF(AV68&lt;$D$19,AV175/'Input Data'!$C$58,"")</f>
        <v/>
      </c>
      <c r="AW179" s="14" t="str">
        <f>IF(AW68&lt;$D$19,AW175/'Input Data'!$C$58,"")</f>
        <v/>
      </c>
      <c r="AX179" s="14" t="str">
        <f>IF(AX68&lt;$D$19,AX175/'Input Data'!$C$58,"")</f>
        <v/>
      </c>
      <c r="AY179" s="14" t="str">
        <f>IF(AY68&lt;$D$19,AY175/'Input Data'!$C$58,"")</f>
        <v/>
      </c>
      <c r="AZ179" s="14" t="str">
        <f>IF(AZ68&lt;$D$19,AZ175/'Input Data'!$C$58,"")</f>
        <v/>
      </c>
      <c r="BA179" s="14" t="str">
        <f>IF(BA68&lt;$D$19,BA175/'Input Data'!$C$58,"")</f>
        <v/>
      </c>
      <c r="BB179" s="14" t="str">
        <f>IF(BB68&lt;$D$19,BB175/'Input Data'!$C$58,"")</f>
        <v/>
      </c>
      <c r="BC179" s="14" t="str">
        <f>IF(BC68&lt;$D$19,BC175/'Input Data'!$C$58,"")</f>
        <v/>
      </c>
      <c r="BD179" s="14" t="str">
        <f>IF(BD68&lt;$D$19,BD175/'Input Data'!$C$58,"")</f>
        <v/>
      </c>
      <c r="BE179" s="14" t="str">
        <f>IF(BE68&lt;$D$19,BE175/'Input Data'!$C$58,"")</f>
        <v/>
      </c>
      <c r="BF179" s="14" t="str">
        <f>IF(BF68&lt;$D$19,BF175/'Input Data'!$C$58,"")</f>
        <v/>
      </c>
      <c r="BG179" s="14" t="str">
        <f>IF(BG68&lt;$D$19,BG175/'Input Data'!$C$58,"")</f>
        <v/>
      </c>
      <c r="BH179" s="14" t="str">
        <f>IF(BH68&lt;$D$19,BH175/'Input Data'!$C$58,"")</f>
        <v/>
      </c>
      <c r="BI179" s="14" t="str">
        <f>IF(BI68&lt;$D$19,BI175/'Input Data'!$C$58,"")</f>
        <v/>
      </c>
      <c r="BJ179" s="14" t="str">
        <f>IF(BJ68&lt;$D$19,BJ175/'Input Data'!$C$58,"")</f>
        <v/>
      </c>
      <c r="BK179" s="14" t="str">
        <f>IF(BK68&lt;$D$19,BK175/'Input Data'!$C$58,"")</f>
        <v/>
      </c>
      <c r="BL179" s="14" t="str">
        <f>IF(BL68&lt;$D$19,BL175/'Input Data'!$C$58,"")</f>
        <v/>
      </c>
      <c r="BM179" s="14" t="str">
        <f>IF(BM68&lt;$D$19,BM175/'Input Data'!$C$58,"")</f>
        <v/>
      </c>
      <c r="BN179" s="14" t="str">
        <f>IF(BN68&lt;$D$19,BN175/'Input Data'!$C$58,"")</f>
        <v/>
      </c>
      <c r="BO179" s="14" t="str">
        <f>IF(BO68&lt;$D$19,BO175/'Input Data'!$C$58,"")</f>
        <v/>
      </c>
      <c r="BP179" s="14" t="str">
        <f>IF(BP68&lt;$D$19,BP175/'Input Data'!$C$58,"")</f>
        <v/>
      </c>
      <c r="BQ179" s="14" t="str">
        <f>IF(BQ68&lt;$D$19,BQ175/'Input Data'!$C$58,"")</f>
        <v/>
      </c>
      <c r="BR179" s="14" t="str">
        <f>IF(BR68&lt;$D$19,BR175/'Input Data'!$C$58,"")</f>
        <v/>
      </c>
      <c r="BS179" s="14" t="str">
        <f>IF(BS68&lt;$D$19,BS175/'Input Data'!$C$58,"")</f>
        <v/>
      </c>
      <c r="BT179" s="14" t="str">
        <f>IF(BT68&lt;$D$19,BT175/'Input Data'!$C$58,"")</f>
        <v/>
      </c>
      <c r="BU179" s="14" t="str">
        <f>IF(BU68&lt;$D$19,BU175/'Input Data'!$C$58,"")</f>
        <v/>
      </c>
      <c r="BV179" s="14" t="str">
        <f>IF(BV68&lt;$D$19,BV175/'Input Data'!$C$58,"")</f>
        <v/>
      </c>
      <c r="BW179" s="14" t="str">
        <f>IF(BW68&lt;$D$19,BW175/'Input Data'!$C$58,"")</f>
        <v/>
      </c>
      <c r="BX179" s="14" t="str">
        <f>IF(BX68&lt;$D$19,BX175/'Input Data'!$C$58,"")</f>
        <v/>
      </c>
      <c r="BY179" s="14" t="str">
        <f>IF(BY68&lt;$D$19,BY175/'Input Data'!$C$58,"")</f>
        <v/>
      </c>
      <c r="BZ179" s="14" t="str">
        <f>IF(BZ68&lt;$D$19,BZ175/'Input Data'!$C$58,"")</f>
        <v/>
      </c>
      <c r="CA179" s="14" t="str">
        <f>IF(CA68&lt;$D$19,CA175/'Input Data'!$C$58,"")</f>
        <v/>
      </c>
      <c r="CB179" s="14" t="str">
        <f>IF(CB68&lt;$D$19,CB175/'Input Data'!$C$58,"")</f>
        <v/>
      </c>
      <c r="CC179" s="14" t="str">
        <f>IF(CC68&lt;$D$19,CC175/'Input Data'!$C$58,"")</f>
        <v/>
      </c>
      <c r="CD179" s="14" t="str">
        <f>IF(CD68&lt;$D$19,CD175/'Input Data'!$C$58,"")</f>
        <v/>
      </c>
      <c r="CE179" s="14" t="str">
        <f>IF(CE68&lt;$D$19,CE175/'Input Data'!$C$58,"")</f>
        <v/>
      </c>
      <c r="CF179" s="14" t="str">
        <f>IF(CF68&lt;$D$19,CF175/'Input Data'!$C$58,"")</f>
        <v/>
      </c>
      <c r="CG179" s="14" t="str">
        <f>IF(CG68&lt;$D$19,CG175/'Input Data'!$C$58,"")</f>
        <v/>
      </c>
      <c r="CH179" s="14" t="str">
        <f>IF(CH68&lt;$D$19,CH175/'Input Data'!$C$58,"")</f>
        <v/>
      </c>
      <c r="CI179" s="14" t="str">
        <f>IF(CI68&lt;$D$19,CI175/'Input Data'!$C$58,"")</f>
        <v/>
      </c>
      <c r="CJ179" s="14" t="str">
        <f>IF(CJ68&lt;$D$19,CJ175/'Input Data'!$C$58,"")</f>
        <v/>
      </c>
      <c r="CK179" s="14" t="str">
        <f>IF(CK68&lt;$D$19,CK175/'Input Data'!$C$58,"")</f>
        <v/>
      </c>
      <c r="CL179" s="14" t="str">
        <f>IF(CL68&lt;$D$19,CL175/'Input Data'!$C$58,"")</f>
        <v/>
      </c>
      <c r="CM179" s="14" t="str">
        <f>IF(CM68&lt;$D$19,CM175/'Input Data'!$C$58,"")</f>
        <v/>
      </c>
      <c r="CN179" s="14" t="str">
        <f>IF(CN68&lt;$D$19,CN175/'Input Data'!$C$58,"")</f>
        <v/>
      </c>
      <c r="CO179" s="14" t="str">
        <f>IF(CO68&lt;$D$19,CO175/'Input Data'!$C$58,"")</f>
        <v/>
      </c>
      <c r="CP179" s="14" t="str">
        <f>IF(CP68&lt;$D$19,CP175/'Input Data'!$C$58,"")</f>
        <v/>
      </c>
      <c r="CQ179" s="14" t="str">
        <f>IF(CQ68&lt;$D$19,CQ175/'Input Data'!$C$58,"")</f>
        <v/>
      </c>
      <c r="CR179" s="14" t="str">
        <f>IF(CR68&lt;$D$19,CR175/'Input Data'!$C$58,"")</f>
        <v/>
      </c>
      <c r="CS179" s="14" t="str">
        <f>IF(CS68&lt;$D$19,CS175/'Input Data'!$C$58,"")</f>
        <v/>
      </c>
      <c r="CT179" s="14" t="str">
        <f>IF(CT68&lt;$D$19,CT175/'Input Data'!$C$58,"")</f>
        <v/>
      </c>
      <c r="CU179" s="14" t="str">
        <f>IF(CU68&lt;$D$19,CU175/'Input Data'!$C$58,"")</f>
        <v/>
      </c>
      <c r="CV179" s="14" t="str">
        <f>IF(CV68&lt;$D$19,CV175/'Input Data'!$C$58,"")</f>
        <v/>
      </c>
      <c r="CW179" s="14" t="str">
        <f>IF(CW68&lt;$D$19,CW175/'Input Data'!$C$58,"")</f>
        <v/>
      </c>
      <c r="CX179" s="14" t="str">
        <f>IF(CX68&lt;$D$19,CX175/'Input Data'!$C$58,"")</f>
        <v/>
      </c>
      <c r="CY179" s="14" t="str">
        <f>IF(CY68&lt;$D$19,CY175/'Input Data'!$C$58,"")</f>
        <v/>
      </c>
      <c r="CZ179" s="14" t="str">
        <f>IF(CZ68&lt;$D$19,CZ175/'Input Data'!$C$58,"")</f>
        <v/>
      </c>
      <c r="DA179" s="14" t="str">
        <f>IF(DA68&lt;$D$19,DA175/'Input Data'!$C$58,"")</f>
        <v/>
      </c>
      <c r="DB179" s="14" t="str">
        <f>IF(DB68&lt;$D$19,DB175/'Input Data'!$C$58,"")</f>
        <v/>
      </c>
      <c r="DC179" s="14" t="str">
        <f>IF(DC68&lt;$D$19,DC175/'Input Data'!$C$58,"")</f>
        <v/>
      </c>
      <c r="DD179" s="14" t="str">
        <f>IF(DD68&lt;$D$19,DD175/'Input Data'!$C$58,"")</f>
        <v/>
      </c>
      <c r="DE179" s="14" t="str">
        <f>IF(DE68&lt;$D$19,DE175/'Input Data'!$C$58,"")</f>
        <v/>
      </c>
      <c r="DF179" s="14" t="str">
        <f>IF(DF68&lt;$D$19,DF175/'Input Data'!$C$58,"")</f>
        <v/>
      </c>
      <c r="DG179" s="14" t="str">
        <f>IF(DG68&lt;$D$19,DG175/'Input Data'!$C$58,"")</f>
        <v/>
      </c>
      <c r="DH179" s="14" t="str">
        <f>IF(DH68&lt;$D$19,DH175/'Input Data'!$C$58,"")</f>
        <v/>
      </c>
      <c r="DI179" s="14" t="str">
        <f>IF(DI68&lt;$D$19,DI175/'Input Data'!$C$58,"")</f>
        <v/>
      </c>
      <c r="DJ179" s="14" t="str">
        <f>IF(DJ68&lt;$D$19,DJ175/'Input Data'!$C$58,"")</f>
        <v/>
      </c>
      <c r="DK179" s="14" t="str">
        <f>IF(DK68&lt;$D$19,DK175/'Input Data'!$C$58,"")</f>
        <v/>
      </c>
      <c r="DL179" s="14" t="str">
        <f>IF(DL68&lt;$D$19,DL175/'Input Data'!$C$58,"")</f>
        <v/>
      </c>
      <c r="DM179" s="14" t="str">
        <f>IF(DM68&lt;$D$19,DM175/'Input Data'!$C$58,"")</f>
        <v/>
      </c>
      <c r="DN179" s="14" t="str">
        <f>IF(DN68&lt;$D$19,DN175/'Input Data'!$C$58,"")</f>
        <v/>
      </c>
      <c r="DO179" s="14" t="str">
        <f>IF(DO68&lt;$D$19,DO175/'Input Data'!$C$58,"")</f>
        <v/>
      </c>
      <c r="DP179" s="14" t="str">
        <f>IF(DP68&lt;$D$19,DP175/'Input Data'!$C$58,"")</f>
        <v/>
      </c>
      <c r="DQ179" s="14" t="str">
        <f>IF(DQ68&lt;$D$19,DQ175/'Input Data'!$C$58,"")</f>
        <v/>
      </c>
      <c r="DR179" s="14" t="str">
        <f>IF(DR68&lt;$D$19,DR175/'Input Data'!$C$58,"")</f>
        <v/>
      </c>
      <c r="DS179" s="14" t="str">
        <f>IF(DS68&lt;$D$19,DS175/'Input Data'!$C$58,"")</f>
        <v/>
      </c>
      <c r="DT179" s="14" t="str">
        <f>IF(DT68&lt;$D$19,DT175/'Input Data'!$C$58,"")</f>
        <v/>
      </c>
      <c r="DU179" s="14" t="str">
        <f>IF(DU68&lt;$D$19,DU175/'Input Data'!$C$58,"")</f>
        <v/>
      </c>
      <c r="DV179" s="14" t="str">
        <f>IF(DV68&lt;$D$19,DV175/'Input Data'!$C$58,"")</f>
        <v/>
      </c>
      <c r="DW179" s="14" t="str">
        <f>IF(DW68&lt;$D$19,DW175/'Input Data'!$C$58,"")</f>
        <v/>
      </c>
      <c r="DX179" s="14" t="str">
        <f>IF(DX68&lt;$D$19,DX175/'Input Data'!$C$58,"")</f>
        <v/>
      </c>
      <c r="DY179" s="14" t="str">
        <f>IF(DY68&lt;$D$19,DY175/'Input Data'!$C$58,"")</f>
        <v/>
      </c>
      <c r="DZ179" s="14" t="str">
        <f>IF(DZ68&lt;$D$19,DZ175/'Input Data'!$C$58,"")</f>
        <v/>
      </c>
      <c r="EA179" s="14" t="str">
        <f>IF(EA68&lt;$D$19,EA175/'Input Data'!$C$58,"")</f>
        <v/>
      </c>
      <c r="EB179" s="14" t="str">
        <f>IF(EB68&lt;$D$19,EB175/'Input Data'!$C$58,"")</f>
        <v/>
      </c>
      <c r="EC179" s="14" t="str">
        <f>IF(EC68&lt;$D$19,EC175/'Input Data'!$C$58,"")</f>
        <v/>
      </c>
      <c r="ED179" s="14" t="str">
        <f>IF(ED68&lt;$D$19,ED175/'Input Data'!$C$58,"")</f>
        <v/>
      </c>
      <c r="EE179" s="14" t="str">
        <f>IF(EE68&lt;$D$19,EE175/'Input Data'!$C$58,"")</f>
        <v/>
      </c>
      <c r="EF179" s="14" t="str">
        <f>IF(EF68&lt;$D$19,EF175/'Input Data'!$C$58,"")</f>
        <v/>
      </c>
      <c r="EG179" s="14" t="str">
        <f>IF(EG68&lt;$D$19,EG175/'Input Data'!$C$58,"")</f>
        <v/>
      </c>
      <c r="EH179" s="14" t="str">
        <f>IF(EH68&lt;$D$19,EH175/'Input Data'!$C$58,"")</f>
        <v/>
      </c>
      <c r="EI179" s="14" t="str">
        <f>IF(EI68&lt;$D$19,EI175/'Input Data'!$C$58,"")</f>
        <v/>
      </c>
      <c r="EJ179" s="14" t="str">
        <f>IF(EJ68&lt;$D$19,EJ175/'Input Data'!$C$58,"")</f>
        <v/>
      </c>
      <c r="EK179" s="14" t="str">
        <f>IF(EK68&lt;$D$19,EK175/'Input Data'!$C$58,"")</f>
        <v/>
      </c>
      <c r="EL179" s="14" t="str">
        <f>IF(EL68&lt;$D$19,EL175/'Input Data'!$C$58,"")</f>
        <v/>
      </c>
      <c r="EM179" s="14" t="str">
        <f>IF(EM68&lt;$D$19,EM175/'Input Data'!$C$58,"")</f>
        <v/>
      </c>
      <c r="EN179" s="14" t="str">
        <f>IF(EN68&lt;$D$19,EN175/'Input Data'!$C$58,"")</f>
        <v/>
      </c>
      <c r="EO179" s="14" t="str">
        <f>IF(EO68&lt;$D$19,EO175/'Input Data'!$C$58,"")</f>
        <v/>
      </c>
      <c r="EP179" s="14" t="str">
        <f>IF(EP68&lt;$D$19,EP175/'Input Data'!$C$58,"")</f>
        <v/>
      </c>
      <c r="EQ179" s="14" t="str">
        <f>IF(EQ68&lt;$D$19,EQ175/'Input Data'!$C$58,"")</f>
        <v/>
      </c>
      <c r="ER179" s="14" t="str">
        <f>IF(ER68&lt;$D$19,ER175/'Input Data'!$C$58,"")</f>
        <v/>
      </c>
      <c r="ES179" s="14" t="str">
        <f>IF(ES68&lt;$D$19,ES175/'Input Data'!$C$58,"")</f>
        <v/>
      </c>
      <c r="ET179" s="14" t="str">
        <f>IF(ET68&lt;$D$19,ET175/'Input Data'!$C$58,"")</f>
        <v/>
      </c>
      <c r="EU179" s="14" t="str">
        <f>IF(EU68&lt;$D$19,EU175/'Input Data'!$C$58,"")</f>
        <v/>
      </c>
      <c r="EV179" s="14" t="str">
        <f>IF(EV68&lt;$D$19,EV175/'Input Data'!$C$58,"")</f>
        <v/>
      </c>
      <c r="EW179" s="14" t="str">
        <f>IF(EW68&lt;$D$19,EW175/'Input Data'!$C$58,"")</f>
        <v/>
      </c>
      <c r="EX179" s="14" t="str">
        <f>IF(EX68&lt;$D$19,EX175/'Input Data'!$C$58,"")</f>
        <v/>
      </c>
      <c r="EY179" s="14" t="str">
        <f>IF(EY68&lt;$D$19,EY175/'Input Data'!$C$58,"")</f>
        <v/>
      </c>
      <c r="EZ179" s="14" t="str">
        <f>IF(EZ68&lt;$D$19,EZ175/'Input Data'!$C$58,"")</f>
        <v/>
      </c>
      <c r="FA179" s="14" t="str">
        <f>IF(FA68&lt;$D$19,FA175/'Input Data'!$C$58,"")</f>
        <v/>
      </c>
      <c r="FB179" s="14" t="str">
        <f>IF(FB68&lt;$D$19,FB175/'Input Data'!$C$58,"")</f>
        <v/>
      </c>
      <c r="FC179" s="14" t="str">
        <f>IF(FC68&lt;$D$19,FC175/'Input Data'!$C$58,"")</f>
        <v/>
      </c>
      <c r="FD179" s="14" t="str">
        <f>IF(FD68&lt;$D$19,FD175/'Input Data'!$C$58,"")</f>
        <v/>
      </c>
      <c r="FE179" s="14" t="str">
        <f>IF(FE68&lt;$D$19,FE175/'Input Data'!$C$58,"")</f>
        <v/>
      </c>
      <c r="FF179" s="14" t="str">
        <f>IF(FF68&lt;$D$19,FF175/'Input Data'!$C$58,"")</f>
        <v/>
      </c>
      <c r="FG179" s="14" t="str">
        <f>IF(FG68&lt;$D$19,FG175/'Input Data'!$C$58,"")</f>
        <v/>
      </c>
      <c r="FH179" s="14" t="str">
        <f>IF(FH68&lt;$D$19,FH175/'Input Data'!$C$58,"")</f>
        <v/>
      </c>
      <c r="FI179" s="14" t="str">
        <f>IF(FI68&lt;$D$19,FI175/'Input Data'!$C$58,"")</f>
        <v/>
      </c>
      <c r="FJ179" s="14" t="str">
        <f>IF(FJ68&lt;$D$19,FJ175/'Input Data'!$C$58,"")</f>
        <v/>
      </c>
      <c r="FK179" s="14" t="str">
        <f>IF(FK68&lt;$D$19,FK175/'Input Data'!$C$58,"")</f>
        <v/>
      </c>
      <c r="FL179" s="14" t="str">
        <f>IF(FL68&lt;$D$19,FL175/'Input Data'!$C$58,"")</f>
        <v/>
      </c>
      <c r="FM179" s="14" t="str">
        <f>IF(FM68&lt;$D$19,FM175/'Input Data'!$C$58,"")</f>
        <v/>
      </c>
      <c r="FN179" s="14" t="str">
        <f>IF(FN68&lt;$D$19,FN175/'Input Data'!$C$58,"")</f>
        <v/>
      </c>
      <c r="FO179" s="14" t="str">
        <f>IF(FO68&lt;$D$19,FO175/'Input Data'!$C$58,"")</f>
        <v/>
      </c>
      <c r="FP179" s="14" t="str">
        <f>IF(FP68&lt;$D$19,FP175/'Input Data'!$C$58,"")</f>
        <v/>
      </c>
      <c r="FQ179" s="14" t="str">
        <f>IF(FQ68&lt;$D$19,FQ175/'Input Data'!$C$58,"")</f>
        <v/>
      </c>
      <c r="FR179" s="14" t="str">
        <f>IF(FR68&lt;$D$19,FR175/'Input Data'!$C$58,"")</f>
        <v/>
      </c>
      <c r="FS179" s="14" t="str">
        <f>IF(FS68&lt;$D$19,FS175/'Input Data'!$C$58,"")</f>
        <v/>
      </c>
      <c r="FT179" s="14" t="str">
        <f>IF(FT68&lt;$D$19,FT175/'Input Data'!$C$58,"")</f>
        <v/>
      </c>
      <c r="FU179" s="14" t="str">
        <f>IF(FU68&lt;$D$19,FU175/'Input Data'!$C$58,"")</f>
        <v/>
      </c>
      <c r="FV179" s="14" t="str">
        <f>IF(FV68&lt;$D$19,FV175/'Input Data'!$C$58,"")</f>
        <v/>
      </c>
      <c r="FW179" s="14" t="str">
        <f>IF(FW68&lt;$D$19,FW175/'Input Data'!$C$58,"")</f>
        <v/>
      </c>
      <c r="FX179" s="14" t="str">
        <f>IF(FX68&lt;$D$19,FX175/'Input Data'!$C$58,"")</f>
        <v/>
      </c>
      <c r="FY179" s="14" t="str">
        <f>IF(FY68&lt;$D$19,FY175/'Input Data'!$C$58,"")</f>
        <v/>
      </c>
      <c r="FZ179" s="14" t="str">
        <f>IF(FZ68&lt;$D$19,FZ175/'Input Data'!$C$58,"")</f>
        <v/>
      </c>
      <c r="GA179" s="14" t="str">
        <f>IF(GA68&lt;$D$19,GA175/'Input Data'!$C$58,"")</f>
        <v/>
      </c>
      <c r="GB179" s="14" t="str">
        <f>IF(GB68&lt;$D$19,GB175/'Input Data'!$C$58,"")</f>
        <v/>
      </c>
    </row>
    <row r="180" spans="1:184" ht="14.4" customHeight="1">
      <c r="B180" t="s">
        <v>389</v>
      </c>
      <c r="E180" t="str">
        <f t="shared" ref="E180:BP180" si="13">IF(E68&lt;$D$19,E179*E179," ")</f>
        <v xml:space="preserve"> </v>
      </c>
      <c r="F180" t="str">
        <f t="shared" si="13"/>
        <v xml:space="preserve"> </v>
      </c>
      <c r="G180" t="str">
        <f t="shared" si="13"/>
        <v xml:space="preserve"> </v>
      </c>
      <c r="H180" t="str">
        <f t="shared" si="13"/>
        <v xml:space="preserve"> </v>
      </c>
      <c r="I180" t="str">
        <f t="shared" si="13"/>
        <v xml:space="preserve"> </v>
      </c>
      <c r="J180" t="str">
        <f t="shared" si="13"/>
        <v xml:space="preserve"> </v>
      </c>
      <c r="K180" t="str">
        <f t="shared" si="13"/>
        <v xml:space="preserve"> </v>
      </c>
      <c r="L180" t="str">
        <f t="shared" si="13"/>
        <v xml:space="preserve"> </v>
      </c>
      <c r="M180" t="str">
        <f t="shared" si="13"/>
        <v xml:space="preserve"> </v>
      </c>
      <c r="N180" t="str">
        <f t="shared" si="13"/>
        <v xml:space="preserve"> </v>
      </c>
      <c r="O180" t="str">
        <f t="shared" si="13"/>
        <v xml:space="preserve"> </v>
      </c>
      <c r="P180" t="str">
        <f t="shared" si="13"/>
        <v xml:space="preserve"> </v>
      </c>
      <c r="Q180" t="str">
        <f t="shared" si="13"/>
        <v xml:space="preserve"> </v>
      </c>
      <c r="R180" t="str">
        <f t="shared" si="13"/>
        <v xml:space="preserve"> </v>
      </c>
      <c r="S180" t="str">
        <f t="shared" si="13"/>
        <v xml:space="preserve"> </v>
      </c>
      <c r="T180" t="str">
        <f t="shared" si="13"/>
        <v xml:space="preserve"> </v>
      </c>
      <c r="U180" t="str">
        <f t="shared" si="13"/>
        <v xml:space="preserve"> </v>
      </c>
      <c r="V180" t="str">
        <f t="shared" si="13"/>
        <v xml:space="preserve"> </v>
      </c>
      <c r="W180" t="str">
        <f t="shared" si="13"/>
        <v xml:space="preserve"> </v>
      </c>
      <c r="X180" t="str">
        <f t="shared" si="13"/>
        <v xml:space="preserve"> </v>
      </c>
      <c r="Y180" t="str">
        <f t="shared" si="13"/>
        <v xml:space="preserve"> </v>
      </c>
      <c r="Z180" t="str">
        <f t="shared" si="13"/>
        <v xml:space="preserve"> </v>
      </c>
      <c r="AA180" t="str">
        <f t="shared" si="13"/>
        <v xml:space="preserve"> </v>
      </c>
      <c r="AB180" t="str">
        <f t="shared" si="13"/>
        <v xml:space="preserve"> </v>
      </c>
      <c r="AC180" t="str">
        <f t="shared" si="13"/>
        <v xml:space="preserve"> </v>
      </c>
      <c r="AD180" t="str">
        <f t="shared" si="13"/>
        <v xml:space="preserve"> </v>
      </c>
      <c r="AE180" t="str">
        <f t="shared" si="13"/>
        <v xml:space="preserve"> </v>
      </c>
      <c r="AF180" t="str">
        <f t="shared" si="13"/>
        <v xml:space="preserve"> </v>
      </c>
      <c r="AG180" t="str">
        <f t="shared" si="13"/>
        <v xml:space="preserve"> </v>
      </c>
      <c r="AH180" t="str">
        <f t="shared" si="13"/>
        <v xml:space="preserve"> </v>
      </c>
      <c r="AI180" t="str">
        <f t="shared" si="13"/>
        <v xml:space="preserve"> </v>
      </c>
      <c r="AJ180" t="str">
        <f t="shared" si="13"/>
        <v xml:space="preserve"> </v>
      </c>
      <c r="AK180" t="str">
        <f t="shared" si="13"/>
        <v xml:space="preserve"> </v>
      </c>
      <c r="AL180" t="str">
        <f t="shared" si="13"/>
        <v xml:space="preserve"> </v>
      </c>
      <c r="AM180" t="str">
        <f t="shared" si="13"/>
        <v xml:space="preserve"> </v>
      </c>
      <c r="AN180" t="str">
        <f t="shared" si="13"/>
        <v xml:space="preserve"> </v>
      </c>
      <c r="AO180" t="str">
        <f t="shared" si="13"/>
        <v xml:space="preserve"> </v>
      </c>
      <c r="AP180" t="str">
        <f t="shared" si="13"/>
        <v xml:space="preserve"> </v>
      </c>
      <c r="AQ180" t="str">
        <f t="shared" si="13"/>
        <v xml:space="preserve"> </v>
      </c>
      <c r="AR180" t="str">
        <f t="shared" si="13"/>
        <v xml:space="preserve"> </v>
      </c>
      <c r="AS180" t="str">
        <f t="shared" si="13"/>
        <v xml:space="preserve"> </v>
      </c>
      <c r="AT180" t="str">
        <f t="shared" si="13"/>
        <v xml:space="preserve"> </v>
      </c>
      <c r="AU180" t="str">
        <f t="shared" si="13"/>
        <v xml:space="preserve"> </v>
      </c>
      <c r="AV180" t="str">
        <f t="shared" si="13"/>
        <v xml:space="preserve"> </v>
      </c>
      <c r="AW180" t="str">
        <f t="shared" si="13"/>
        <v xml:space="preserve"> </v>
      </c>
      <c r="AX180" t="str">
        <f t="shared" si="13"/>
        <v xml:space="preserve"> </v>
      </c>
      <c r="AY180" t="str">
        <f t="shared" si="13"/>
        <v xml:space="preserve"> </v>
      </c>
      <c r="AZ180" t="str">
        <f t="shared" si="13"/>
        <v xml:space="preserve"> </v>
      </c>
      <c r="BA180" t="str">
        <f t="shared" si="13"/>
        <v xml:space="preserve"> </v>
      </c>
      <c r="BB180" t="str">
        <f t="shared" si="13"/>
        <v xml:space="preserve"> </v>
      </c>
      <c r="BC180" t="str">
        <f t="shared" si="13"/>
        <v xml:space="preserve"> </v>
      </c>
      <c r="BD180" t="str">
        <f t="shared" si="13"/>
        <v xml:space="preserve"> </v>
      </c>
      <c r="BE180" t="str">
        <f t="shared" si="13"/>
        <v xml:space="preserve"> </v>
      </c>
      <c r="BF180" t="str">
        <f t="shared" si="13"/>
        <v xml:space="preserve"> </v>
      </c>
      <c r="BG180" t="str">
        <f t="shared" si="13"/>
        <v xml:space="preserve"> </v>
      </c>
      <c r="BH180" t="str">
        <f t="shared" si="13"/>
        <v xml:space="preserve"> </v>
      </c>
      <c r="BI180" t="str">
        <f t="shared" si="13"/>
        <v xml:space="preserve"> </v>
      </c>
      <c r="BJ180" t="str">
        <f t="shared" si="13"/>
        <v xml:space="preserve"> </v>
      </c>
      <c r="BK180" t="str">
        <f t="shared" si="13"/>
        <v xml:space="preserve"> </v>
      </c>
      <c r="BL180" t="str">
        <f t="shared" si="13"/>
        <v xml:space="preserve"> </v>
      </c>
      <c r="BM180" t="str">
        <f t="shared" si="13"/>
        <v xml:space="preserve"> </v>
      </c>
      <c r="BN180" t="str">
        <f t="shared" si="13"/>
        <v xml:space="preserve"> </v>
      </c>
      <c r="BO180" t="str">
        <f t="shared" si="13"/>
        <v xml:space="preserve"> </v>
      </c>
      <c r="BP180" t="str">
        <f t="shared" si="13"/>
        <v xml:space="preserve"> </v>
      </c>
      <c r="BQ180" t="str">
        <f t="shared" ref="BQ180:EB180" si="14">IF(BQ68&lt;$D$19,BQ179*BQ179," ")</f>
        <v xml:space="preserve"> </v>
      </c>
      <c r="BR180" t="str">
        <f t="shared" si="14"/>
        <v xml:space="preserve"> </v>
      </c>
      <c r="BS180" t="str">
        <f t="shared" si="14"/>
        <v xml:space="preserve"> </v>
      </c>
      <c r="BT180" t="str">
        <f t="shared" si="14"/>
        <v xml:space="preserve"> </v>
      </c>
      <c r="BU180" t="str">
        <f t="shared" si="14"/>
        <v xml:space="preserve"> </v>
      </c>
      <c r="BV180" t="str">
        <f t="shared" si="14"/>
        <v xml:space="preserve"> </v>
      </c>
      <c r="BW180" t="str">
        <f t="shared" si="14"/>
        <v xml:space="preserve"> </v>
      </c>
      <c r="BX180" t="str">
        <f t="shared" si="14"/>
        <v xml:space="preserve"> </v>
      </c>
      <c r="BY180" t="str">
        <f t="shared" si="14"/>
        <v xml:space="preserve"> </v>
      </c>
      <c r="BZ180" t="str">
        <f t="shared" si="14"/>
        <v xml:space="preserve"> </v>
      </c>
      <c r="CA180" t="str">
        <f t="shared" si="14"/>
        <v xml:space="preserve"> </v>
      </c>
      <c r="CB180" t="str">
        <f t="shared" si="14"/>
        <v xml:space="preserve"> </v>
      </c>
      <c r="CC180" t="str">
        <f t="shared" si="14"/>
        <v xml:space="preserve"> </v>
      </c>
      <c r="CD180" t="str">
        <f t="shared" si="14"/>
        <v xml:space="preserve"> </v>
      </c>
      <c r="CE180" t="str">
        <f t="shared" si="14"/>
        <v xml:space="preserve"> </v>
      </c>
      <c r="CF180" t="str">
        <f t="shared" si="14"/>
        <v xml:space="preserve"> </v>
      </c>
      <c r="CG180" t="str">
        <f t="shared" si="14"/>
        <v xml:space="preserve"> </v>
      </c>
      <c r="CH180" t="str">
        <f t="shared" si="14"/>
        <v xml:space="preserve"> </v>
      </c>
      <c r="CI180" t="str">
        <f t="shared" si="14"/>
        <v xml:space="preserve"> </v>
      </c>
      <c r="CJ180" t="str">
        <f t="shared" si="14"/>
        <v xml:space="preserve"> </v>
      </c>
      <c r="CK180" t="str">
        <f t="shared" si="14"/>
        <v xml:space="preserve"> </v>
      </c>
      <c r="CL180" t="str">
        <f t="shared" si="14"/>
        <v xml:space="preserve"> </v>
      </c>
      <c r="CM180" t="str">
        <f t="shared" si="14"/>
        <v xml:space="preserve"> </v>
      </c>
      <c r="CN180" t="str">
        <f t="shared" si="14"/>
        <v xml:space="preserve"> </v>
      </c>
      <c r="CO180" t="str">
        <f t="shared" si="14"/>
        <v xml:space="preserve"> </v>
      </c>
      <c r="CP180" t="str">
        <f t="shared" si="14"/>
        <v xml:space="preserve"> </v>
      </c>
      <c r="CQ180" t="str">
        <f t="shared" si="14"/>
        <v xml:space="preserve"> </v>
      </c>
      <c r="CR180" t="str">
        <f t="shared" si="14"/>
        <v xml:space="preserve"> </v>
      </c>
      <c r="CS180" t="str">
        <f t="shared" si="14"/>
        <v xml:space="preserve"> </v>
      </c>
      <c r="CT180" t="str">
        <f t="shared" si="14"/>
        <v xml:space="preserve"> </v>
      </c>
      <c r="CU180" t="str">
        <f t="shared" si="14"/>
        <v xml:space="preserve"> </v>
      </c>
      <c r="CV180" t="str">
        <f t="shared" si="14"/>
        <v xml:space="preserve"> </v>
      </c>
      <c r="CW180" t="str">
        <f t="shared" si="14"/>
        <v xml:space="preserve"> </v>
      </c>
      <c r="CX180" t="str">
        <f t="shared" si="14"/>
        <v xml:space="preserve"> </v>
      </c>
      <c r="CY180" t="str">
        <f t="shared" si="14"/>
        <v xml:space="preserve"> </v>
      </c>
      <c r="CZ180" t="str">
        <f t="shared" si="14"/>
        <v xml:space="preserve"> </v>
      </c>
      <c r="DA180" t="str">
        <f t="shared" si="14"/>
        <v xml:space="preserve"> </v>
      </c>
      <c r="DB180" t="str">
        <f t="shared" si="14"/>
        <v xml:space="preserve"> </v>
      </c>
      <c r="DC180" t="str">
        <f t="shared" si="14"/>
        <v xml:space="preserve"> </v>
      </c>
      <c r="DD180" t="str">
        <f t="shared" si="14"/>
        <v xml:space="preserve"> </v>
      </c>
      <c r="DE180" t="str">
        <f t="shared" si="14"/>
        <v xml:space="preserve"> </v>
      </c>
      <c r="DF180" t="str">
        <f t="shared" si="14"/>
        <v xml:space="preserve"> </v>
      </c>
      <c r="DG180" t="str">
        <f t="shared" si="14"/>
        <v xml:space="preserve"> </v>
      </c>
      <c r="DH180" t="str">
        <f t="shared" si="14"/>
        <v xml:space="preserve"> </v>
      </c>
      <c r="DI180" t="str">
        <f t="shared" si="14"/>
        <v xml:space="preserve"> </v>
      </c>
      <c r="DJ180" t="str">
        <f t="shared" si="14"/>
        <v xml:space="preserve"> </v>
      </c>
      <c r="DK180" t="str">
        <f t="shared" si="14"/>
        <v xml:space="preserve"> </v>
      </c>
      <c r="DL180" t="str">
        <f t="shared" si="14"/>
        <v xml:space="preserve"> </v>
      </c>
      <c r="DM180" t="str">
        <f t="shared" si="14"/>
        <v xml:space="preserve"> </v>
      </c>
      <c r="DN180" t="str">
        <f t="shared" si="14"/>
        <v xml:space="preserve"> </v>
      </c>
      <c r="DO180" t="str">
        <f t="shared" si="14"/>
        <v xml:space="preserve"> </v>
      </c>
      <c r="DP180" t="str">
        <f t="shared" si="14"/>
        <v xml:space="preserve"> </v>
      </c>
      <c r="DQ180" t="str">
        <f t="shared" si="14"/>
        <v xml:space="preserve"> </v>
      </c>
      <c r="DR180" t="str">
        <f t="shared" si="14"/>
        <v xml:space="preserve"> </v>
      </c>
      <c r="DS180" t="str">
        <f t="shared" si="14"/>
        <v xml:space="preserve"> </v>
      </c>
      <c r="DT180" t="str">
        <f t="shared" si="14"/>
        <v xml:space="preserve"> </v>
      </c>
      <c r="DU180" t="str">
        <f t="shared" si="14"/>
        <v xml:space="preserve"> </v>
      </c>
      <c r="DV180" t="str">
        <f t="shared" si="14"/>
        <v xml:space="preserve"> </v>
      </c>
      <c r="DW180" t="str">
        <f t="shared" si="14"/>
        <v xml:space="preserve"> </v>
      </c>
      <c r="DX180" t="str">
        <f t="shared" si="14"/>
        <v xml:space="preserve"> </v>
      </c>
      <c r="DY180" t="str">
        <f t="shared" si="14"/>
        <v xml:space="preserve"> </v>
      </c>
      <c r="DZ180" t="str">
        <f t="shared" si="14"/>
        <v xml:space="preserve"> </v>
      </c>
      <c r="EA180" t="str">
        <f t="shared" si="14"/>
        <v xml:space="preserve"> </v>
      </c>
      <c r="EB180" t="str">
        <f t="shared" si="14"/>
        <v xml:space="preserve"> </v>
      </c>
      <c r="EC180" t="str">
        <f t="shared" ref="EC180:GB180" si="15">IF(EC68&lt;$D$19,EC179*EC179," ")</f>
        <v xml:space="preserve"> </v>
      </c>
      <c r="ED180" t="str">
        <f t="shared" si="15"/>
        <v xml:space="preserve"> </v>
      </c>
      <c r="EE180" t="str">
        <f t="shared" si="15"/>
        <v xml:space="preserve"> </v>
      </c>
      <c r="EF180" t="str">
        <f t="shared" si="15"/>
        <v xml:space="preserve"> </v>
      </c>
      <c r="EG180" t="str">
        <f t="shared" si="15"/>
        <v xml:space="preserve"> </v>
      </c>
      <c r="EH180" t="str">
        <f t="shared" si="15"/>
        <v xml:space="preserve"> </v>
      </c>
      <c r="EI180" t="str">
        <f t="shared" si="15"/>
        <v xml:space="preserve"> </v>
      </c>
      <c r="EJ180" t="str">
        <f t="shared" si="15"/>
        <v xml:space="preserve"> </v>
      </c>
      <c r="EK180" t="str">
        <f t="shared" si="15"/>
        <v xml:space="preserve"> </v>
      </c>
      <c r="EL180" t="str">
        <f t="shared" si="15"/>
        <v xml:space="preserve"> </v>
      </c>
      <c r="EM180" t="str">
        <f t="shared" si="15"/>
        <v xml:space="preserve"> </v>
      </c>
      <c r="EN180" t="str">
        <f t="shared" si="15"/>
        <v xml:space="preserve"> </v>
      </c>
      <c r="EO180" t="str">
        <f t="shared" si="15"/>
        <v xml:space="preserve"> </v>
      </c>
      <c r="EP180" t="str">
        <f t="shared" si="15"/>
        <v xml:space="preserve"> </v>
      </c>
      <c r="EQ180" t="str">
        <f t="shared" si="15"/>
        <v xml:space="preserve"> </v>
      </c>
      <c r="ER180" t="str">
        <f t="shared" si="15"/>
        <v xml:space="preserve"> </v>
      </c>
      <c r="ES180" t="str">
        <f t="shared" si="15"/>
        <v xml:space="preserve"> </v>
      </c>
      <c r="ET180" t="str">
        <f t="shared" si="15"/>
        <v xml:space="preserve"> </v>
      </c>
      <c r="EU180" t="str">
        <f t="shared" si="15"/>
        <v xml:space="preserve"> </v>
      </c>
      <c r="EV180" t="str">
        <f t="shared" si="15"/>
        <v xml:space="preserve"> </v>
      </c>
      <c r="EW180" t="str">
        <f t="shared" si="15"/>
        <v xml:space="preserve"> </v>
      </c>
      <c r="EX180" t="str">
        <f t="shared" si="15"/>
        <v xml:space="preserve"> </v>
      </c>
      <c r="EY180" t="str">
        <f t="shared" si="15"/>
        <v xml:space="preserve"> </v>
      </c>
      <c r="EZ180" t="str">
        <f t="shared" si="15"/>
        <v xml:space="preserve"> </v>
      </c>
      <c r="FA180" t="str">
        <f t="shared" si="15"/>
        <v xml:space="preserve"> </v>
      </c>
      <c r="FB180" t="str">
        <f t="shared" si="15"/>
        <v xml:space="preserve"> </v>
      </c>
      <c r="FC180" t="str">
        <f t="shared" si="15"/>
        <v xml:space="preserve"> </v>
      </c>
      <c r="FD180" t="str">
        <f t="shared" si="15"/>
        <v xml:space="preserve"> </v>
      </c>
      <c r="FE180" t="str">
        <f t="shared" si="15"/>
        <v xml:space="preserve"> </v>
      </c>
      <c r="FF180" t="str">
        <f t="shared" si="15"/>
        <v xml:space="preserve"> </v>
      </c>
      <c r="FG180" t="str">
        <f t="shared" si="15"/>
        <v xml:space="preserve"> </v>
      </c>
      <c r="FH180" t="str">
        <f t="shared" si="15"/>
        <v xml:space="preserve"> </v>
      </c>
      <c r="FI180" t="str">
        <f t="shared" si="15"/>
        <v xml:space="preserve"> </v>
      </c>
      <c r="FJ180" t="str">
        <f t="shared" si="15"/>
        <v xml:space="preserve"> </v>
      </c>
      <c r="FK180" t="str">
        <f t="shared" si="15"/>
        <v xml:space="preserve"> </v>
      </c>
      <c r="FL180" t="str">
        <f t="shared" si="15"/>
        <v xml:space="preserve"> </v>
      </c>
      <c r="FM180" t="str">
        <f t="shared" si="15"/>
        <v xml:space="preserve"> </v>
      </c>
      <c r="FN180" t="str">
        <f t="shared" si="15"/>
        <v xml:space="preserve"> </v>
      </c>
      <c r="FO180" t="str">
        <f t="shared" si="15"/>
        <v xml:space="preserve"> </v>
      </c>
      <c r="FP180" t="str">
        <f t="shared" si="15"/>
        <v xml:space="preserve"> </v>
      </c>
      <c r="FQ180" t="str">
        <f t="shared" si="15"/>
        <v xml:space="preserve"> </v>
      </c>
      <c r="FR180" t="str">
        <f t="shared" si="15"/>
        <v xml:space="preserve"> </v>
      </c>
      <c r="FS180" t="str">
        <f t="shared" si="15"/>
        <v xml:space="preserve"> </v>
      </c>
      <c r="FT180" t="str">
        <f t="shared" si="15"/>
        <v xml:space="preserve"> </v>
      </c>
      <c r="FU180" t="str">
        <f t="shared" si="15"/>
        <v xml:space="preserve"> </v>
      </c>
      <c r="FV180" t="str">
        <f t="shared" si="15"/>
        <v xml:space="preserve"> </v>
      </c>
      <c r="FW180" t="str">
        <f t="shared" si="15"/>
        <v xml:space="preserve"> </v>
      </c>
      <c r="FX180" t="str">
        <f t="shared" si="15"/>
        <v xml:space="preserve"> </v>
      </c>
      <c r="FY180" t="str">
        <f t="shared" si="15"/>
        <v xml:space="preserve"> </v>
      </c>
      <c r="FZ180" t="str">
        <f t="shared" si="15"/>
        <v xml:space="preserve"> </v>
      </c>
      <c r="GA180" t="str">
        <f t="shared" si="15"/>
        <v xml:space="preserve"> </v>
      </c>
      <c r="GB180" t="str">
        <f t="shared" si="15"/>
        <v xml:space="preserve"> </v>
      </c>
    </row>
    <row r="181" spans="1:184" ht="14.4" customHeight="1">
      <c r="A181" s="17" t="s">
        <v>388</v>
      </c>
      <c r="B181" t="s">
        <v>421</v>
      </c>
      <c r="D181" s="20"/>
    </row>
    <row r="182" spans="1:184" ht="14.4" customHeight="1">
      <c r="A182" s="17" t="s">
        <v>390</v>
      </c>
      <c r="D182" s="20"/>
    </row>
    <row r="183" spans="1:184" ht="14.4" customHeight="1"/>
    <row r="184" spans="1:184" ht="15.6">
      <c r="A184" t="s">
        <v>259</v>
      </c>
      <c r="B184" s="19" t="s">
        <v>211</v>
      </c>
      <c r="C184" s="34"/>
      <c r="D184" s="14"/>
      <c r="E184" s="14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</row>
    <row r="185" spans="1:184" ht="13.8">
      <c r="A185" t="s">
        <v>332</v>
      </c>
      <c r="B185" s="19" t="s">
        <v>333</v>
      </c>
      <c r="C185" s="34"/>
      <c r="D185" s="14"/>
      <c r="E185" s="14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</row>
    <row r="186" spans="1:184" ht="13.8">
      <c r="A186" t="s">
        <v>260</v>
      </c>
      <c r="B186" s="19" t="s">
        <v>112</v>
      </c>
      <c r="C186" s="34"/>
      <c r="D186" s="12"/>
      <c r="E186" s="12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</row>
    <row r="187" spans="1:184" ht="15">
      <c r="A187" t="s">
        <v>346</v>
      </c>
      <c r="B187" s="19" t="s">
        <v>347</v>
      </c>
      <c r="C187" s="34"/>
      <c r="D187" s="12"/>
      <c r="E187" s="12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</row>
    <row r="188" spans="1:184" ht="15">
      <c r="A188" t="s">
        <v>351</v>
      </c>
      <c r="B188" s="19" t="s">
        <v>352</v>
      </c>
      <c r="C188" s="34"/>
      <c r="D188" s="12"/>
      <c r="E188" s="12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</row>
    <row r="189" spans="1:184" ht="15.6">
      <c r="A189" t="s">
        <v>334</v>
      </c>
      <c r="B189" t="s">
        <v>335</v>
      </c>
      <c r="C189" s="34"/>
      <c r="D189" s="14"/>
      <c r="E189" s="1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</row>
    <row r="190" spans="1:184" ht="15">
      <c r="A190" t="s">
        <v>261</v>
      </c>
      <c r="B190" s="19" t="s">
        <v>262</v>
      </c>
      <c r="C190" s="34"/>
      <c r="D190" s="12"/>
      <c r="E190" s="1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</row>
    <row r="191" spans="1:184" ht="13.8">
      <c r="B191" s="47" t="s">
        <v>303</v>
      </c>
      <c r="C191" s="42"/>
      <c r="D191" s="20"/>
      <c r="E191" s="20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</row>
    <row r="192" spans="1:184" ht="15">
      <c r="A192" t="s">
        <v>323</v>
      </c>
      <c r="B192" s="47" t="s">
        <v>324</v>
      </c>
      <c r="C192" s="42"/>
      <c r="D192" s="12"/>
      <c r="E192" s="20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</row>
    <row r="193" spans="1:203" ht="14.4" customHeight="1">
      <c r="A193" t="s">
        <v>212</v>
      </c>
      <c r="B193" s="19"/>
      <c r="C193" s="35"/>
      <c r="D193" s="12"/>
      <c r="E193" s="12"/>
    </row>
    <row r="194" spans="1:203" ht="14.4" customHeight="1">
      <c r="A194" t="s">
        <v>213</v>
      </c>
      <c r="B194" s="19"/>
      <c r="C194" s="35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</row>
    <row r="195" spans="1:203" ht="14.4" customHeight="1">
      <c r="A195" t="s">
        <v>216</v>
      </c>
      <c r="B195" s="19" t="s">
        <v>217</v>
      </c>
      <c r="C195" s="34"/>
      <c r="D195" s="14"/>
      <c r="E195" s="14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</row>
    <row r="196" spans="1:203" ht="14.4" customHeight="1">
      <c r="A196" t="s">
        <v>219</v>
      </c>
      <c r="B196" s="19" t="s">
        <v>218</v>
      </c>
      <c r="C196" s="45"/>
      <c r="D196" s="28"/>
      <c r="E196" s="28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</row>
    <row r="197" spans="1:203" ht="14.4" customHeight="1">
      <c r="A197" t="s">
        <v>214</v>
      </c>
      <c r="B197" s="19" t="s">
        <v>215</v>
      </c>
      <c r="C197" s="34"/>
      <c r="D197" s="14"/>
      <c r="E197" s="14"/>
    </row>
    <row r="198" spans="1:203" ht="14.4" customHeight="1">
      <c r="A198" t="s">
        <v>128</v>
      </c>
      <c r="B198" s="17" t="s">
        <v>129</v>
      </c>
      <c r="C198" s="35"/>
      <c r="D198" s="12"/>
    </row>
    <row r="199" spans="1:203" ht="14.4" customHeight="1">
      <c r="A199" t="s">
        <v>148</v>
      </c>
      <c r="B199" s="17" t="s">
        <v>130</v>
      </c>
      <c r="C199" s="35"/>
      <c r="D199" s="12"/>
    </row>
    <row r="200" spans="1:203" ht="14.4" customHeight="1">
      <c r="A200" s="17" t="s">
        <v>149</v>
      </c>
      <c r="B200" s="17" t="s">
        <v>133</v>
      </c>
      <c r="C200" s="46"/>
      <c r="D200" s="24"/>
    </row>
    <row r="201" spans="1:203" ht="14.4" customHeight="1">
      <c r="A201" s="17" t="s">
        <v>358</v>
      </c>
      <c r="B201" s="17"/>
      <c r="C201" s="46"/>
      <c r="D201" s="48"/>
    </row>
    <row r="202" spans="1:203" ht="14.4" customHeight="1">
      <c r="A202" s="17" t="s">
        <v>245</v>
      </c>
      <c r="B202" s="17"/>
      <c r="C202" s="46"/>
      <c r="D202" s="48"/>
    </row>
    <row r="203" spans="1:203" ht="14.4" customHeight="1">
      <c r="A203" s="17"/>
      <c r="B203" s="17"/>
      <c r="C203" s="46"/>
      <c r="D203" s="24"/>
    </row>
    <row r="204" spans="1:203" ht="14.4" customHeight="1">
      <c r="A204" s="17" t="s">
        <v>135</v>
      </c>
      <c r="B204" s="17"/>
      <c r="C204" s="46"/>
      <c r="D204" s="24"/>
    </row>
    <row r="205" spans="1:203" ht="14.4" customHeight="1">
      <c r="A205" t="s">
        <v>309</v>
      </c>
      <c r="B205" t="s">
        <v>305</v>
      </c>
      <c r="C205" s="48"/>
      <c r="D205" s="12"/>
    </row>
    <row r="206" spans="1:203" ht="14.4" customHeight="1">
      <c r="A206" t="s">
        <v>310</v>
      </c>
      <c r="B206" t="s">
        <v>306</v>
      </c>
      <c r="C206" s="48"/>
      <c r="D206" s="16"/>
    </row>
    <row r="207" spans="1:203" ht="14.4" customHeight="1">
      <c r="A207" t="s">
        <v>311</v>
      </c>
      <c r="B207" s="17" t="s">
        <v>314</v>
      </c>
      <c r="C207" s="48"/>
      <c r="D207" s="16"/>
    </row>
    <row r="208" spans="1:203" s="18" customFormat="1" ht="15.6">
      <c r="A208" s="10" t="s">
        <v>312</v>
      </c>
      <c r="B208" s="10" t="s">
        <v>313</v>
      </c>
      <c r="C208" s="39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  <c r="FL208" s="23"/>
      <c r="FM208" s="23"/>
      <c r="FN208" s="23"/>
      <c r="FO208" s="23"/>
      <c r="FP208" s="23"/>
      <c r="FQ208" s="23"/>
      <c r="FR208" s="23"/>
      <c r="FS208" s="23"/>
      <c r="FT208" s="23"/>
      <c r="FU208" s="23"/>
      <c r="FV208" s="23"/>
      <c r="FW208" s="23"/>
      <c r="FX208" s="23"/>
      <c r="FY208" s="23"/>
      <c r="FZ208" s="23"/>
      <c r="GA208" s="23"/>
      <c r="GB208" s="23"/>
      <c r="GC208" s="23"/>
      <c r="GD208" s="23"/>
      <c r="GE208" s="23"/>
      <c r="GF208" s="23"/>
      <c r="GG208" s="23"/>
      <c r="GH208" s="23"/>
      <c r="GI208" s="23"/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</row>
    <row r="209" spans="2:184" ht="15.6">
      <c r="B209" s="17" t="s">
        <v>136</v>
      </c>
      <c r="C209" s="37"/>
      <c r="D209" s="16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</row>
    <row r="210" spans="2:184" ht="15.6">
      <c r="B210" s="17" t="s">
        <v>137</v>
      </c>
      <c r="C210" s="37"/>
      <c r="D210" s="16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</row>
    <row r="211" spans="2:184">
      <c r="B211" s="17"/>
      <c r="C211" s="37"/>
      <c r="D211" s="16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</row>
    <row r="212" spans="2:184">
      <c r="B212" s="17"/>
      <c r="C212" s="37"/>
      <c r="D212" s="16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</row>
    <row r="213" spans="2:184">
      <c r="B213" s="17"/>
      <c r="C213" s="37"/>
      <c r="D213" s="16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</row>
    <row r="214" spans="2:184">
      <c r="B214" s="17"/>
      <c r="C214" s="37"/>
      <c r="D214" s="16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</row>
    <row r="215" spans="2:184">
      <c r="B215" s="17"/>
      <c r="C215" s="37"/>
      <c r="D215" s="16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</row>
    <row r="216" spans="2:184">
      <c r="B216" s="17"/>
      <c r="C216" s="37"/>
      <c r="D216" s="16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</row>
    <row r="217" spans="2:184">
      <c r="B217" s="17"/>
      <c r="C217" s="37"/>
      <c r="D217" s="16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</row>
    <row r="218" spans="2:184">
      <c r="B218" s="17"/>
      <c r="C218" s="37"/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</row>
    <row r="219" spans="2:184">
      <c r="B219" s="17"/>
      <c r="C219" s="37"/>
      <c r="D219" s="16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</row>
    <row r="220" spans="2:184">
      <c r="B220" s="17"/>
      <c r="C220" s="33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</row>
    <row r="221" spans="2:184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184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184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184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32" priority="1" operator="equal">
      <formula>"decrease speed"</formula>
    </cfRule>
    <cfRule type="cellIs" dxfId="31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205" man="1"/>
    <brk id="235" max="205" man="1"/>
    <brk id="290" max="205" man="1"/>
  </rowBreaks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235"/>
  <sheetViews>
    <sheetView topLeftCell="A94" zoomScale="70" zoomScaleNormal="70" zoomScaleSheetLayoutView="10" workbookViewId="0">
      <selection activeCell="AR68" sqref="AR68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205">
      <c r="A1" s="17" t="s">
        <v>345</v>
      </c>
      <c r="C1" s="32" t="s">
        <v>241</v>
      </c>
    </row>
    <row r="2" spans="1:205">
      <c r="A2" s="17" t="s">
        <v>342</v>
      </c>
      <c r="D2" s="166">
        <v>2</v>
      </c>
    </row>
    <row r="3" spans="1:205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  <c r="GN3" s="167"/>
      <c r="GO3" s="167"/>
      <c r="GP3" s="167"/>
      <c r="GQ3" s="167"/>
      <c r="GR3" s="167"/>
      <c r="GS3" s="167"/>
      <c r="GT3" s="167"/>
      <c r="GU3" s="167"/>
      <c r="GV3" s="167"/>
      <c r="GW3" s="167"/>
    </row>
    <row r="4" spans="1:205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  <c r="GN4" s="167"/>
      <c r="GO4" s="167"/>
      <c r="GP4" s="167"/>
      <c r="GQ4" s="167"/>
      <c r="GR4" s="167"/>
      <c r="GS4" s="167"/>
      <c r="GT4" s="167"/>
      <c r="GU4" s="167"/>
      <c r="GV4" s="167"/>
      <c r="GW4" s="167"/>
    </row>
    <row r="5" spans="1:205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  <c r="GL5" s="167"/>
      <c r="GM5" s="167"/>
      <c r="GN5" s="167"/>
      <c r="GO5" s="167"/>
      <c r="GP5" s="167"/>
      <c r="GQ5" s="167"/>
      <c r="GR5" s="167"/>
      <c r="GS5" s="167"/>
      <c r="GT5" s="167"/>
      <c r="GU5" s="167"/>
      <c r="GV5" s="167"/>
      <c r="GW5" s="167"/>
    </row>
    <row r="6" spans="1:205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  <c r="GN6" s="167"/>
      <c r="GO6" s="167"/>
      <c r="GP6" s="167"/>
      <c r="GQ6" s="167"/>
      <c r="GR6" s="167"/>
      <c r="GS6" s="167"/>
      <c r="GT6" s="167"/>
      <c r="GU6" s="167"/>
      <c r="GV6" s="167"/>
      <c r="GW6" s="167"/>
    </row>
    <row r="7" spans="1:205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  <c r="GN7" s="167"/>
      <c r="GO7" s="167"/>
      <c r="GP7" s="167"/>
      <c r="GQ7" s="167"/>
      <c r="GR7" s="167"/>
      <c r="GS7" s="167"/>
      <c r="GT7" s="167"/>
      <c r="GU7" s="167"/>
      <c r="GV7" s="167"/>
      <c r="GW7" s="167"/>
    </row>
    <row r="8" spans="1:205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  <c r="GN8" s="167"/>
      <c r="GO8" s="167"/>
      <c r="GP8" s="167"/>
      <c r="GQ8" s="167"/>
      <c r="GR8" s="167"/>
      <c r="GS8" s="167"/>
      <c r="GT8" s="167"/>
      <c r="GU8" s="167"/>
      <c r="GV8" s="167"/>
      <c r="GW8" s="167"/>
    </row>
    <row r="9" spans="1:205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  <c r="GN9" s="167"/>
      <c r="GO9" s="167"/>
      <c r="GP9" s="167"/>
      <c r="GQ9" s="167"/>
      <c r="GR9" s="167"/>
      <c r="GS9" s="167"/>
      <c r="GT9" s="167"/>
      <c r="GU9" s="167"/>
      <c r="GV9" s="167"/>
      <c r="GW9" s="167"/>
    </row>
    <row r="10" spans="1:205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  <c r="GN10" s="167"/>
      <c r="GO10" s="167"/>
      <c r="GP10" s="167"/>
      <c r="GQ10" s="167"/>
      <c r="GR10" s="167"/>
      <c r="GS10" s="167"/>
      <c r="GT10" s="167"/>
      <c r="GU10" s="167"/>
      <c r="GV10" s="167"/>
      <c r="GW10" s="167"/>
    </row>
    <row r="11" spans="1:205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  <c r="GM11" s="167"/>
      <c r="GN11" s="167"/>
      <c r="GO11" s="167"/>
      <c r="GP11" s="167"/>
      <c r="GQ11" s="167"/>
      <c r="GR11" s="167"/>
      <c r="GS11" s="167"/>
      <c r="GT11" s="167"/>
      <c r="GU11" s="167"/>
      <c r="GV11" s="167"/>
      <c r="GW11" s="167"/>
    </row>
    <row r="12" spans="1:205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  <c r="GM12" s="167"/>
      <c r="GN12" s="167"/>
      <c r="GO12" s="167"/>
      <c r="GP12" s="167"/>
      <c r="GQ12" s="167"/>
      <c r="GR12" s="167"/>
      <c r="GS12" s="167"/>
      <c r="GT12" s="167"/>
      <c r="GU12" s="167"/>
      <c r="GV12" s="167"/>
      <c r="GW12" s="167"/>
    </row>
    <row r="13" spans="1:205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  <c r="GN13" s="167"/>
      <c r="GO13" s="167"/>
      <c r="GP13" s="167"/>
      <c r="GQ13" s="167"/>
      <c r="GR13" s="167"/>
      <c r="GS13" s="167"/>
      <c r="GT13" s="167"/>
      <c r="GU13" s="167"/>
      <c r="GV13" s="167"/>
      <c r="GW13" s="167"/>
    </row>
    <row r="14" spans="1:205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  <c r="GN14" s="167"/>
      <c r="GO14" s="167"/>
      <c r="GP14" s="167"/>
      <c r="GQ14" s="167"/>
      <c r="GR14" s="167"/>
      <c r="GS14" s="167"/>
      <c r="GT14" s="167"/>
      <c r="GU14" s="167"/>
      <c r="GV14" s="167"/>
      <c r="GW14" s="167"/>
    </row>
    <row r="15" spans="1:205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  <c r="GM15" s="167"/>
      <c r="GN15" s="167"/>
      <c r="GO15" s="167"/>
      <c r="GP15" s="167"/>
      <c r="GQ15" s="167"/>
      <c r="GR15" s="167"/>
      <c r="GS15" s="167"/>
      <c r="GT15" s="167"/>
      <c r="GU15" s="167"/>
      <c r="GV15" s="167"/>
      <c r="GW15" s="167"/>
    </row>
    <row r="16" spans="1:205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  <c r="GM16" s="167"/>
      <c r="GN16" s="167"/>
      <c r="GO16" s="167"/>
      <c r="GP16" s="167"/>
      <c r="GQ16" s="167"/>
      <c r="GR16" s="167"/>
      <c r="GS16" s="167"/>
      <c r="GT16" s="167"/>
      <c r="GU16" s="167"/>
      <c r="GV16" s="167"/>
      <c r="GW16" s="167"/>
    </row>
    <row r="17" spans="1:205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  <c r="GN17" s="167"/>
      <c r="GO17" s="167"/>
      <c r="GP17" s="167"/>
      <c r="GQ17" s="167"/>
      <c r="GR17" s="167"/>
      <c r="GS17" s="167"/>
      <c r="GT17" s="167"/>
      <c r="GU17" s="167"/>
      <c r="GV17" s="167"/>
      <c r="GW17" s="167"/>
    </row>
    <row r="18" spans="1:205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  <c r="GN18" s="167"/>
      <c r="GO18" s="167"/>
      <c r="GP18" s="167"/>
      <c r="GQ18" s="167"/>
      <c r="GR18" s="167"/>
      <c r="GS18" s="167"/>
      <c r="GT18" s="167"/>
      <c r="GU18" s="167"/>
      <c r="GV18" s="167"/>
      <c r="GW18" s="167"/>
    </row>
    <row r="19" spans="1:205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  <c r="GM19" s="167"/>
      <c r="GN19" s="167"/>
      <c r="GO19" s="167"/>
      <c r="GP19" s="167"/>
      <c r="GQ19" s="167"/>
      <c r="GR19" s="167"/>
      <c r="GS19" s="167"/>
      <c r="GT19" s="167"/>
      <c r="GU19" s="167"/>
      <c r="GV19" s="167"/>
      <c r="GW19" s="167"/>
    </row>
    <row r="20" spans="1:205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  <c r="GM20" s="167"/>
      <c r="GN20" s="167"/>
      <c r="GO20" s="167"/>
      <c r="GP20" s="167"/>
      <c r="GQ20" s="167"/>
      <c r="GR20" s="167"/>
      <c r="GS20" s="167"/>
      <c r="GT20" s="167"/>
      <c r="GU20" s="167"/>
      <c r="GV20" s="167"/>
      <c r="GW20" s="167"/>
    </row>
    <row r="21" spans="1:205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  <c r="GN21" s="167"/>
      <c r="GO21" s="167"/>
      <c r="GP21" s="167"/>
      <c r="GQ21" s="167"/>
      <c r="GR21" s="167"/>
      <c r="GS21" s="167"/>
      <c r="GT21" s="167"/>
      <c r="GU21" s="167"/>
      <c r="GV21" s="167"/>
      <c r="GW21" s="167"/>
    </row>
    <row r="22" spans="1:205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  <c r="GM22" s="167"/>
      <c r="GN22" s="167"/>
      <c r="GO22" s="167"/>
      <c r="GP22" s="167"/>
      <c r="GQ22" s="167"/>
      <c r="GR22" s="167"/>
      <c r="GS22" s="167"/>
      <c r="GT22" s="167"/>
      <c r="GU22" s="167"/>
      <c r="GV22" s="167"/>
      <c r="GW22" s="167"/>
    </row>
    <row r="23" spans="1:205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  <c r="GM23" s="167"/>
      <c r="GN23" s="167"/>
      <c r="GO23" s="167"/>
      <c r="GP23" s="167"/>
      <c r="GQ23" s="167"/>
      <c r="GR23" s="167"/>
      <c r="GS23" s="167"/>
      <c r="GT23" s="167"/>
      <c r="GU23" s="167"/>
      <c r="GV23" s="167"/>
      <c r="GW23" s="167"/>
    </row>
    <row r="24" spans="1:205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  <c r="GN24" s="167"/>
      <c r="GO24" s="167"/>
      <c r="GP24" s="167"/>
      <c r="GQ24" s="167"/>
      <c r="GR24" s="167"/>
      <c r="GS24" s="167"/>
      <c r="GT24" s="167"/>
      <c r="GU24" s="167"/>
      <c r="GV24" s="167"/>
      <c r="GW24" s="167"/>
    </row>
    <row r="25" spans="1:205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  <c r="GM25" s="167"/>
      <c r="GN25" s="167"/>
      <c r="GO25" s="167"/>
      <c r="GP25" s="167"/>
      <c r="GQ25" s="167"/>
      <c r="GR25" s="167"/>
      <c r="GS25" s="167"/>
      <c r="GT25" s="167"/>
      <c r="GU25" s="167"/>
      <c r="GV25" s="167"/>
      <c r="GW25" s="167"/>
    </row>
    <row r="26" spans="1:205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  <c r="GM26" s="167"/>
      <c r="GN26" s="167"/>
      <c r="GO26" s="167"/>
      <c r="GP26" s="167"/>
      <c r="GQ26" s="167"/>
      <c r="GR26" s="167"/>
      <c r="GS26" s="167"/>
      <c r="GT26" s="167"/>
      <c r="GU26" s="167"/>
      <c r="GV26" s="167"/>
      <c r="GW26" s="167"/>
    </row>
    <row r="27" spans="1:205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  <c r="GL27" s="167"/>
      <c r="GM27" s="167"/>
      <c r="GN27" s="167"/>
      <c r="GO27" s="167"/>
      <c r="GP27" s="167"/>
      <c r="GQ27" s="167"/>
      <c r="GR27" s="167"/>
      <c r="GS27" s="167"/>
      <c r="GT27" s="167"/>
      <c r="GU27" s="167"/>
      <c r="GV27" s="167"/>
      <c r="GW27" s="167"/>
    </row>
    <row r="28" spans="1:205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  <c r="GL28" s="167"/>
      <c r="GM28" s="167"/>
      <c r="GN28" s="167"/>
      <c r="GO28" s="167"/>
      <c r="GP28" s="167"/>
      <c r="GQ28" s="167"/>
      <c r="GR28" s="167"/>
      <c r="GS28" s="167"/>
      <c r="GT28" s="167"/>
      <c r="GU28" s="167"/>
      <c r="GV28" s="167"/>
      <c r="GW28" s="167"/>
    </row>
    <row r="29" spans="1:205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  <c r="GM29" s="167"/>
      <c r="GN29" s="167"/>
      <c r="GO29" s="167"/>
      <c r="GP29" s="167"/>
      <c r="GQ29" s="167"/>
      <c r="GR29" s="167"/>
      <c r="GS29" s="167"/>
      <c r="GT29" s="167"/>
      <c r="GU29" s="167"/>
      <c r="GV29" s="167"/>
      <c r="GW29" s="167"/>
    </row>
    <row r="30" spans="1:205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  <c r="GM30" s="167"/>
      <c r="GN30" s="167"/>
      <c r="GO30" s="167"/>
      <c r="GP30" s="167"/>
      <c r="GQ30" s="167"/>
      <c r="GR30" s="167"/>
      <c r="GS30" s="167"/>
      <c r="GT30" s="167"/>
      <c r="GU30" s="167"/>
      <c r="GV30" s="167"/>
      <c r="GW30" s="167"/>
    </row>
    <row r="31" spans="1:205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</row>
    <row r="32" spans="1:205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  <c r="GL32" s="167"/>
      <c r="GM32" s="167"/>
      <c r="GN32" s="167"/>
      <c r="GO32" s="167"/>
      <c r="GP32" s="167"/>
      <c r="GQ32" s="167"/>
      <c r="GR32" s="167"/>
      <c r="GS32" s="167"/>
      <c r="GT32" s="167"/>
      <c r="GU32" s="167"/>
      <c r="GV32" s="167"/>
      <c r="GW32" s="167"/>
    </row>
    <row r="33" spans="1:205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  <c r="GM33" s="167"/>
      <c r="GN33" s="167"/>
      <c r="GO33" s="167"/>
      <c r="GP33" s="167"/>
      <c r="GQ33" s="167"/>
      <c r="GR33" s="167"/>
      <c r="GS33" s="167"/>
      <c r="GT33" s="167"/>
      <c r="GU33" s="167"/>
      <c r="GV33" s="167"/>
      <c r="GW33" s="167"/>
    </row>
    <row r="34" spans="1:205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  <c r="GL34" s="167"/>
      <c r="GM34" s="167"/>
      <c r="GN34" s="167"/>
      <c r="GO34" s="167"/>
      <c r="GP34" s="167"/>
      <c r="GQ34" s="167"/>
      <c r="GR34" s="167"/>
      <c r="GS34" s="167"/>
      <c r="GT34" s="167"/>
      <c r="GU34" s="167"/>
      <c r="GV34" s="167"/>
      <c r="GW34" s="167"/>
    </row>
    <row r="35" spans="1:205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  <c r="GL35" s="167"/>
      <c r="GM35" s="167"/>
      <c r="GN35" s="167"/>
      <c r="GO35" s="167"/>
      <c r="GP35" s="167"/>
      <c r="GQ35" s="167"/>
      <c r="GR35" s="167"/>
      <c r="GS35" s="167"/>
      <c r="GT35" s="167"/>
      <c r="GU35" s="167"/>
      <c r="GV35" s="167"/>
      <c r="GW35" s="167"/>
    </row>
    <row r="36" spans="1:205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  <c r="GM36" s="167"/>
      <c r="GN36" s="167"/>
      <c r="GO36" s="167"/>
      <c r="GP36" s="167"/>
      <c r="GQ36" s="167"/>
      <c r="GR36" s="167"/>
      <c r="GS36" s="167"/>
      <c r="GT36" s="167"/>
      <c r="GU36" s="167"/>
      <c r="GV36" s="167"/>
      <c r="GW36" s="167"/>
    </row>
    <row r="37" spans="1:205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  <c r="GL37" s="167"/>
      <c r="GM37" s="167"/>
      <c r="GN37" s="167"/>
      <c r="GO37" s="167"/>
      <c r="GP37" s="167"/>
      <c r="GQ37" s="167"/>
      <c r="GR37" s="167"/>
      <c r="GS37" s="167"/>
      <c r="GT37" s="167"/>
      <c r="GU37" s="167"/>
      <c r="GV37" s="167"/>
      <c r="GW37" s="167"/>
    </row>
    <row r="38" spans="1:205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</row>
    <row r="39" spans="1:205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  <c r="GI39" s="167"/>
      <c r="GJ39" s="167"/>
      <c r="GK39" s="167"/>
      <c r="GL39" s="167"/>
      <c r="GM39" s="167"/>
      <c r="GN39" s="167"/>
      <c r="GO39" s="167"/>
      <c r="GP39" s="167"/>
      <c r="GQ39" s="167"/>
      <c r="GR39" s="167"/>
      <c r="GS39" s="167"/>
      <c r="GT39" s="167"/>
      <c r="GU39" s="167"/>
      <c r="GV39" s="167"/>
      <c r="GW39" s="167"/>
    </row>
    <row r="40" spans="1:205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  <c r="GI40" s="167"/>
      <c r="GJ40" s="167"/>
      <c r="GK40" s="167"/>
      <c r="GL40" s="167"/>
      <c r="GM40" s="167"/>
      <c r="GN40" s="167"/>
      <c r="GO40" s="167"/>
      <c r="GP40" s="167"/>
      <c r="GQ40" s="167"/>
      <c r="GR40" s="167"/>
      <c r="GS40" s="167"/>
      <c r="GT40" s="167"/>
      <c r="GU40" s="167"/>
      <c r="GV40" s="167"/>
      <c r="GW40" s="167"/>
    </row>
    <row r="41" spans="1:205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  <c r="GI41" s="167"/>
      <c r="GJ41" s="167"/>
      <c r="GK41" s="167"/>
      <c r="GL41" s="167"/>
      <c r="GM41" s="167"/>
      <c r="GN41" s="167"/>
      <c r="GO41" s="167"/>
      <c r="GP41" s="167"/>
      <c r="GQ41" s="167"/>
      <c r="GR41" s="167"/>
      <c r="GS41" s="167"/>
      <c r="GT41" s="167"/>
      <c r="GU41" s="167"/>
      <c r="GV41" s="167"/>
      <c r="GW41" s="167"/>
    </row>
    <row r="42" spans="1:205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  <c r="GI42" s="167"/>
      <c r="GJ42" s="167"/>
      <c r="GK42" s="167"/>
      <c r="GL42" s="167"/>
      <c r="GM42" s="167"/>
      <c r="GN42" s="167"/>
      <c r="GO42" s="167"/>
      <c r="GP42" s="167"/>
      <c r="GQ42" s="167"/>
      <c r="GR42" s="167"/>
      <c r="GS42" s="167"/>
      <c r="GT42" s="167"/>
      <c r="GU42" s="167"/>
      <c r="GV42" s="167"/>
      <c r="GW42" s="167"/>
    </row>
    <row r="43" spans="1:205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  <c r="GI43" s="167"/>
      <c r="GJ43" s="167"/>
      <c r="GK43" s="167"/>
      <c r="GL43" s="167"/>
      <c r="GM43" s="167"/>
      <c r="GN43" s="167"/>
      <c r="GO43" s="167"/>
      <c r="GP43" s="167"/>
      <c r="GQ43" s="167"/>
      <c r="GR43" s="167"/>
      <c r="GS43" s="167"/>
      <c r="GT43" s="167"/>
      <c r="GU43" s="167"/>
      <c r="GV43" s="167"/>
      <c r="GW43" s="167"/>
    </row>
    <row r="44" spans="1:205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  <c r="GI44" s="167"/>
      <c r="GJ44" s="167"/>
      <c r="GK44" s="167"/>
      <c r="GL44" s="167"/>
      <c r="GM44" s="167"/>
      <c r="GN44" s="167"/>
      <c r="GO44" s="167"/>
      <c r="GP44" s="167"/>
      <c r="GQ44" s="167"/>
      <c r="GR44" s="167"/>
      <c r="GS44" s="167"/>
      <c r="GT44" s="167"/>
      <c r="GU44" s="167"/>
      <c r="GV44" s="167"/>
      <c r="GW44" s="167"/>
    </row>
    <row r="45" spans="1:205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  <c r="GI45" s="167"/>
      <c r="GJ45" s="167"/>
      <c r="GK45" s="167"/>
      <c r="GL45" s="167"/>
      <c r="GM45" s="167"/>
      <c r="GN45" s="167"/>
      <c r="GO45" s="167"/>
      <c r="GP45" s="167"/>
      <c r="GQ45" s="167"/>
      <c r="GR45" s="167"/>
      <c r="GS45" s="167"/>
      <c r="GT45" s="167"/>
      <c r="GU45" s="167"/>
      <c r="GV45" s="167"/>
      <c r="GW45" s="167"/>
    </row>
    <row r="46" spans="1:205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  <c r="GI46" s="167"/>
      <c r="GJ46" s="167"/>
      <c r="GK46" s="167"/>
      <c r="GL46" s="167"/>
      <c r="GM46" s="167"/>
      <c r="GN46" s="167"/>
      <c r="GO46" s="167"/>
      <c r="GP46" s="167"/>
      <c r="GQ46" s="167"/>
      <c r="GR46" s="167"/>
      <c r="GS46" s="167"/>
      <c r="GT46" s="167"/>
      <c r="GU46" s="167"/>
      <c r="GV46" s="167"/>
      <c r="GW46" s="167"/>
    </row>
    <row r="47" spans="1:205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  <c r="GI47" s="167"/>
      <c r="GJ47" s="167"/>
      <c r="GK47" s="167"/>
      <c r="GL47" s="167"/>
      <c r="GM47" s="167"/>
      <c r="GN47" s="167"/>
      <c r="GO47" s="167"/>
      <c r="GP47" s="167"/>
      <c r="GQ47" s="167"/>
      <c r="GR47" s="167"/>
      <c r="GS47" s="167"/>
      <c r="GT47" s="167"/>
      <c r="GU47" s="167"/>
      <c r="GV47" s="167"/>
      <c r="GW47" s="167"/>
    </row>
    <row r="48" spans="1:205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  <c r="GI48" s="167"/>
      <c r="GJ48" s="167"/>
      <c r="GK48" s="167"/>
      <c r="GL48" s="167"/>
      <c r="GM48" s="167"/>
      <c r="GN48" s="167"/>
      <c r="GO48" s="167"/>
      <c r="GP48" s="167"/>
      <c r="GQ48" s="167"/>
      <c r="GR48" s="167"/>
      <c r="GS48" s="167"/>
      <c r="GT48" s="167"/>
      <c r="GU48" s="167"/>
      <c r="GV48" s="167"/>
      <c r="GW48" s="167"/>
    </row>
    <row r="49" spans="1:205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  <c r="GI49" s="167"/>
      <c r="GJ49" s="167"/>
      <c r="GK49" s="167"/>
      <c r="GL49" s="167"/>
      <c r="GM49" s="167"/>
      <c r="GN49" s="167"/>
      <c r="GO49" s="167"/>
      <c r="GP49" s="167"/>
      <c r="GQ49" s="167"/>
      <c r="GR49" s="167"/>
      <c r="GS49" s="167"/>
      <c r="GT49" s="167"/>
      <c r="GU49" s="167"/>
      <c r="GV49" s="167"/>
      <c r="GW49" s="167"/>
    </row>
    <row r="50" spans="1:205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  <c r="GI50" s="167"/>
      <c r="GJ50" s="167"/>
      <c r="GK50" s="167"/>
      <c r="GL50" s="167"/>
      <c r="GM50" s="167"/>
      <c r="GN50" s="167"/>
      <c r="GO50" s="167"/>
      <c r="GP50" s="167"/>
      <c r="GQ50" s="167"/>
      <c r="GR50" s="167"/>
      <c r="GS50" s="167"/>
      <c r="GT50" s="167"/>
      <c r="GU50" s="167"/>
      <c r="GV50" s="167"/>
      <c r="GW50" s="167"/>
    </row>
    <row r="51" spans="1:205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  <c r="GL51" s="167"/>
      <c r="GM51" s="167"/>
      <c r="GN51" s="167"/>
      <c r="GO51" s="167"/>
      <c r="GP51" s="167"/>
      <c r="GQ51" s="167"/>
      <c r="GR51" s="167"/>
      <c r="GS51" s="167"/>
      <c r="GT51" s="167"/>
      <c r="GU51" s="167"/>
      <c r="GV51" s="167"/>
      <c r="GW51" s="167"/>
    </row>
    <row r="52" spans="1:205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  <c r="GL52" s="167"/>
      <c r="GM52" s="167"/>
      <c r="GN52" s="167"/>
      <c r="GO52" s="167"/>
      <c r="GP52" s="167"/>
      <c r="GQ52" s="167"/>
      <c r="GR52" s="167"/>
      <c r="GS52" s="167"/>
      <c r="GT52" s="167"/>
      <c r="GU52" s="167"/>
      <c r="GV52" s="167"/>
      <c r="GW52" s="167"/>
    </row>
    <row r="53" spans="1:205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  <c r="GM53" s="167"/>
      <c r="GN53" s="167"/>
      <c r="GO53" s="167"/>
      <c r="GP53" s="167"/>
      <c r="GQ53" s="167"/>
      <c r="GR53" s="167"/>
      <c r="GS53" s="167"/>
      <c r="GT53" s="167"/>
      <c r="GU53" s="167"/>
      <c r="GV53" s="167"/>
      <c r="GW53" s="167"/>
    </row>
    <row r="54" spans="1:205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  <c r="GL54" s="167"/>
      <c r="GM54" s="167"/>
      <c r="GN54" s="167"/>
      <c r="GO54" s="167"/>
      <c r="GP54" s="167"/>
      <c r="GQ54" s="167"/>
      <c r="GR54" s="167"/>
      <c r="GS54" s="167"/>
      <c r="GT54" s="167"/>
      <c r="GU54" s="167"/>
      <c r="GV54" s="167"/>
      <c r="GW54" s="167"/>
    </row>
    <row r="55" spans="1:205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  <c r="GL55" s="167"/>
      <c r="GM55" s="167"/>
      <c r="GN55" s="167"/>
      <c r="GO55" s="167"/>
      <c r="GP55" s="167"/>
      <c r="GQ55" s="167"/>
      <c r="GR55" s="167"/>
      <c r="GS55" s="167"/>
      <c r="GT55" s="167"/>
      <c r="GU55" s="167"/>
      <c r="GV55" s="167"/>
      <c r="GW55" s="167"/>
    </row>
    <row r="56" spans="1:205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  <c r="GL56" s="167"/>
      <c r="GM56" s="167"/>
      <c r="GN56" s="167"/>
      <c r="GO56" s="167"/>
      <c r="GP56" s="167"/>
      <c r="GQ56" s="167"/>
      <c r="GR56" s="167"/>
      <c r="GS56" s="167"/>
      <c r="GT56" s="167"/>
      <c r="GU56" s="167"/>
      <c r="GV56" s="167"/>
      <c r="GW56" s="167"/>
    </row>
    <row r="57" spans="1:205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  <c r="GL57" s="167"/>
      <c r="GM57" s="167"/>
      <c r="GN57" s="167"/>
      <c r="GO57" s="167"/>
      <c r="GP57" s="167"/>
      <c r="GQ57" s="167"/>
      <c r="GR57" s="167"/>
      <c r="GS57" s="167"/>
      <c r="GT57" s="167"/>
      <c r="GU57" s="167"/>
      <c r="GV57" s="167"/>
      <c r="GW57" s="167"/>
    </row>
    <row r="58" spans="1:205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  <c r="GL58" s="167"/>
      <c r="GM58" s="167"/>
      <c r="GN58" s="167"/>
      <c r="GO58" s="167"/>
      <c r="GP58" s="167"/>
      <c r="GQ58" s="167"/>
      <c r="GR58" s="167"/>
      <c r="GS58" s="167"/>
      <c r="GT58" s="167"/>
      <c r="GU58" s="167"/>
      <c r="GV58" s="167"/>
      <c r="GW58" s="167"/>
    </row>
    <row r="59" spans="1:205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  <c r="GL59" s="167"/>
      <c r="GM59" s="167"/>
      <c r="GN59" s="167"/>
      <c r="GO59" s="167"/>
      <c r="GP59" s="167"/>
      <c r="GQ59" s="167"/>
      <c r="GR59" s="167"/>
      <c r="GS59" s="167"/>
      <c r="GT59" s="167"/>
      <c r="GU59" s="167"/>
      <c r="GV59" s="167"/>
      <c r="GW59" s="167"/>
    </row>
    <row r="60" spans="1:205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  <c r="GL60" s="167"/>
      <c r="GM60" s="167"/>
      <c r="GN60" s="167"/>
      <c r="GO60" s="167"/>
      <c r="GP60" s="167"/>
      <c r="GQ60" s="167"/>
      <c r="GR60" s="167"/>
      <c r="GS60" s="167"/>
      <c r="GT60" s="167"/>
      <c r="GU60" s="167"/>
      <c r="GV60" s="167"/>
      <c r="GW60" s="167"/>
    </row>
    <row r="61" spans="1:205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  <c r="GL61" s="167"/>
      <c r="GM61" s="167"/>
      <c r="GN61" s="167"/>
      <c r="GO61" s="167"/>
      <c r="GP61" s="167"/>
      <c r="GQ61" s="167"/>
      <c r="GR61" s="167"/>
      <c r="GS61" s="167"/>
      <c r="GT61" s="167"/>
      <c r="GU61" s="167"/>
      <c r="GV61" s="167"/>
      <c r="GW61" s="167"/>
    </row>
    <row r="62" spans="1:205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  <c r="GL62" s="167"/>
      <c r="GM62" s="167"/>
      <c r="GN62" s="167"/>
      <c r="GO62" s="167"/>
      <c r="GP62" s="167"/>
      <c r="GQ62" s="167"/>
      <c r="GR62" s="167"/>
      <c r="GS62" s="167"/>
      <c r="GT62" s="167"/>
      <c r="GU62" s="167"/>
      <c r="GV62" s="167"/>
      <c r="GW62" s="167"/>
    </row>
    <row r="63" spans="1:205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  <c r="GL63" s="167"/>
      <c r="GM63" s="167"/>
      <c r="GN63" s="167"/>
      <c r="GO63" s="167"/>
      <c r="GP63" s="167"/>
      <c r="GQ63" s="167"/>
      <c r="GR63" s="167"/>
      <c r="GS63" s="167"/>
      <c r="GT63" s="167"/>
      <c r="GU63" s="167"/>
      <c r="GV63" s="167"/>
      <c r="GW63" s="167"/>
    </row>
    <row r="64" spans="1:205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  <c r="GM64" s="167"/>
      <c r="GN64" s="167"/>
      <c r="GO64" s="167"/>
      <c r="GP64" s="167"/>
      <c r="GQ64" s="167"/>
      <c r="GR64" s="167"/>
      <c r="GS64" s="167"/>
      <c r="GT64" s="167"/>
      <c r="GU64" s="167"/>
      <c r="GV64" s="167"/>
      <c r="GW64" s="167"/>
    </row>
    <row r="65" spans="1:205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  <c r="GI65" s="167"/>
      <c r="GJ65" s="167"/>
      <c r="GK65" s="167"/>
      <c r="GL65" s="167"/>
      <c r="GM65" s="167"/>
      <c r="GN65" s="167"/>
      <c r="GO65" s="167"/>
      <c r="GP65" s="167"/>
      <c r="GQ65" s="167"/>
      <c r="GR65" s="167"/>
      <c r="GS65" s="167"/>
      <c r="GT65" s="167"/>
      <c r="GU65" s="167"/>
      <c r="GV65" s="167"/>
      <c r="GW65" s="167"/>
    </row>
    <row r="66" spans="1:205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  <c r="GI66" s="167"/>
      <c r="GJ66" s="167"/>
      <c r="GK66" s="167"/>
      <c r="GL66" s="167"/>
      <c r="GM66" s="167"/>
      <c r="GN66" s="167"/>
      <c r="GO66" s="167"/>
      <c r="GP66" s="167"/>
      <c r="GQ66" s="167"/>
      <c r="GR66" s="167"/>
      <c r="GS66" s="167"/>
      <c r="GT66" s="167"/>
      <c r="GU66" s="167"/>
      <c r="GV66" s="167"/>
      <c r="GW66" s="167"/>
    </row>
    <row r="67" spans="1:205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  <c r="GM67" s="167"/>
      <c r="GN67" s="167"/>
      <c r="GO67" s="167"/>
      <c r="GP67" s="167"/>
      <c r="GQ67" s="167"/>
      <c r="GR67" s="167"/>
      <c r="GS67" s="167"/>
      <c r="GT67" s="167"/>
      <c r="GU67" s="167"/>
      <c r="GV67" s="167"/>
      <c r="GW67" s="167"/>
    </row>
    <row r="68" spans="1:205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  <c r="GI68" s="181"/>
      <c r="GJ68" s="181"/>
      <c r="GK68" s="181"/>
      <c r="GL68" s="181"/>
      <c r="GM68" s="181"/>
      <c r="GN68" s="181"/>
      <c r="GO68" s="181"/>
      <c r="GP68" s="181"/>
      <c r="GQ68" s="181"/>
      <c r="GR68" s="181"/>
      <c r="GS68" s="181"/>
      <c r="GT68" s="181"/>
      <c r="GU68" s="181"/>
      <c r="GV68" s="181"/>
      <c r="GW68" s="181"/>
    </row>
    <row r="69" spans="1:205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  <c r="GI69" s="167"/>
      <c r="GJ69" s="167"/>
      <c r="GK69" s="167"/>
      <c r="GL69" s="167"/>
      <c r="GM69" s="167"/>
      <c r="GN69" s="167"/>
      <c r="GO69" s="167"/>
      <c r="GP69" s="167"/>
      <c r="GQ69" s="167"/>
      <c r="GR69" s="167"/>
      <c r="GS69" s="167"/>
      <c r="GT69" s="167"/>
      <c r="GU69" s="167"/>
      <c r="GV69" s="167"/>
      <c r="GW69" s="167"/>
    </row>
    <row r="70" spans="1:205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  <c r="GI70" s="167"/>
      <c r="GJ70" s="167"/>
      <c r="GK70" s="167"/>
      <c r="GL70" s="167"/>
      <c r="GM70" s="167"/>
      <c r="GN70" s="167"/>
      <c r="GO70" s="167"/>
      <c r="GP70" s="167"/>
      <c r="GQ70" s="167"/>
      <c r="GR70" s="167"/>
      <c r="GS70" s="167"/>
      <c r="GT70" s="167"/>
      <c r="GU70" s="167"/>
      <c r="GV70" s="167"/>
      <c r="GW70" s="167"/>
    </row>
    <row r="71" spans="1:205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  <c r="GI71" s="167"/>
      <c r="GJ71" s="167"/>
      <c r="GK71" s="167"/>
      <c r="GL71" s="167"/>
      <c r="GM71" s="167"/>
      <c r="GN71" s="167"/>
      <c r="GO71" s="167"/>
      <c r="GP71" s="167"/>
      <c r="GQ71" s="167"/>
      <c r="GR71" s="167"/>
      <c r="GS71" s="167"/>
      <c r="GT71" s="167"/>
      <c r="GU71" s="167"/>
      <c r="GV71" s="167"/>
      <c r="GW71" s="167"/>
    </row>
    <row r="72" spans="1:205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  <c r="GM72" s="167"/>
      <c r="GN72" s="167"/>
      <c r="GO72" s="167"/>
      <c r="GP72" s="167"/>
      <c r="GQ72" s="167"/>
      <c r="GR72" s="167"/>
      <c r="GS72" s="167"/>
      <c r="GT72" s="167"/>
      <c r="GU72" s="167"/>
      <c r="GV72" s="167"/>
      <c r="GW72" s="167"/>
    </row>
    <row r="73" spans="1:205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  <c r="GI73" s="182"/>
      <c r="GJ73" s="182"/>
      <c r="GK73" s="182"/>
      <c r="GL73" s="182"/>
      <c r="GM73" s="182"/>
      <c r="GN73" s="182"/>
      <c r="GO73" s="182"/>
      <c r="GP73" s="182"/>
      <c r="GQ73" s="182"/>
      <c r="GR73" s="182"/>
      <c r="GS73" s="182"/>
      <c r="GT73" s="182"/>
      <c r="GU73" s="182"/>
      <c r="GV73" s="182"/>
      <c r="GW73" s="182"/>
    </row>
    <row r="74" spans="1:205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  <c r="GI74" s="182"/>
      <c r="GJ74" s="182"/>
      <c r="GK74" s="182"/>
      <c r="GL74" s="182"/>
      <c r="GM74" s="182"/>
      <c r="GN74" s="182"/>
      <c r="GO74" s="182"/>
      <c r="GP74" s="182"/>
      <c r="GQ74" s="182"/>
      <c r="GR74" s="182"/>
      <c r="GS74" s="182"/>
      <c r="GT74" s="182"/>
      <c r="GU74" s="182"/>
      <c r="GV74" s="182"/>
      <c r="GW74" s="182"/>
    </row>
    <row r="75" spans="1:205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  <c r="GI75" s="182"/>
      <c r="GJ75" s="182"/>
      <c r="GK75" s="182"/>
      <c r="GL75" s="182"/>
      <c r="GM75" s="182"/>
      <c r="GN75" s="182"/>
      <c r="GO75" s="182"/>
      <c r="GP75" s="182"/>
      <c r="GQ75" s="182"/>
      <c r="GR75" s="182"/>
      <c r="GS75" s="182"/>
      <c r="GT75" s="182"/>
      <c r="GU75" s="182"/>
      <c r="GV75" s="182"/>
      <c r="GW75" s="182"/>
    </row>
    <row r="76" spans="1:205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  <c r="GI76" s="182"/>
      <c r="GJ76" s="182"/>
      <c r="GK76" s="182"/>
      <c r="GL76" s="182"/>
      <c r="GM76" s="182"/>
      <c r="GN76" s="182"/>
      <c r="GO76" s="182"/>
      <c r="GP76" s="182"/>
      <c r="GQ76" s="182"/>
      <c r="GR76" s="182"/>
      <c r="GS76" s="182"/>
      <c r="GT76" s="182"/>
      <c r="GU76" s="182"/>
      <c r="GV76" s="182"/>
      <c r="GW76" s="182"/>
    </row>
    <row r="77" spans="1:205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  <c r="GM77" s="167"/>
      <c r="GN77" s="167"/>
      <c r="GO77" s="167"/>
      <c r="GP77" s="167"/>
      <c r="GQ77" s="167"/>
      <c r="GR77" s="167"/>
      <c r="GS77" s="167"/>
      <c r="GT77" s="167"/>
      <c r="GU77" s="167"/>
      <c r="GV77" s="167"/>
      <c r="GW77" s="167"/>
    </row>
    <row r="78" spans="1:205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  <c r="GM78" s="167"/>
      <c r="GN78" s="167"/>
      <c r="GO78" s="167"/>
      <c r="GP78" s="167"/>
      <c r="GQ78" s="167"/>
      <c r="GR78" s="167"/>
      <c r="GS78" s="167"/>
      <c r="GT78" s="167"/>
      <c r="GU78" s="167"/>
      <c r="GV78" s="167"/>
      <c r="GW78" s="167"/>
    </row>
    <row r="79" spans="1:205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  <c r="GM79" s="167"/>
      <c r="GN79" s="167"/>
      <c r="GO79" s="167"/>
      <c r="GP79" s="167"/>
      <c r="GQ79" s="167"/>
      <c r="GR79" s="167"/>
      <c r="GS79" s="167"/>
      <c r="GT79" s="167"/>
      <c r="GU79" s="167"/>
      <c r="GV79" s="167"/>
      <c r="GW79" s="167"/>
    </row>
    <row r="80" spans="1:205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  <c r="GM80" s="167"/>
      <c r="GN80" s="167"/>
      <c r="GO80" s="167"/>
      <c r="GP80" s="167"/>
      <c r="GQ80" s="167"/>
      <c r="GR80" s="167"/>
      <c r="GS80" s="167"/>
      <c r="GT80" s="167"/>
      <c r="GU80" s="167"/>
      <c r="GV80" s="167"/>
      <c r="GW80" s="167"/>
    </row>
    <row r="81" spans="1:205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  <c r="GN81" s="167"/>
      <c r="GO81" s="167"/>
      <c r="GP81" s="167"/>
      <c r="GQ81" s="167"/>
      <c r="GR81" s="167"/>
      <c r="GS81" s="167"/>
      <c r="GT81" s="167"/>
      <c r="GU81" s="167"/>
      <c r="GV81" s="167"/>
      <c r="GW81" s="167"/>
    </row>
    <row r="82" spans="1:205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  <c r="GN82" s="167"/>
      <c r="GO82" s="167"/>
      <c r="GP82" s="167"/>
      <c r="GQ82" s="167"/>
      <c r="GR82" s="167"/>
      <c r="GS82" s="167"/>
      <c r="GT82" s="167"/>
      <c r="GU82" s="167"/>
      <c r="GV82" s="167"/>
      <c r="GW82" s="167"/>
    </row>
    <row r="83" spans="1:205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  <c r="GM83" s="167"/>
      <c r="GN83" s="167"/>
      <c r="GO83" s="167"/>
      <c r="GP83" s="167"/>
      <c r="GQ83" s="167"/>
      <c r="GR83" s="167"/>
      <c r="GS83" s="167"/>
      <c r="GT83" s="167"/>
      <c r="GU83" s="167"/>
      <c r="GV83" s="167"/>
      <c r="GW83" s="167"/>
    </row>
    <row r="84" spans="1:205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  <c r="GI84" s="167"/>
      <c r="GJ84" s="167"/>
      <c r="GK84" s="167"/>
      <c r="GL84" s="167"/>
      <c r="GM84" s="167"/>
      <c r="GN84" s="167"/>
      <c r="GO84" s="167"/>
      <c r="GP84" s="167"/>
      <c r="GQ84" s="167"/>
      <c r="GR84" s="167"/>
      <c r="GS84" s="167"/>
      <c r="GT84" s="167"/>
      <c r="GU84" s="167"/>
      <c r="GV84" s="167"/>
      <c r="GW84" s="167"/>
    </row>
    <row r="85" spans="1:205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  <c r="GI85" s="167"/>
      <c r="GJ85" s="167"/>
      <c r="GK85" s="167"/>
      <c r="GL85" s="167"/>
      <c r="GM85" s="167"/>
      <c r="GN85" s="167"/>
      <c r="GO85" s="167"/>
      <c r="GP85" s="167"/>
      <c r="GQ85" s="167"/>
      <c r="GR85" s="167"/>
      <c r="GS85" s="167"/>
      <c r="GT85" s="167"/>
      <c r="GU85" s="167"/>
      <c r="GV85" s="167"/>
      <c r="GW85" s="167"/>
    </row>
    <row r="86" spans="1:205">
      <c r="A86" t="s">
        <v>337</v>
      </c>
      <c r="B86" t="s">
        <v>126</v>
      </c>
      <c r="C86" s="34"/>
      <c r="D86" s="168"/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  <c r="AL86" s="168"/>
      <c r="AM86" s="168"/>
      <c r="AN86" s="168"/>
      <c r="AO86" s="168"/>
      <c r="AP86" s="168"/>
      <c r="AQ86" s="168"/>
      <c r="AR86" s="168"/>
      <c r="AS86" s="168"/>
      <c r="AT86" s="168"/>
      <c r="AU86" s="168"/>
      <c r="AV86" s="168"/>
      <c r="AW86" s="168"/>
      <c r="AX86" s="168"/>
      <c r="AY86" s="168"/>
      <c r="AZ86" s="168"/>
      <c r="BA86" s="168"/>
      <c r="BB86" s="168"/>
      <c r="BC86" s="168"/>
      <c r="BD86" s="168"/>
      <c r="BE86" s="168"/>
      <c r="BF86" s="168"/>
      <c r="BG86" s="168"/>
      <c r="BH86" s="168"/>
      <c r="BI86" s="168"/>
      <c r="BJ86" s="168"/>
      <c r="BK86" s="168"/>
      <c r="BL86" s="168"/>
      <c r="BM86" s="168"/>
      <c r="BN86" s="168"/>
      <c r="BO86" s="168"/>
      <c r="BP86" s="168"/>
      <c r="BQ86" s="168"/>
      <c r="BR86" s="168"/>
      <c r="BS86" s="168"/>
      <c r="BT86" s="168"/>
      <c r="BU86" s="168"/>
      <c r="BV86" s="168"/>
      <c r="BW86" s="168"/>
      <c r="BX86" s="168"/>
      <c r="BY86" s="168"/>
      <c r="BZ86" s="168"/>
      <c r="CA86" s="168"/>
      <c r="CB86" s="168"/>
      <c r="CC86" s="168"/>
      <c r="CD86" s="168"/>
      <c r="CE86" s="168"/>
      <c r="CF86" s="168"/>
      <c r="CG86" s="168"/>
      <c r="CH86" s="168"/>
      <c r="CI86" s="168"/>
      <c r="CJ86" s="168"/>
      <c r="CK86" s="168"/>
      <c r="CL86" s="168"/>
      <c r="CM86" s="168"/>
      <c r="CN86" s="168"/>
      <c r="CO86" s="168"/>
      <c r="CP86" s="168"/>
      <c r="CQ86" s="168"/>
      <c r="CR86" s="168"/>
      <c r="CS86" s="168"/>
      <c r="CT86" s="168"/>
      <c r="CU86" s="168"/>
      <c r="CV86" s="168"/>
      <c r="CW86" s="168"/>
      <c r="CX86" s="168"/>
      <c r="CY86" s="168"/>
      <c r="CZ86" s="168"/>
      <c r="DA86" s="168"/>
      <c r="DB86" s="168"/>
      <c r="DC86" s="168"/>
      <c r="DD86" s="168"/>
      <c r="DE86" s="168"/>
      <c r="DF86" s="168"/>
      <c r="DG86" s="168"/>
      <c r="DH86" s="168"/>
      <c r="DI86" s="168"/>
      <c r="DJ86" s="168"/>
      <c r="DK86" s="168"/>
      <c r="DL86" s="168"/>
      <c r="DM86" s="168"/>
      <c r="DN86" s="168"/>
      <c r="DO86" s="168"/>
      <c r="DP86" s="168"/>
      <c r="DQ86" s="168"/>
      <c r="DR86" s="168"/>
      <c r="DS86" s="168"/>
      <c r="DT86" s="168"/>
      <c r="DU86" s="168"/>
      <c r="DV86" s="168"/>
      <c r="DW86" s="168"/>
      <c r="DX86" s="168"/>
      <c r="DY86" s="168"/>
      <c r="DZ86" s="168"/>
      <c r="EA86" s="168"/>
      <c r="EB86" s="168"/>
      <c r="EC86" s="168"/>
      <c r="ED86" s="168"/>
      <c r="EE86" s="168"/>
      <c r="EF86" s="168"/>
      <c r="EG86" s="168"/>
      <c r="EH86" s="168"/>
      <c r="EI86" s="168"/>
      <c r="EJ86" s="168"/>
      <c r="EK86" s="168"/>
      <c r="EL86" s="168"/>
      <c r="EM86" s="168"/>
      <c r="EN86" s="168"/>
      <c r="EO86" s="168"/>
      <c r="EP86" s="168"/>
      <c r="EQ86" s="168"/>
      <c r="ER86" s="168"/>
      <c r="ES86" s="168"/>
      <c r="ET86" s="168"/>
      <c r="EU86" s="168"/>
      <c r="EV86" s="168"/>
      <c r="EW86" s="168"/>
      <c r="EX86" s="168"/>
      <c r="EY86" s="168"/>
      <c r="EZ86" s="168"/>
      <c r="FA86" s="168"/>
      <c r="FB86" s="168"/>
      <c r="FC86" s="168"/>
      <c r="FD86" s="168"/>
      <c r="FE86" s="168"/>
      <c r="FF86" s="168"/>
      <c r="FG86" s="168"/>
      <c r="FH86" s="168"/>
      <c r="FI86" s="168"/>
      <c r="FJ86" s="168"/>
      <c r="FK86" s="168"/>
      <c r="FL86" s="168"/>
      <c r="FM86" s="168"/>
      <c r="FN86" s="168"/>
      <c r="FO86" s="168"/>
      <c r="FP86" s="168"/>
      <c r="FQ86" s="168"/>
      <c r="FR86" s="168"/>
      <c r="FS86" s="168"/>
      <c r="FT86" s="168"/>
      <c r="FU86" s="168"/>
      <c r="FV86" s="168"/>
      <c r="FW86" s="168"/>
      <c r="FX86" s="168"/>
      <c r="FY86" s="168"/>
      <c r="FZ86" s="168"/>
      <c r="GA86" s="168"/>
      <c r="GB86" s="168"/>
      <c r="GC86" s="167"/>
      <c r="GD86" s="167"/>
      <c r="GE86" s="167"/>
      <c r="GF86" s="167"/>
      <c r="GG86" s="167"/>
      <c r="GH86" s="167"/>
      <c r="GI86" s="167"/>
      <c r="GJ86" s="167"/>
      <c r="GK86" s="167"/>
      <c r="GL86" s="167"/>
      <c r="GM86" s="167"/>
      <c r="GN86" s="167"/>
      <c r="GO86" s="167"/>
      <c r="GP86" s="167"/>
      <c r="GQ86" s="167"/>
      <c r="GR86" s="167"/>
      <c r="GS86" s="167"/>
      <c r="GT86" s="167"/>
      <c r="GU86" s="167"/>
      <c r="GV86" s="167"/>
      <c r="GW86" s="167"/>
    </row>
    <row r="87" spans="1:205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  <c r="GI87" s="167"/>
      <c r="GJ87" s="167"/>
      <c r="GK87" s="167"/>
      <c r="GL87" s="167"/>
      <c r="GM87" s="167"/>
      <c r="GN87" s="167"/>
      <c r="GO87" s="167"/>
      <c r="GP87" s="167"/>
      <c r="GQ87" s="167"/>
      <c r="GR87" s="167"/>
      <c r="GS87" s="167"/>
      <c r="GT87" s="167"/>
      <c r="GU87" s="167"/>
      <c r="GV87" s="167"/>
      <c r="GW87" s="167"/>
    </row>
    <row r="88" spans="1:205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  <c r="GI88" s="167"/>
      <c r="GJ88" s="167"/>
      <c r="GK88" s="167"/>
      <c r="GL88" s="167"/>
      <c r="GM88" s="167"/>
      <c r="GN88" s="167"/>
      <c r="GO88" s="167"/>
      <c r="GP88" s="167"/>
      <c r="GQ88" s="167"/>
      <c r="GR88" s="167"/>
      <c r="GS88" s="167"/>
      <c r="GT88" s="167"/>
      <c r="GU88" s="167"/>
      <c r="GV88" s="167"/>
      <c r="GW88" s="167"/>
    </row>
    <row r="89" spans="1:205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  <c r="GI89" s="167"/>
      <c r="GJ89" s="167"/>
      <c r="GK89" s="167"/>
      <c r="GL89" s="167"/>
      <c r="GM89" s="167"/>
      <c r="GN89" s="167"/>
      <c r="GO89" s="167"/>
      <c r="GP89" s="167"/>
      <c r="GQ89" s="167"/>
      <c r="GR89" s="167"/>
      <c r="GS89" s="167"/>
      <c r="GT89" s="167"/>
      <c r="GU89" s="167"/>
      <c r="GV89" s="167"/>
      <c r="GW89" s="167"/>
    </row>
    <row r="90" spans="1:205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  <c r="GI90" s="182"/>
      <c r="GJ90" s="182"/>
      <c r="GK90" s="182"/>
      <c r="GL90" s="182"/>
      <c r="GM90" s="182"/>
      <c r="GN90" s="182"/>
      <c r="GO90" s="182"/>
      <c r="GP90" s="182"/>
      <c r="GQ90" s="182"/>
      <c r="GR90" s="182"/>
      <c r="GS90" s="182"/>
      <c r="GT90" s="182"/>
      <c r="GU90" s="182"/>
      <c r="GV90" s="182"/>
      <c r="GW90" s="182"/>
    </row>
    <row r="91" spans="1:205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  <c r="GI91" s="182"/>
      <c r="GJ91" s="182"/>
      <c r="GK91" s="182"/>
      <c r="GL91" s="182"/>
      <c r="GM91" s="182"/>
      <c r="GN91" s="182"/>
      <c r="GO91" s="182"/>
      <c r="GP91" s="182"/>
      <c r="GQ91" s="182"/>
      <c r="GR91" s="182"/>
      <c r="GS91" s="182"/>
      <c r="GT91" s="182"/>
      <c r="GU91" s="182"/>
      <c r="GV91" s="182"/>
      <c r="GW91" s="182"/>
    </row>
    <row r="92" spans="1:205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  <c r="GM92" s="167"/>
      <c r="GN92" s="167"/>
      <c r="GO92" s="167"/>
      <c r="GP92" s="167"/>
      <c r="GQ92" s="167"/>
      <c r="GR92" s="167"/>
      <c r="GS92" s="167"/>
      <c r="GT92" s="167"/>
      <c r="GU92" s="167"/>
      <c r="GV92" s="167"/>
      <c r="GW92" s="167"/>
    </row>
    <row r="93" spans="1:205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  <c r="GM93" s="167"/>
      <c r="GN93" s="167"/>
      <c r="GO93" s="167"/>
      <c r="GP93" s="167"/>
      <c r="GQ93" s="167"/>
      <c r="GR93" s="167"/>
      <c r="GS93" s="167"/>
      <c r="GT93" s="167"/>
      <c r="GU93" s="167"/>
      <c r="GV93" s="167"/>
      <c r="GW93" s="167"/>
    </row>
    <row r="94" spans="1:205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  <c r="GM94" s="167"/>
      <c r="GN94" s="167"/>
      <c r="GO94" s="167"/>
      <c r="GP94" s="167"/>
      <c r="GQ94" s="167"/>
      <c r="GR94" s="167"/>
      <c r="GS94" s="167"/>
      <c r="GT94" s="167"/>
      <c r="GU94" s="167"/>
      <c r="GV94" s="167"/>
      <c r="GW94" s="167"/>
    </row>
    <row r="95" spans="1:205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  <c r="GM95" s="167"/>
      <c r="GN95" s="167"/>
      <c r="GO95" s="167"/>
      <c r="GP95" s="167"/>
      <c r="GQ95" s="167"/>
      <c r="GR95" s="167"/>
      <c r="GS95" s="167"/>
      <c r="GT95" s="167"/>
      <c r="GU95" s="167"/>
      <c r="GV95" s="167"/>
      <c r="GW95" s="167"/>
    </row>
    <row r="96" spans="1:205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  <c r="GI96" s="167"/>
      <c r="GJ96" s="167"/>
      <c r="GK96" s="167"/>
      <c r="GL96" s="167"/>
      <c r="GM96" s="167"/>
      <c r="GN96" s="167"/>
      <c r="GO96" s="167"/>
      <c r="GP96" s="167"/>
      <c r="GQ96" s="167"/>
      <c r="GR96" s="167"/>
      <c r="GS96" s="167"/>
      <c r="GT96" s="167"/>
      <c r="GU96" s="167"/>
      <c r="GV96" s="167"/>
      <c r="GW96" s="167"/>
    </row>
    <row r="97" spans="1:205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  <c r="GM97" s="167"/>
      <c r="GN97" s="167"/>
      <c r="GO97" s="167"/>
      <c r="GP97" s="167"/>
      <c r="GQ97" s="167"/>
      <c r="GR97" s="167"/>
      <c r="GS97" s="167"/>
      <c r="GT97" s="167"/>
      <c r="GU97" s="167"/>
      <c r="GV97" s="167"/>
      <c r="GW97" s="167"/>
    </row>
    <row r="98" spans="1:205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  <c r="GM98" s="167"/>
      <c r="GN98" s="167"/>
      <c r="GO98" s="167"/>
      <c r="GP98" s="167"/>
      <c r="GQ98" s="167"/>
      <c r="GR98" s="167"/>
      <c r="GS98" s="167"/>
      <c r="GT98" s="167"/>
      <c r="GU98" s="167"/>
      <c r="GV98" s="167"/>
      <c r="GW98" s="167"/>
    </row>
    <row r="99" spans="1:205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  <c r="GM99" s="167"/>
      <c r="GN99" s="167"/>
      <c r="GO99" s="167"/>
      <c r="GP99" s="167"/>
      <c r="GQ99" s="167"/>
      <c r="GR99" s="167"/>
      <c r="GS99" s="167"/>
      <c r="GT99" s="167"/>
      <c r="GU99" s="167"/>
      <c r="GV99" s="167"/>
      <c r="GW99" s="167"/>
    </row>
    <row r="100" spans="1:205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  <c r="GM100" s="167"/>
      <c r="GN100" s="167"/>
      <c r="GO100" s="167"/>
      <c r="GP100" s="167"/>
      <c r="GQ100" s="167"/>
      <c r="GR100" s="167"/>
      <c r="GS100" s="167"/>
      <c r="GT100" s="167"/>
      <c r="GU100" s="167"/>
      <c r="GV100" s="167"/>
      <c r="GW100" s="167"/>
    </row>
    <row r="101" spans="1:205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  <c r="GM101" s="167"/>
      <c r="GN101" s="167"/>
      <c r="GO101" s="167"/>
      <c r="GP101" s="167"/>
      <c r="GQ101" s="167"/>
      <c r="GR101" s="167"/>
      <c r="GS101" s="167"/>
      <c r="GT101" s="167"/>
      <c r="GU101" s="167"/>
      <c r="GV101" s="167"/>
      <c r="GW101" s="167"/>
    </row>
    <row r="102" spans="1:205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  <c r="GM102" s="167"/>
      <c r="GN102" s="167"/>
      <c r="GO102" s="167"/>
      <c r="GP102" s="167"/>
      <c r="GQ102" s="167"/>
      <c r="GR102" s="167"/>
      <c r="GS102" s="167"/>
      <c r="GT102" s="167"/>
      <c r="GU102" s="167"/>
      <c r="GV102" s="167"/>
      <c r="GW102" s="167"/>
    </row>
    <row r="103" spans="1:205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  <c r="GI103" s="167"/>
      <c r="GJ103" s="167"/>
      <c r="GK103" s="167"/>
      <c r="GL103" s="167"/>
      <c r="GM103" s="167"/>
      <c r="GN103" s="167"/>
      <c r="GO103" s="167"/>
      <c r="GP103" s="167"/>
      <c r="GQ103" s="167"/>
      <c r="GR103" s="167"/>
      <c r="GS103" s="167"/>
      <c r="GT103" s="167"/>
      <c r="GU103" s="167"/>
      <c r="GV103" s="167"/>
      <c r="GW103" s="167"/>
    </row>
    <row r="104" spans="1:205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  <c r="GI104" s="167"/>
      <c r="GJ104" s="167"/>
      <c r="GK104" s="167"/>
      <c r="GL104" s="167"/>
      <c r="GM104" s="167"/>
      <c r="GN104" s="167"/>
      <c r="GO104" s="167"/>
      <c r="GP104" s="167"/>
      <c r="GQ104" s="167"/>
      <c r="GR104" s="167"/>
      <c r="GS104" s="167"/>
      <c r="GT104" s="167"/>
      <c r="GU104" s="167"/>
      <c r="GV104" s="167"/>
      <c r="GW104" s="167"/>
    </row>
    <row r="105" spans="1:205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  <c r="GI105" s="167"/>
      <c r="GJ105" s="167"/>
      <c r="GK105" s="167"/>
      <c r="GL105" s="167"/>
      <c r="GM105" s="167"/>
      <c r="GN105" s="167"/>
      <c r="GO105" s="167"/>
      <c r="GP105" s="167"/>
      <c r="GQ105" s="167"/>
      <c r="GR105" s="167"/>
      <c r="GS105" s="167"/>
      <c r="GT105" s="167"/>
      <c r="GU105" s="167"/>
      <c r="GV105" s="167"/>
      <c r="GW105" s="167"/>
    </row>
    <row r="106" spans="1:205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  <c r="GI106" s="167"/>
      <c r="GJ106" s="167"/>
      <c r="GK106" s="167"/>
      <c r="GL106" s="167"/>
      <c r="GM106" s="167"/>
      <c r="GN106" s="167"/>
      <c r="GO106" s="167"/>
      <c r="GP106" s="167"/>
      <c r="GQ106" s="167"/>
      <c r="GR106" s="167"/>
      <c r="GS106" s="167"/>
      <c r="GT106" s="167"/>
      <c r="GU106" s="167"/>
      <c r="GV106" s="167"/>
      <c r="GW106" s="167"/>
    </row>
    <row r="107" spans="1:205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  <c r="GI107" s="167"/>
      <c r="GJ107" s="167"/>
      <c r="GK107" s="167"/>
      <c r="GL107" s="167"/>
      <c r="GM107" s="167"/>
      <c r="GN107" s="167"/>
      <c r="GO107" s="167"/>
      <c r="GP107" s="167"/>
      <c r="GQ107" s="167"/>
      <c r="GR107" s="167"/>
      <c r="GS107" s="167"/>
      <c r="GT107" s="167"/>
      <c r="GU107" s="167"/>
      <c r="GV107" s="167"/>
      <c r="GW107" s="167"/>
    </row>
    <row r="108" spans="1:205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  <c r="GI108" s="167"/>
      <c r="GJ108" s="167"/>
      <c r="GK108" s="167"/>
      <c r="GL108" s="167"/>
      <c r="GM108" s="167"/>
      <c r="GN108" s="167"/>
      <c r="GO108" s="167"/>
      <c r="GP108" s="167"/>
      <c r="GQ108" s="167"/>
      <c r="GR108" s="167"/>
      <c r="GS108" s="167"/>
      <c r="GT108" s="167"/>
      <c r="GU108" s="167"/>
      <c r="GV108" s="167"/>
      <c r="GW108" s="167"/>
    </row>
    <row r="109" spans="1:205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  <c r="GI109" s="167"/>
      <c r="GJ109" s="167"/>
      <c r="GK109" s="167"/>
      <c r="GL109" s="167"/>
      <c r="GM109" s="167"/>
      <c r="GN109" s="167"/>
      <c r="GO109" s="167"/>
      <c r="GP109" s="167"/>
      <c r="GQ109" s="167"/>
      <c r="GR109" s="167"/>
      <c r="GS109" s="167"/>
      <c r="GT109" s="167"/>
      <c r="GU109" s="167"/>
      <c r="GV109" s="167"/>
      <c r="GW109" s="167"/>
    </row>
    <row r="110" spans="1:205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  <c r="GL110" s="167"/>
      <c r="GM110" s="167"/>
      <c r="GN110" s="167"/>
      <c r="GO110" s="167"/>
      <c r="GP110" s="167"/>
      <c r="GQ110" s="167"/>
      <c r="GR110" s="167"/>
      <c r="GS110" s="167"/>
      <c r="GT110" s="167"/>
      <c r="GU110" s="167"/>
      <c r="GV110" s="167"/>
      <c r="GW110" s="167"/>
    </row>
    <row r="111" spans="1:205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  <c r="GL111" s="167"/>
      <c r="GM111" s="167"/>
      <c r="GN111" s="167"/>
      <c r="GO111" s="167"/>
      <c r="GP111" s="167"/>
      <c r="GQ111" s="167"/>
      <c r="GR111" s="167"/>
      <c r="GS111" s="167"/>
      <c r="GT111" s="167"/>
      <c r="GU111" s="167"/>
      <c r="GV111" s="167"/>
      <c r="GW111" s="167"/>
    </row>
    <row r="112" spans="1:205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  <c r="GI112" s="167"/>
      <c r="GJ112" s="167"/>
      <c r="GK112" s="167"/>
      <c r="GL112" s="167"/>
      <c r="GM112" s="167"/>
      <c r="GN112" s="167"/>
      <c r="GO112" s="167"/>
      <c r="GP112" s="167"/>
      <c r="GQ112" s="167"/>
      <c r="GR112" s="167"/>
      <c r="GS112" s="167"/>
      <c r="GT112" s="167"/>
      <c r="GU112" s="167"/>
      <c r="GV112" s="167"/>
      <c r="GW112" s="167"/>
    </row>
    <row r="113" spans="1:205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  <c r="GI113" s="167"/>
      <c r="GJ113" s="167"/>
      <c r="GK113" s="167"/>
      <c r="GL113" s="167"/>
      <c r="GM113" s="167"/>
      <c r="GN113" s="167"/>
      <c r="GO113" s="167"/>
      <c r="GP113" s="167"/>
      <c r="GQ113" s="167"/>
      <c r="GR113" s="167"/>
      <c r="GS113" s="167"/>
      <c r="GT113" s="167"/>
      <c r="GU113" s="167"/>
      <c r="GV113" s="167"/>
      <c r="GW113" s="167"/>
    </row>
    <row r="114" spans="1:205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  <c r="GI114" s="167"/>
      <c r="GJ114" s="167"/>
      <c r="GK114" s="167"/>
      <c r="GL114" s="167"/>
      <c r="GM114" s="167"/>
      <c r="GN114" s="167"/>
      <c r="GO114" s="167"/>
      <c r="GP114" s="167"/>
      <c r="GQ114" s="167"/>
      <c r="GR114" s="167"/>
      <c r="GS114" s="167"/>
      <c r="GT114" s="167"/>
      <c r="GU114" s="167"/>
      <c r="GV114" s="167"/>
      <c r="GW114" s="167"/>
    </row>
    <row r="115" spans="1:205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  <c r="GL115" s="167"/>
      <c r="GM115" s="167"/>
      <c r="GN115" s="167"/>
      <c r="GO115" s="167"/>
      <c r="GP115" s="167"/>
      <c r="GQ115" s="167"/>
      <c r="GR115" s="167"/>
      <c r="GS115" s="167"/>
      <c r="GT115" s="167"/>
      <c r="GU115" s="167"/>
      <c r="GV115" s="167"/>
      <c r="GW115" s="167"/>
    </row>
    <row r="116" spans="1:205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  <c r="GL116" s="167"/>
      <c r="GM116" s="167"/>
      <c r="GN116" s="167"/>
      <c r="GO116" s="167"/>
      <c r="GP116" s="167"/>
      <c r="GQ116" s="167"/>
      <c r="GR116" s="167"/>
      <c r="GS116" s="167"/>
      <c r="GT116" s="167"/>
      <c r="GU116" s="167"/>
      <c r="GV116" s="167"/>
      <c r="GW116" s="167"/>
    </row>
    <row r="117" spans="1:205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  <c r="GL117" s="167"/>
      <c r="GM117" s="167"/>
      <c r="GN117" s="167"/>
      <c r="GO117" s="167"/>
      <c r="GP117" s="167"/>
      <c r="GQ117" s="167"/>
      <c r="GR117" s="167"/>
      <c r="GS117" s="167"/>
      <c r="GT117" s="167"/>
      <c r="GU117" s="167"/>
      <c r="GV117" s="167"/>
      <c r="GW117" s="167"/>
    </row>
    <row r="118" spans="1:205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  <c r="GL118" s="167"/>
      <c r="GM118" s="167"/>
      <c r="GN118" s="167"/>
      <c r="GO118" s="167"/>
      <c r="GP118" s="167"/>
      <c r="GQ118" s="167"/>
      <c r="GR118" s="167"/>
      <c r="GS118" s="167"/>
      <c r="GT118" s="167"/>
      <c r="GU118" s="167"/>
      <c r="GV118" s="167"/>
      <c r="GW118" s="167"/>
    </row>
    <row r="119" spans="1:205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  <c r="GI119" s="167"/>
      <c r="GJ119" s="167"/>
      <c r="GK119" s="167"/>
      <c r="GL119" s="167"/>
      <c r="GM119" s="167"/>
      <c r="GN119" s="167"/>
      <c r="GO119" s="167"/>
      <c r="GP119" s="167"/>
      <c r="GQ119" s="167"/>
      <c r="GR119" s="167"/>
      <c r="GS119" s="167"/>
      <c r="GT119" s="167"/>
      <c r="GU119" s="167"/>
      <c r="GV119" s="167"/>
      <c r="GW119" s="167"/>
    </row>
    <row r="120" spans="1:205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  <c r="GL120" s="167"/>
      <c r="GM120" s="167"/>
      <c r="GN120" s="167"/>
      <c r="GO120" s="167"/>
      <c r="GP120" s="167"/>
      <c r="GQ120" s="167"/>
      <c r="GR120" s="167"/>
      <c r="GS120" s="167"/>
      <c r="GT120" s="167"/>
      <c r="GU120" s="167"/>
      <c r="GV120" s="167"/>
      <c r="GW120" s="167"/>
    </row>
    <row r="121" spans="1:205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  <c r="GL121" s="167"/>
      <c r="GM121" s="167"/>
      <c r="GN121" s="167"/>
      <c r="GO121" s="167"/>
      <c r="GP121" s="167"/>
      <c r="GQ121" s="167"/>
      <c r="GR121" s="167"/>
      <c r="GS121" s="167"/>
      <c r="GT121" s="167"/>
      <c r="GU121" s="167"/>
      <c r="GV121" s="167"/>
      <c r="GW121" s="167"/>
    </row>
    <row r="122" spans="1:205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  <c r="GL122" s="167"/>
      <c r="GM122" s="167"/>
      <c r="GN122" s="167"/>
      <c r="GO122" s="167"/>
      <c r="GP122" s="167"/>
      <c r="GQ122" s="167"/>
      <c r="GR122" s="167"/>
      <c r="GS122" s="167"/>
      <c r="GT122" s="167"/>
      <c r="GU122" s="167"/>
      <c r="GV122" s="167"/>
      <c r="GW122" s="167"/>
    </row>
    <row r="123" spans="1:205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  <c r="GI123" s="167"/>
      <c r="GJ123" s="167"/>
      <c r="GK123" s="167"/>
      <c r="GL123" s="167"/>
      <c r="GM123" s="167"/>
      <c r="GN123" s="167"/>
      <c r="GO123" s="167"/>
      <c r="GP123" s="167"/>
      <c r="GQ123" s="167"/>
      <c r="GR123" s="167"/>
      <c r="GS123" s="167"/>
      <c r="GT123" s="167"/>
      <c r="GU123" s="167"/>
      <c r="GV123" s="167"/>
      <c r="GW123" s="167"/>
    </row>
    <row r="124" spans="1:205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  <c r="GL124" s="167"/>
      <c r="GM124" s="167"/>
      <c r="GN124" s="167"/>
      <c r="GO124" s="167"/>
      <c r="GP124" s="167"/>
      <c r="GQ124" s="167"/>
      <c r="GR124" s="167"/>
      <c r="GS124" s="167"/>
      <c r="GT124" s="167"/>
      <c r="GU124" s="167"/>
      <c r="GV124" s="167"/>
      <c r="GW124" s="167"/>
    </row>
    <row r="125" spans="1:205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  <c r="GL125" s="167"/>
      <c r="GM125" s="167"/>
      <c r="GN125" s="167"/>
      <c r="GO125" s="167"/>
      <c r="GP125" s="167"/>
      <c r="GQ125" s="167"/>
      <c r="GR125" s="167"/>
      <c r="GS125" s="167"/>
      <c r="GT125" s="167"/>
      <c r="GU125" s="167"/>
      <c r="GV125" s="167"/>
      <c r="GW125" s="167"/>
    </row>
    <row r="126" spans="1:205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  <c r="GL126" s="167"/>
      <c r="GM126" s="167"/>
      <c r="GN126" s="167"/>
      <c r="GO126" s="167"/>
      <c r="GP126" s="167"/>
      <c r="GQ126" s="167"/>
      <c r="GR126" s="167"/>
      <c r="GS126" s="167"/>
      <c r="GT126" s="167"/>
      <c r="GU126" s="167"/>
      <c r="GV126" s="167"/>
      <c r="GW126" s="167"/>
    </row>
    <row r="127" spans="1:205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  <c r="GI127" s="167"/>
      <c r="GJ127" s="167"/>
      <c r="GK127" s="167"/>
      <c r="GL127" s="167"/>
      <c r="GM127" s="167"/>
      <c r="GN127" s="167"/>
      <c r="GO127" s="167"/>
      <c r="GP127" s="167"/>
      <c r="GQ127" s="167"/>
      <c r="GR127" s="167"/>
      <c r="GS127" s="167"/>
      <c r="GT127" s="167"/>
      <c r="GU127" s="167"/>
      <c r="GV127" s="167"/>
      <c r="GW127" s="167"/>
    </row>
    <row r="128" spans="1:205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  <c r="GL128" s="167"/>
      <c r="GM128" s="167"/>
      <c r="GN128" s="167"/>
      <c r="GO128" s="167"/>
      <c r="GP128" s="167"/>
      <c r="GQ128" s="167"/>
      <c r="GR128" s="167"/>
      <c r="GS128" s="167"/>
      <c r="GT128" s="167"/>
      <c r="GU128" s="167"/>
      <c r="GV128" s="167"/>
      <c r="GW128" s="167"/>
    </row>
    <row r="129" spans="1:205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  <c r="GL129" s="167"/>
      <c r="GM129" s="167"/>
      <c r="GN129" s="167"/>
      <c r="GO129" s="167"/>
      <c r="GP129" s="167"/>
      <c r="GQ129" s="167"/>
      <c r="GR129" s="167"/>
      <c r="GS129" s="167"/>
      <c r="GT129" s="167"/>
      <c r="GU129" s="167"/>
      <c r="GV129" s="167"/>
      <c r="GW129" s="167"/>
    </row>
    <row r="130" spans="1:205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  <c r="GL130" s="167"/>
      <c r="GM130" s="167"/>
      <c r="GN130" s="167"/>
      <c r="GO130" s="167"/>
      <c r="GP130" s="167"/>
      <c r="GQ130" s="167"/>
      <c r="GR130" s="167"/>
      <c r="GS130" s="167"/>
      <c r="GT130" s="167"/>
      <c r="GU130" s="167"/>
      <c r="GV130" s="167"/>
      <c r="GW130" s="167"/>
    </row>
    <row r="131" spans="1:205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  <c r="GI131" s="167"/>
      <c r="GJ131" s="167"/>
      <c r="GK131" s="167"/>
      <c r="GL131" s="167"/>
      <c r="GM131" s="167"/>
      <c r="GN131" s="167"/>
      <c r="GO131" s="167"/>
      <c r="GP131" s="167"/>
      <c r="GQ131" s="167"/>
      <c r="GR131" s="167"/>
      <c r="GS131" s="167"/>
      <c r="GT131" s="167"/>
      <c r="GU131" s="167"/>
      <c r="GV131" s="167"/>
      <c r="GW131" s="167"/>
    </row>
    <row r="132" spans="1:205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  <c r="GL132" s="167"/>
      <c r="GM132" s="167"/>
      <c r="GN132" s="167"/>
      <c r="GO132" s="167"/>
      <c r="GP132" s="167"/>
      <c r="GQ132" s="167"/>
      <c r="GR132" s="167"/>
      <c r="GS132" s="167"/>
      <c r="GT132" s="167"/>
      <c r="GU132" s="167"/>
      <c r="GV132" s="167"/>
      <c r="GW132" s="167"/>
    </row>
    <row r="133" spans="1:205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  <c r="GL133" s="167"/>
      <c r="GM133" s="167"/>
      <c r="GN133" s="167"/>
      <c r="GO133" s="167"/>
      <c r="GP133" s="167"/>
      <c r="GQ133" s="167"/>
      <c r="GR133" s="167"/>
      <c r="GS133" s="167"/>
      <c r="GT133" s="167"/>
      <c r="GU133" s="167"/>
      <c r="GV133" s="167"/>
      <c r="GW133" s="167"/>
    </row>
    <row r="134" spans="1:205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  <c r="GL134" s="167"/>
      <c r="GM134" s="167"/>
      <c r="GN134" s="167"/>
      <c r="GO134" s="167"/>
      <c r="GP134" s="167"/>
      <c r="GQ134" s="167"/>
      <c r="GR134" s="167"/>
      <c r="GS134" s="167"/>
      <c r="GT134" s="167"/>
      <c r="GU134" s="167"/>
      <c r="GV134" s="167"/>
      <c r="GW134" s="167"/>
    </row>
    <row r="135" spans="1:205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  <c r="GI135" s="167"/>
      <c r="GJ135" s="167"/>
      <c r="GK135" s="167"/>
      <c r="GL135" s="167"/>
      <c r="GM135" s="167"/>
      <c r="GN135" s="167"/>
      <c r="GO135" s="167"/>
      <c r="GP135" s="167"/>
      <c r="GQ135" s="167"/>
      <c r="GR135" s="167"/>
      <c r="GS135" s="167"/>
      <c r="GT135" s="167"/>
      <c r="GU135" s="167"/>
      <c r="GV135" s="167"/>
      <c r="GW135" s="167"/>
    </row>
    <row r="136" spans="1:205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  <c r="GI136" s="167"/>
      <c r="GJ136" s="167"/>
      <c r="GK136" s="167"/>
      <c r="GL136" s="167"/>
      <c r="GM136" s="167"/>
      <c r="GN136" s="167"/>
      <c r="GO136" s="167"/>
      <c r="GP136" s="167"/>
      <c r="GQ136" s="167"/>
      <c r="GR136" s="167"/>
      <c r="GS136" s="167"/>
      <c r="GT136" s="167"/>
      <c r="GU136" s="167"/>
      <c r="GV136" s="167"/>
      <c r="GW136" s="167"/>
    </row>
    <row r="137" spans="1:205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  <c r="GI137" s="167"/>
      <c r="GJ137" s="167"/>
      <c r="GK137" s="167"/>
      <c r="GL137" s="167"/>
      <c r="GM137" s="167"/>
      <c r="GN137" s="167"/>
      <c r="GO137" s="167"/>
      <c r="GP137" s="167"/>
      <c r="GQ137" s="167"/>
      <c r="GR137" s="167"/>
      <c r="GS137" s="167"/>
      <c r="GT137" s="167"/>
      <c r="GU137" s="167"/>
      <c r="GV137" s="167"/>
      <c r="GW137" s="167"/>
    </row>
    <row r="138" spans="1:205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  <c r="GI138" s="167"/>
      <c r="GJ138" s="167"/>
      <c r="GK138" s="167"/>
      <c r="GL138" s="167"/>
      <c r="GM138" s="167"/>
      <c r="GN138" s="167"/>
      <c r="GO138" s="167"/>
      <c r="GP138" s="167"/>
      <c r="GQ138" s="167"/>
      <c r="GR138" s="167"/>
      <c r="GS138" s="167"/>
      <c r="GT138" s="167"/>
      <c r="GU138" s="167"/>
      <c r="GV138" s="167"/>
      <c r="GW138" s="167"/>
    </row>
    <row r="139" spans="1:205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  <c r="GI139" s="167"/>
      <c r="GJ139" s="167"/>
      <c r="GK139" s="167"/>
      <c r="GL139" s="167"/>
      <c r="GM139" s="167"/>
      <c r="GN139" s="167"/>
      <c r="GO139" s="167"/>
      <c r="GP139" s="167"/>
      <c r="GQ139" s="167"/>
      <c r="GR139" s="167"/>
      <c r="GS139" s="167"/>
      <c r="GT139" s="167"/>
      <c r="GU139" s="167"/>
      <c r="GV139" s="167"/>
      <c r="GW139" s="167"/>
    </row>
    <row r="140" spans="1:205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  <c r="GI140" s="167"/>
      <c r="GJ140" s="167"/>
      <c r="GK140" s="167"/>
      <c r="GL140" s="167"/>
      <c r="GM140" s="167"/>
      <c r="GN140" s="167"/>
      <c r="GO140" s="167"/>
      <c r="GP140" s="167"/>
      <c r="GQ140" s="167"/>
      <c r="GR140" s="167"/>
      <c r="GS140" s="167"/>
      <c r="GT140" s="167"/>
      <c r="GU140" s="167"/>
      <c r="GV140" s="167"/>
      <c r="GW140" s="167"/>
    </row>
    <row r="141" spans="1:205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  <c r="GI141" s="167"/>
      <c r="GJ141" s="167"/>
      <c r="GK141" s="167"/>
      <c r="GL141" s="167"/>
      <c r="GM141" s="167"/>
      <c r="GN141" s="167"/>
      <c r="GO141" s="167"/>
      <c r="GP141" s="167"/>
      <c r="GQ141" s="167"/>
      <c r="GR141" s="167"/>
      <c r="GS141" s="167"/>
      <c r="GT141" s="167"/>
      <c r="GU141" s="167"/>
      <c r="GV141" s="167"/>
      <c r="GW141" s="167"/>
    </row>
    <row r="142" spans="1:205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  <c r="GI142" s="167"/>
      <c r="GJ142" s="167"/>
      <c r="GK142" s="167"/>
      <c r="GL142" s="167"/>
      <c r="GM142" s="167"/>
      <c r="GN142" s="167"/>
      <c r="GO142" s="167"/>
      <c r="GP142" s="167"/>
      <c r="GQ142" s="167"/>
      <c r="GR142" s="167"/>
      <c r="GS142" s="167"/>
      <c r="GT142" s="167"/>
      <c r="GU142" s="167"/>
      <c r="GV142" s="167"/>
      <c r="GW142" s="167"/>
    </row>
    <row r="143" spans="1:205" ht="13.8">
      <c r="A143" s="19" t="s">
        <v>180</v>
      </c>
      <c r="C143" s="37">
        <f>IF('Bench-2'!$D$116="n.a.","n.a.",IF($D$116&lt;=PI()/2,C136*'Input Data'!$C$3*$D$142*SIN('Bench-2'!$D$116)*9.81,'Bench-2'!C136*'Input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  <c r="GI143" s="167"/>
      <c r="GJ143" s="167"/>
      <c r="GK143" s="167"/>
      <c r="GL143" s="167"/>
      <c r="GM143" s="167"/>
      <c r="GN143" s="167"/>
      <c r="GO143" s="167"/>
      <c r="GP143" s="167"/>
      <c r="GQ143" s="167"/>
      <c r="GR143" s="167"/>
      <c r="GS143" s="167"/>
      <c r="GT143" s="167"/>
      <c r="GU143" s="167"/>
      <c r="GV143" s="167"/>
      <c r="GW143" s="167"/>
    </row>
    <row r="144" spans="1:205" ht="13.8">
      <c r="A144" s="19" t="s">
        <v>304</v>
      </c>
      <c r="C144" s="37">
        <f>IF('Bench-2'!$D$120="n.a.","n.a.",IF($D$120&lt;=PI()/2,C137*'Input Data'!$C$3*$D$142*SIN('Bench-2'!$D$120)*9.81,'Bench-2'!C137*'Input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  <c r="GI144" s="167"/>
      <c r="GJ144" s="167"/>
      <c r="GK144" s="167"/>
      <c r="GL144" s="167"/>
      <c r="GM144" s="167"/>
      <c r="GN144" s="167"/>
      <c r="GO144" s="167"/>
      <c r="GP144" s="167"/>
      <c r="GQ144" s="167"/>
      <c r="GR144" s="167"/>
      <c r="GS144" s="167"/>
      <c r="GT144" s="167"/>
      <c r="GU144" s="167"/>
      <c r="GV144" s="167"/>
      <c r="GW144" s="167"/>
    </row>
    <row r="145" spans="1:205" ht="13.8">
      <c r="A145" s="19" t="s">
        <v>181</v>
      </c>
      <c r="C145" s="37">
        <f>IF('Bench-2'!$D$124="n.a.","n.a.",IF($D$124&lt;=PI()/2,C138*'Input Data'!$C$3*$D$142*SIN('Bench-2'!$D$124)*9.81,'Bench-2'!C138*'Input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  <c r="GI145" s="167"/>
      <c r="GJ145" s="167"/>
      <c r="GK145" s="167"/>
      <c r="GL145" s="167"/>
      <c r="GM145" s="167"/>
      <c r="GN145" s="167"/>
      <c r="GO145" s="167"/>
      <c r="GP145" s="167"/>
      <c r="GQ145" s="167"/>
      <c r="GR145" s="167"/>
      <c r="GS145" s="167"/>
      <c r="GT145" s="167"/>
      <c r="GU145" s="167"/>
      <c r="GV145" s="167"/>
      <c r="GW145" s="167"/>
    </row>
    <row r="146" spans="1:205" ht="13.8">
      <c r="A146" s="19" t="s">
        <v>182</v>
      </c>
      <c r="C146" s="37">
        <f>IF('Bench-2'!$D$128="n.a.","n.a.",IF($D$128&lt;=PI()/2,C139*'Input Data'!$C$3*$D$142*SIN('Bench-2'!$D$128)*9.81,'Bench-2'!C139*'Input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  <c r="GI146" s="167"/>
      <c r="GJ146" s="167"/>
      <c r="GK146" s="167"/>
      <c r="GL146" s="167"/>
      <c r="GM146" s="167"/>
      <c r="GN146" s="167"/>
      <c r="GO146" s="167"/>
      <c r="GP146" s="167"/>
      <c r="GQ146" s="167"/>
      <c r="GR146" s="167"/>
      <c r="GS146" s="167"/>
      <c r="GT146" s="167"/>
      <c r="GU146" s="167"/>
      <c r="GV146" s="167"/>
      <c r="GW146" s="167"/>
    </row>
    <row r="147" spans="1:205" ht="13.8">
      <c r="A147" s="19" t="s">
        <v>183</v>
      </c>
      <c r="C147" s="38">
        <f>IF('Bench-2'!$D$132="n.a.","n.a.",IF($D$132&lt;=PI()/2,C140*'Input Data'!$C$3*$D$142*SIN('Bench-2'!$D$132)*9.81,'Bench-2'!C140*'Input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  <c r="GI147" s="167"/>
      <c r="GJ147" s="167"/>
      <c r="GK147" s="167"/>
      <c r="GL147" s="167"/>
      <c r="GM147" s="167"/>
      <c r="GN147" s="167"/>
      <c r="GO147" s="167"/>
      <c r="GP147" s="167"/>
      <c r="GQ147" s="167"/>
      <c r="GR147" s="167"/>
      <c r="GS147" s="167"/>
      <c r="GT147" s="167"/>
      <c r="GU147" s="167"/>
      <c r="GV147" s="167"/>
      <c r="GW147" s="167"/>
    </row>
    <row r="148" spans="1:205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  <c r="GI148" s="167"/>
      <c r="GJ148" s="167"/>
      <c r="GK148" s="167"/>
      <c r="GL148" s="167"/>
      <c r="GM148" s="167"/>
      <c r="GN148" s="167"/>
      <c r="GO148" s="167"/>
      <c r="GP148" s="167"/>
      <c r="GQ148" s="167"/>
      <c r="GR148" s="167"/>
      <c r="GS148" s="167"/>
      <c r="GT148" s="167"/>
      <c r="GU148" s="167"/>
      <c r="GV148" s="167"/>
      <c r="GW148" s="167"/>
    </row>
    <row r="149" spans="1:205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  <c r="GI149" s="167"/>
      <c r="GJ149" s="167"/>
      <c r="GK149" s="167"/>
      <c r="GL149" s="167"/>
      <c r="GM149" s="167"/>
      <c r="GN149" s="167"/>
      <c r="GO149" s="167"/>
      <c r="GP149" s="167"/>
      <c r="GQ149" s="167"/>
      <c r="GR149" s="167"/>
      <c r="GS149" s="167"/>
      <c r="GT149" s="167"/>
      <c r="GU149" s="167"/>
      <c r="GV149" s="167"/>
      <c r="GW149" s="167"/>
    </row>
    <row r="150" spans="1:205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  <c r="GI150" s="167"/>
      <c r="GJ150" s="167"/>
      <c r="GK150" s="167"/>
      <c r="GL150" s="167"/>
      <c r="GM150" s="167"/>
      <c r="GN150" s="167"/>
      <c r="GO150" s="167"/>
      <c r="GP150" s="167"/>
      <c r="GQ150" s="167"/>
      <c r="GR150" s="167"/>
      <c r="GS150" s="167"/>
      <c r="GT150" s="167"/>
      <c r="GU150" s="167"/>
      <c r="GV150" s="167"/>
      <c r="GW150" s="167"/>
    </row>
    <row r="151" spans="1:205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  <c r="GI151" s="167"/>
      <c r="GJ151" s="167"/>
      <c r="GK151" s="167"/>
      <c r="GL151" s="167"/>
      <c r="GM151" s="167"/>
      <c r="GN151" s="167"/>
      <c r="GO151" s="167"/>
      <c r="GP151" s="167"/>
      <c r="GQ151" s="167"/>
      <c r="GR151" s="167"/>
      <c r="GS151" s="167"/>
      <c r="GT151" s="167"/>
      <c r="GU151" s="167"/>
      <c r="GV151" s="167"/>
      <c r="GW151" s="167"/>
    </row>
    <row r="152" spans="1:205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  <c r="GI152" s="167"/>
      <c r="GJ152" s="167"/>
      <c r="GK152" s="167"/>
      <c r="GL152" s="167"/>
      <c r="GM152" s="167"/>
      <c r="GN152" s="167"/>
      <c r="GO152" s="167"/>
      <c r="GP152" s="167"/>
      <c r="GQ152" s="167"/>
      <c r="GR152" s="167"/>
      <c r="GS152" s="167"/>
      <c r="GT152" s="167"/>
      <c r="GU152" s="167"/>
      <c r="GV152" s="167"/>
      <c r="GW152" s="167"/>
    </row>
    <row r="153" spans="1:205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  <c r="GI153" s="167"/>
      <c r="GJ153" s="167"/>
      <c r="GK153" s="167"/>
      <c r="GL153" s="167"/>
      <c r="GM153" s="167"/>
      <c r="GN153" s="167"/>
      <c r="GO153" s="167"/>
      <c r="GP153" s="167"/>
      <c r="GQ153" s="167"/>
      <c r="GR153" s="167"/>
      <c r="GS153" s="167"/>
      <c r="GT153" s="167"/>
      <c r="GU153" s="167"/>
      <c r="GV153" s="167"/>
      <c r="GW153" s="167"/>
    </row>
    <row r="154" spans="1:205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  <c r="GI154" s="167"/>
      <c r="GJ154" s="167"/>
      <c r="GK154" s="167"/>
      <c r="GL154" s="167"/>
      <c r="GM154" s="167"/>
      <c r="GN154" s="167"/>
      <c r="GO154" s="167"/>
      <c r="GP154" s="167"/>
      <c r="GQ154" s="167"/>
      <c r="GR154" s="167"/>
      <c r="GS154" s="167"/>
      <c r="GT154" s="167"/>
      <c r="GU154" s="167"/>
      <c r="GV154" s="167"/>
      <c r="GW154" s="167"/>
    </row>
    <row r="155" spans="1:205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  <c r="GI155" s="167"/>
      <c r="GJ155" s="167"/>
      <c r="GK155" s="167"/>
      <c r="GL155" s="167"/>
      <c r="GM155" s="167"/>
      <c r="GN155" s="167"/>
      <c r="GO155" s="167"/>
      <c r="GP155" s="167"/>
      <c r="GQ155" s="167"/>
      <c r="GR155" s="167"/>
      <c r="GS155" s="167"/>
      <c r="GT155" s="167"/>
      <c r="GU155" s="167"/>
      <c r="GV155" s="167"/>
      <c r="GW155" s="167"/>
    </row>
    <row r="156" spans="1:205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  <c r="GI156" s="167"/>
      <c r="GJ156" s="167"/>
      <c r="GK156" s="167"/>
      <c r="GL156" s="167"/>
      <c r="GM156" s="167"/>
      <c r="GN156" s="167"/>
      <c r="GO156" s="167"/>
      <c r="GP156" s="167"/>
      <c r="GQ156" s="167"/>
      <c r="GR156" s="167"/>
      <c r="GS156" s="167"/>
      <c r="GT156" s="167"/>
      <c r="GU156" s="167"/>
      <c r="GV156" s="167"/>
      <c r="GW156" s="167"/>
    </row>
    <row r="157" spans="1:205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  <c r="GI157" s="167"/>
      <c r="GJ157" s="167"/>
      <c r="GK157" s="167"/>
      <c r="GL157" s="167"/>
      <c r="GM157" s="167"/>
      <c r="GN157" s="167"/>
      <c r="GO157" s="167"/>
      <c r="GP157" s="167"/>
      <c r="GQ157" s="167"/>
      <c r="GR157" s="167"/>
      <c r="GS157" s="167"/>
      <c r="GT157" s="167"/>
      <c r="GU157" s="167"/>
      <c r="GV157" s="167"/>
      <c r="GW157" s="167"/>
    </row>
    <row r="158" spans="1:205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  <c r="GI158" s="167"/>
      <c r="GJ158" s="167"/>
      <c r="GK158" s="167"/>
      <c r="GL158" s="167"/>
      <c r="GM158" s="167"/>
      <c r="GN158" s="167"/>
      <c r="GO158" s="167"/>
      <c r="GP158" s="167"/>
      <c r="GQ158" s="167"/>
      <c r="GR158" s="167"/>
      <c r="GS158" s="167"/>
      <c r="GT158" s="167"/>
      <c r="GU158" s="167"/>
      <c r="GV158" s="167"/>
      <c r="GW158" s="167"/>
    </row>
    <row r="159" spans="1:205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  <c r="GI159" s="167"/>
      <c r="GJ159" s="167"/>
      <c r="GK159" s="167"/>
      <c r="GL159" s="167"/>
      <c r="GM159" s="167"/>
      <c r="GN159" s="167"/>
      <c r="GO159" s="167"/>
      <c r="GP159" s="167"/>
      <c r="GQ159" s="167"/>
      <c r="GR159" s="167"/>
      <c r="GS159" s="167"/>
      <c r="GT159" s="167"/>
      <c r="GU159" s="167"/>
      <c r="GV159" s="167"/>
      <c r="GW159" s="167"/>
    </row>
    <row r="160" spans="1:205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  <c r="GI160" s="167"/>
      <c r="GJ160" s="167"/>
      <c r="GK160" s="167"/>
      <c r="GL160" s="167"/>
      <c r="GM160" s="167"/>
      <c r="GN160" s="167"/>
      <c r="GO160" s="167"/>
      <c r="GP160" s="167"/>
      <c r="GQ160" s="167"/>
      <c r="GR160" s="167"/>
      <c r="GS160" s="167"/>
      <c r="GT160" s="167"/>
      <c r="GU160" s="167"/>
      <c r="GV160" s="167"/>
      <c r="GW160" s="167"/>
    </row>
    <row r="161" spans="1:205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  <c r="GL161" s="167"/>
      <c r="GM161" s="167"/>
      <c r="GN161" s="167"/>
      <c r="GO161" s="167"/>
      <c r="GP161" s="167"/>
      <c r="GQ161" s="167"/>
      <c r="GR161" s="167"/>
      <c r="GS161" s="167"/>
      <c r="GT161" s="167"/>
      <c r="GU161" s="167"/>
      <c r="GV161" s="167"/>
      <c r="GW161" s="167"/>
    </row>
    <row r="162" spans="1:205">
      <c r="A162" t="s">
        <v>192</v>
      </c>
      <c r="B162" t="s">
        <v>274</v>
      </c>
      <c r="C162" s="37"/>
      <c r="D162" s="168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  <c r="GL162" s="167"/>
      <c r="GM162" s="167"/>
      <c r="GN162" s="167"/>
      <c r="GO162" s="167"/>
      <c r="GP162" s="167"/>
      <c r="GQ162" s="167"/>
      <c r="GR162" s="167"/>
      <c r="GS162" s="167"/>
      <c r="GT162" s="167"/>
      <c r="GU162" s="167"/>
      <c r="GV162" s="167"/>
      <c r="GW162" s="167"/>
    </row>
    <row r="163" spans="1:205" ht="13.8">
      <c r="A163" s="19" t="s">
        <v>184</v>
      </c>
      <c r="C163" s="34">
        <f>IF('Bench-2'!$D$116="n.a.","n.a.",IF($D$116&lt;=PI()/2,C136*'Input Data'!$C$3*$D$162*COS('Bench-2'!$D$116)*9.81*'Input Data'!$C$5,0))</f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7"/>
      <c r="GD163" s="167"/>
      <c r="GE163" s="167"/>
      <c r="GF163" s="167"/>
      <c r="GG163" s="167"/>
      <c r="GH163" s="167"/>
      <c r="GI163" s="167"/>
      <c r="GJ163" s="167"/>
      <c r="GK163" s="167"/>
      <c r="GL163" s="167"/>
      <c r="GM163" s="167"/>
      <c r="GN163" s="167"/>
      <c r="GO163" s="167"/>
      <c r="GP163" s="167"/>
      <c r="GQ163" s="167"/>
      <c r="GR163" s="167"/>
      <c r="GS163" s="167"/>
      <c r="GT163" s="167"/>
      <c r="GU163" s="167"/>
      <c r="GV163" s="167"/>
      <c r="GW163" s="167"/>
    </row>
    <row r="164" spans="1:205" ht="13.8">
      <c r="A164" s="19" t="s">
        <v>185</v>
      </c>
      <c r="C164" s="34">
        <f>IF('Bench-2'!$D$120="n.a.","n.a.",IF($D$120&lt;=PI()/2,C137*'Input Data'!$C$3*$D$162*COS('Bench-2'!$D$120)*9.81*'Input Data'!$C$5,0))</f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7"/>
      <c r="GD164" s="167"/>
      <c r="GE164" s="167"/>
      <c r="GF164" s="167"/>
      <c r="GG164" s="167"/>
      <c r="GH164" s="167"/>
      <c r="GI164" s="167"/>
      <c r="GJ164" s="167"/>
      <c r="GK164" s="167"/>
      <c r="GL164" s="167"/>
      <c r="GM164" s="167"/>
      <c r="GN164" s="167"/>
      <c r="GO164" s="167"/>
      <c r="GP164" s="167"/>
      <c r="GQ164" s="167"/>
      <c r="GR164" s="167"/>
      <c r="GS164" s="167"/>
      <c r="GT164" s="167"/>
      <c r="GU164" s="167"/>
      <c r="GV164" s="167"/>
      <c r="GW164" s="167"/>
    </row>
    <row r="165" spans="1:205" ht="13.8">
      <c r="A165" s="19" t="s">
        <v>186</v>
      </c>
      <c r="C165" s="34">
        <f>IF('Bench-2'!$D$124="n.a.","n.a.",IF($D$124&lt;=PI()/2,C138*'Input Data'!$C$3*$D$162*COS('Bench-2'!$D$124)*9.81*'Input Data'!$C$5,0))</f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7"/>
      <c r="GD165" s="167"/>
      <c r="GE165" s="167"/>
      <c r="GF165" s="167"/>
      <c r="GG165" s="167"/>
      <c r="GH165" s="167"/>
      <c r="GI165" s="167"/>
      <c r="GJ165" s="167"/>
      <c r="GK165" s="167"/>
      <c r="GL165" s="167"/>
      <c r="GM165" s="167"/>
      <c r="GN165" s="167"/>
      <c r="GO165" s="167"/>
      <c r="GP165" s="167"/>
      <c r="GQ165" s="167"/>
      <c r="GR165" s="167"/>
      <c r="GS165" s="167"/>
      <c r="GT165" s="167"/>
      <c r="GU165" s="167"/>
      <c r="GV165" s="167"/>
      <c r="GW165" s="167"/>
    </row>
    <row r="166" spans="1:205" ht="13.8">
      <c r="A166" s="19" t="s">
        <v>187</v>
      </c>
      <c r="C166" s="34">
        <f>IF('Bench-2'!$D$128="n.a.","n.a.",IF($D$128&lt;=PI()/2,C139*'Input Data'!$C$3*$D$162*COS('Bench-2'!$D$128)*9.81*'Input Data'!$C$5,0))</f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7"/>
      <c r="GD166" s="167"/>
      <c r="GE166" s="167"/>
      <c r="GF166" s="167"/>
      <c r="GG166" s="167"/>
      <c r="GH166" s="167"/>
      <c r="GI166" s="167"/>
      <c r="GJ166" s="167"/>
      <c r="GK166" s="167"/>
      <c r="GL166" s="167"/>
      <c r="GM166" s="167"/>
      <c r="GN166" s="167"/>
      <c r="GO166" s="167"/>
      <c r="GP166" s="167"/>
      <c r="GQ166" s="167"/>
      <c r="GR166" s="167"/>
      <c r="GS166" s="167"/>
      <c r="GT166" s="167"/>
      <c r="GU166" s="167"/>
      <c r="GV166" s="167"/>
      <c r="GW166" s="167"/>
    </row>
    <row r="167" spans="1:205" ht="13.8">
      <c r="A167" s="19" t="s">
        <v>188</v>
      </c>
      <c r="C167" s="38">
        <f>IF('Bench-2'!$D$132="n.a.","n.a.",IF($D$132&lt;=PI()/2,C140*'Input Data'!$C$3*$D$162*COS('Bench-2'!$D$132)*9.81*'Input Data'!$C$5,0))</f>
        <v>0</v>
      </c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 s="164"/>
      <c r="EZ167" s="164"/>
      <c r="FA167" s="164"/>
      <c r="FB167" s="164"/>
      <c r="FC167" s="164"/>
      <c r="FD167" s="164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7"/>
      <c r="GD167" s="167"/>
      <c r="GE167" s="167"/>
      <c r="GF167" s="167"/>
      <c r="GG167" s="167"/>
      <c r="GH167" s="167"/>
      <c r="GI167" s="167"/>
      <c r="GJ167" s="167"/>
      <c r="GK167" s="167"/>
      <c r="GL167" s="167"/>
      <c r="GM167" s="167"/>
      <c r="GN167" s="167"/>
      <c r="GO167" s="167"/>
      <c r="GP167" s="167"/>
      <c r="GQ167" s="167"/>
      <c r="GR167" s="167"/>
      <c r="GS167" s="167"/>
      <c r="GT167" s="167"/>
      <c r="GU167" s="167"/>
      <c r="GV167" s="167"/>
      <c r="GW167" s="167"/>
    </row>
    <row r="168" spans="1:205" ht="15.6">
      <c r="A168" t="s">
        <v>189</v>
      </c>
      <c r="B168" t="s">
        <v>229</v>
      </c>
      <c r="C168" s="34" t="e">
        <f>SUM(C163:C167)/'Input Data'!$C$16</f>
        <v>#DIV/0!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7"/>
      <c r="GD168" s="167"/>
      <c r="GE168" s="167"/>
      <c r="GF168" s="167"/>
      <c r="GG168" s="167"/>
      <c r="GH168" s="167"/>
      <c r="GI168" s="167"/>
      <c r="GJ168" s="167"/>
      <c r="GK168" s="167"/>
      <c r="GL168" s="167"/>
      <c r="GM168" s="167"/>
      <c r="GN168" s="167"/>
      <c r="GO168" s="167"/>
      <c r="GP168" s="167"/>
      <c r="GQ168" s="167"/>
      <c r="GR168" s="167"/>
      <c r="GS168" s="167"/>
      <c r="GT168" s="167"/>
      <c r="GU168" s="167"/>
      <c r="GV168" s="167"/>
      <c r="GW168" s="167"/>
    </row>
    <row r="169" spans="1:205" ht="15.6">
      <c r="A169" t="s">
        <v>191</v>
      </c>
      <c r="B169" s="17" t="s">
        <v>190</v>
      </c>
      <c r="C169" s="43" t="e">
        <f>C168/$D$162</f>
        <v>#DIV/0!</v>
      </c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/>
      <c r="DU169" s="176"/>
      <c r="DV169" s="176"/>
      <c r="DW169" s="176"/>
      <c r="DX169" s="176"/>
      <c r="DY169" s="176"/>
      <c r="DZ169" s="176"/>
      <c r="EA169" s="176"/>
      <c r="EB169" s="176"/>
      <c r="EC169" s="176"/>
      <c r="ED169" s="176"/>
      <c r="EE169" s="176"/>
      <c r="EF169" s="176"/>
      <c r="EG169" s="176"/>
      <c r="EH169" s="176"/>
      <c r="EI169" s="176"/>
      <c r="EJ169" s="176"/>
      <c r="EK169" s="176"/>
      <c r="EL169" s="176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76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67"/>
      <c r="GD169" s="167"/>
      <c r="GE169" s="167"/>
      <c r="GF169" s="167"/>
      <c r="GG169" s="167"/>
      <c r="GH169" s="167"/>
      <c r="GI169" s="167"/>
      <c r="GJ169" s="167"/>
      <c r="GK169" s="167"/>
      <c r="GL169" s="167"/>
      <c r="GM169" s="167"/>
      <c r="GN169" s="167"/>
      <c r="GO169" s="167"/>
      <c r="GP169" s="167"/>
      <c r="GQ169" s="167"/>
      <c r="GR169" s="167"/>
      <c r="GS169" s="167"/>
      <c r="GT169" s="167"/>
      <c r="GU169" s="167"/>
      <c r="GV169" s="167"/>
      <c r="GW169" s="167"/>
    </row>
    <row r="170" spans="1:205" ht="16.8">
      <c r="B170" t="s">
        <v>230</v>
      </c>
      <c r="C170" s="3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7"/>
      <c r="GD170" s="167"/>
      <c r="GE170" s="167"/>
      <c r="GF170" s="167"/>
      <c r="GG170" s="167"/>
      <c r="GH170" s="167"/>
      <c r="GI170" s="167"/>
      <c r="GJ170" s="167"/>
      <c r="GK170" s="167"/>
      <c r="GL170" s="167"/>
      <c r="GM170" s="167"/>
      <c r="GN170" s="167"/>
      <c r="GO170" s="167"/>
      <c r="GP170" s="167"/>
      <c r="GQ170" s="167"/>
      <c r="GR170" s="167"/>
      <c r="GS170" s="167"/>
      <c r="GT170" s="167"/>
      <c r="GU170" s="167"/>
      <c r="GV170" s="167"/>
      <c r="GW170" s="167"/>
    </row>
    <row r="171" spans="1:205" ht="15.6">
      <c r="A171" s="17" t="s">
        <v>231</v>
      </c>
      <c r="B171" s="17" t="s">
        <v>232</v>
      </c>
      <c r="C171" s="42"/>
      <c r="D171" s="179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7"/>
      <c r="GD171" s="167"/>
      <c r="GE171" s="167"/>
      <c r="GF171" s="167"/>
      <c r="GG171" s="167"/>
      <c r="GH171" s="167"/>
      <c r="GI171" s="167"/>
      <c r="GJ171" s="167"/>
      <c r="GK171" s="167"/>
      <c r="GL171" s="167"/>
      <c r="GM171" s="167"/>
      <c r="GN171" s="167"/>
      <c r="GO171" s="167"/>
      <c r="GP171" s="167"/>
      <c r="GQ171" s="167"/>
      <c r="GR171" s="167"/>
      <c r="GS171" s="167"/>
      <c r="GT171" s="167"/>
      <c r="GU171" s="167"/>
      <c r="GV171" s="167"/>
      <c r="GW171" s="167"/>
    </row>
    <row r="172" spans="1:205">
      <c r="A172" s="17" t="s">
        <v>357</v>
      </c>
      <c r="B172" s="17"/>
      <c r="C172" s="42"/>
      <c r="D172" s="179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7"/>
      <c r="GD172" s="167"/>
      <c r="GE172" s="167"/>
      <c r="GF172" s="167"/>
      <c r="GG172" s="167"/>
      <c r="GH172" s="167"/>
      <c r="GI172" s="167"/>
      <c r="GJ172" s="167"/>
      <c r="GK172" s="167"/>
      <c r="GL172" s="167"/>
      <c r="GM172" s="167"/>
      <c r="GN172" s="167"/>
      <c r="GO172" s="167"/>
      <c r="GP172" s="167"/>
      <c r="GQ172" s="167"/>
      <c r="GR172" s="167"/>
      <c r="GS172" s="167"/>
      <c r="GT172" s="167"/>
      <c r="GU172" s="167"/>
      <c r="GV172" s="167"/>
      <c r="GW172" s="167"/>
    </row>
    <row r="173" spans="1:205">
      <c r="A173" s="17" t="s">
        <v>242</v>
      </c>
      <c r="C173"/>
      <c r="D173" s="168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  <c r="GL173" s="167"/>
      <c r="GM173" s="167"/>
      <c r="GN173" s="167"/>
      <c r="GO173" s="167"/>
      <c r="GP173" s="167"/>
      <c r="GQ173" s="167"/>
      <c r="GR173" s="167"/>
      <c r="GS173" s="167"/>
      <c r="GT173" s="167"/>
      <c r="GU173" s="167"/>
      <c r="GV173" s="167"/>
      <c r="GW173" s="167"/>
    </row>
    <row r="174" spans="1:205">
      <c r="A174" s="17"/>
      <c r="C174"/>
      <c r="D174" s="168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  <c r="GL174" s="167"/>
      <c r="GM174" s="167"/>
      <c r="GN174" s="167"/>
      <c r="GO174" s="167"/>
      <c r="GP174" s="167"/>
      <c r="GQ174" s="167"/>
      <c r="GR174" s="167"/>
      <c r="GS174" s="167"/>
      <c r="GT174" s="167"/>
      <c r="GU174" s="167"/>
      <c r="GV174" s="167"/>
      <c r="GW174" s="167"/>
    </row>
    <row r="175" spans="1:205" ht="15.6">
      <c r="A175" s="17" t="s">
        <v>233</v>
      </c>
      <c r="B175" t="s">
        <v>240</v>
      </c>
      <c r="C175" s="3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7"/>
      <c r="GD175" s="167"/>
      <c r="GE175" s="167"/>
      <c r="GF175" s="167"/>
      <c r="GG175" s="167"/>
      <c r="GH175" s="167"/>
      <c r="GI175" s="167"/>
      <c r="GJ175" s="167"/>
      <c r="GK175" s="167"/>
      <c r="GL175" s="167"/>
      <c r="GM175" s="167"/>
      <c r="GN175" s="167"/>
      <c r="GO175" s="167"/>
      <c r="GP175" s="167"/>
      <c r="GQ175" s="167"/>
      <c r="GR175" s="167"/>
      <c r="GS175" s="167"/>
      <c r="GT175" s="167"/>
      <c r="GU175" s="167"/>
      <c r="GV175" s="167"/>
      <c r="GW175" s="167"/>
    </row>
    <row r="176" spans="1:205" s="21" customFormat="1" ht="15">
      <c r="B176" s="21" t="s">
        <v>134</v>
      </c>
      <c r="C176" s="44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4"/>
      <c r="GD176" s="184"/>
      <c r="GE176" s="184"/>
      <c r="GF176" s="184"/>
      <c r="GG176" s="184"/>
      <c r="GH176" s="184"/>
      <c r="GI176" s="184"/>
      <c r="GJ176" s="184"/>
      <c r="GK176" s="184"/>
      <c r="GL176" s="184"/>
      <c r="GM176" s="184"/>
      <c r="GN176" s="184"/>
      <c r="GO176" s="184"/>
      <c r="GP176" s="184"/>
      <c r="GQ176" s="184"/>
      <c r="GR176" s="184"/>
      <c r="GS176" s="184"/>
      <c r="GT176" s="184"/>
      <c r="GU176" s="184"/>
      <c r="GV176" s="184"/>
      <c r="GW176" s="184"/>
    </row>
    <row r="177" spans="1:205" ht="14.4" customHeight="1"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  <c r="GL177" s="167"/>
      <c r="GM177" s="167"/>
      <c r="GN177" s="167"/>
      <c r="GO177" s="167"/>
      <c r="GP177" s="167"/>
      <c r="GQ177" s="167"/>
      <c r="GR177" s="167"/>
      <c r="GS177" s="167"/>
      <c r="GT177" s="167"/>
      <c r="GU177" s="167"/>
      <c r="GV177" s="167"/>
      <c r="GW177" s="167"/>
    </row>
    <row r="178" spans="1:205" ht="14.4" customHeight="1">
      <c r="A178" t="s">
        <v>131</v>
      </c>
      <c r="B178" t="s">
        <v>132</v>
      </c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  <c r="GL178" s="167"/>
      <c r="GM178" s="167"/>
      <c r="GN178" s="167"/>
      <c r="GO178" s="167"/>
      <c r="GP178" s="167"/>
      <c r="GQ178" s="167"/>
      <c r="GR178" s="167"/>
      <c r="GS178" s="167"/>
      <c r="GT178" s="167"/>
      <c r="GU178" s="167"/>
      <c r="GV178" s="167"/>
      <c r="GW178" s="167"/>
    </row>
    <row r="179" spans="1:205" ht="14.4" customHeight="1">
      <c r="A179" s="17" t="s">
        <v>387</v>
      </c>
      <c r="B179" t="s">
        <v>540</v>
      </c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/>
      <c r="AU179" s="168"/>
      <c r="AV179" s="168"/>
      <c r="AW179" s="168"/>
      <c r="AX179" s="168"/>
      <c r="AY179" s="168"/>
      <c r="AZ179" s="168"/>
      <c r="BA179" s="168"/>
      <c r="BB179" s="168"/>
      <c r="BC179" s="168"/>
      <c r="BD179" s="168"/>
      <c r="BE179" s="168"/>
      <c r="BF179" s="168"/>
      <c r="BG179" s="168"/>
      <c r="BH179" s="168"/>
      <c r="BI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68"/>
      <c r="BU179" s="168"/>
      <c r="BV179" s="168"/>
      <c r="BW179" s="168"/>
      <c r="BX179" s="168"/>
      <c r="BY179" s="168"/>
      <c r="BZ179" s="168"/>
      <c r="CA179" s="168"/>
      <c r="CB179" s="168"/>
      <c r="CC179" s="168"/>
      <c r="CD179" s="168"/>
      <c r="CE179" s="168"/>
      <c r="CF179" s="168"/>
      <c r="CG179" s="168"/>
      <c r="CH179" s="168"/>
      <c r="CI179" s="168"/>
      <c r="CJ179" s="168"/>
      <c r="CK179" s="168"/>
      <c r="CL179" s="168"/>
      <c r="CM179" s="168"/>
      <c r="CN179" s="168"/>
      <c r="CO179" s="168"/>
      <c r="CP179" s="168"/>
      <c r="CQ179" s="168"/>
      <c r="CR179" s="168"/>
      <c r="CS179" s="168"/>
      <c r="CT179" s="168"/>
      <c r="CU179" s="168"/>
      <c r="CV179" s="168"/>
      <c r="CW179" s="168"/>
      <c r="CX179" s="168"/>
      <c r="CY179" s="168"/>
      <c r="CZ179" s="168"/>
      <c r="DA179" s="168"/>
      <c r="DB179" s="168"/>
      <c r="DC179" s="168"/>
      <c r="DD179" s="168"/>
      <c r="DE179" s="168"/>
      <c r="DF179" s="168"/>
      <c r="DG179" s="168"/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/>
      <c r="DW179" s="168"/>
      <c r="DX179" s="168"/>
      <c r="DY179" s="168"/>
      <c r="DZ179" s="168"/>
      <c r="EA179" s="168"/>
      <c r="EB179" s="168"/>
      <c r="EC179" s="168"/>
      <c r="ED179" s="168"/>
      <c r="EE179" s="168"/>
      <c r="EF179" s="168"/>
      <c r="EG179" s="168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/>
      <c r="EY179" s="168"/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/>
      <c r="FQ179" s="168"/>
      <c r="FR179" s="168"/>
      <c r="FS179" s="168"/>
      <c r="FT179" s="168"/>
      <c r="FU179" s="168"/>
      <c r="FV179" s="168"/>
      <c r="FW179" s="168"/>
      <c r="FX179" s="168"/>
      <c r="FY179" s="168"/>
      <c r="FZ179" s="168"/>
      <c r="GA179" s="168"/>
      <c r="GB179" s="168"/>
      <c r="GC179" s="167"/>
      <c r="GD179" s="167"/>
      <c r="GE179" s="167"/>
      <c r="GF179" s="167"/>
      <c r="GG179" s="167"/>
      <c r="GH179" s="167"/>
      <c r="GI179" s="167"/>
      <c r="GJ179" s="167"/>
      <c r="GK179" s="167"/>
      <c r="GL179" s="167"/>
      <c r="GM179" s="167"/>
      <c r="GN179" s="167"/>
      <c r="GO179" s="167"/>
      <c r="GP179" s="167"/>
      <c r="GQ179" s="167"/>
      <c r="GR179" s="167"/>
      <c r="GS179" s="167"/>
      <c r="GT179" s="167"/>
      <c r="GU179" s="167"/>
      <c r="GV179" s="167"/>
      <c r="GW179" s="167"/>
    </row>
    <row r="180" spans="1:205" ht="14.4" customHeight="1">
      <c r="B180" t="s">
        <v>389</v>
      </c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  <c r="GL180" s="167"/>
      <c r="GM180" s="167"/>
      <c r="GN180" s="167"/>
      <c r="GO180" s="167"/>
      <c r="GP180" s="167"/>
      <c r="GQ180" s="167"/>
      <c r="GR180" s="167"/>
      <c r="GS180" s="167"/>
      <c r="GT180" s="167"/>
      <c r="GU180" s="167"/>
      <c r="GV180" s="167"/>
      <c r="GW180" s="167"/>
    </row>
    <row r="181" spans="1:205" ht="14.4" customHeight="1">
      <c r="A181" s="17" t="s">
        <v>388</v>
      </c>
      <c r="B181" t="s">
        <v>421</v>
      </c>
      <c r="D181" s="176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  <c r="GN181" s="167"/>
      <c r="GO181" s="167"/>
      <c r="GP181" s="167"/>
      <c r="GQ181" s="167"/>
      <c r="GR181" s="167"/>
      <c r="GS181" s="167"/>
      <c r="GT181" s="167"/>
      <c r="GU181" s="167"/>
      <c r="GV181" s="167"/>
      <c r="GW181" s="167"/>
    </row>
    <row r="182" spans="1:205" ht="14.4" customHeight="1">
      <c r="A182" s="17" t="s">
        <v>390</v>
      </c>
      <c r="D182" s="176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  <c r="GN182" s="167"/>
      <c r="GO182" s="167"/>
      <c r="GP182" s="167"/>
      <c r="GQ182" s="167"/>
      <c r="GR182" s="167"/>
      <c r="GS182" s="167"/>
      <c r="GT182" s="167"/>
      <c r="GU182" s="167"/>
      <c r="GV182" s="167"/>
      <c r="GW182" s="167"/>
    </row>
    <row r="183" spans="1:205" ht="14.4" customHeight="1"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  <c r="GN183" s="167"/>
      <c r="GO183" s="167"/>
      <c r="GP183" s="167"/>
      <c r="GQ183" s="167"/>
      <c r="GR183" s="167"/>
      <c r="GS183" s="167"/>
      <c r="GT183" s="167"/>
      <c r="GU183" s="167"/>
      <c r="GV183" s="167"/>
      <c r="GW183" s="167"/>
    </row>
    <row r="184" spans="1:205" ht="15.6">
      <c r="A184" t="s">
        <v>259</v>
      </c>
      <c r="B184" s="19" t="s">
        <v>211</v>
      </c>
      <c r="C184" s="34"/>
      <c r="D184" s="168"/>
      <c r="E184" s="168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2"/>
      <c r="DR184" s="162"/>
      <c r="DS184" s="162"/>
      <c r="DT184" s="162"/>
      <c r="DU184" s="162"/>
      <c r="DV184" s="162"/>
      <c r="DW184" s="162"/>
      <c r="DX184" s="162"/>
      <c r="DY184" s="162"/>
      <c r="DZ184" s="162"/>
      <c r="EA184" s="162"/>
      <c r="EB184" s="162"/>
      <c r="EC184" s="162"/>
      <c r="ED184" s="162"/>
      <c r="EE184" s="162"/>
      <c r="EF184" s="162"/>
      <c r="EG184" s="162"/>
      <c r="EH184" s="162"/>
      <c r="EI184" s="162"/>
      <c r="EJ184" s="162"/>
      <c r="EK184" s="162"/>
      <c r="EL184" s="162"/>
      <c r="EM184" s="162"/>
      <c r="EN184" s="162"/>
      <c r="EO184" s="162"/>
      <c r="EP184" s="162"/>
      <c r="EQ184" s="162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2"/>
      <c r="FD184" s="162"/>
      <c r="FE184" s="162"/>
      <c r="FF184" s="162"/>
      <c r="FG184" s="162"/>
      <c r="FH184" s="162"/>
      <c r="FI184" s="162"/>
      <c r="FJ184" s="162"/>
      <c r="FK184" s="162"/>
      <c r="FL184" s="162"/>
      <c r="FM184" s="162"/>
      <c r="FN184" s="162"/>
      <c r="FO184" s="162"/>
      <c r="FP184" s="162"/>
      <c r="FQ184" s="162"/>
      <c r="FR184" s="162"/>
      <c r="FS184" s="162"/>
      <c r="FT184" s="162"/>
      <c r="FU184" s="162"/>
      <c r="FV184" s="162"/>
      <c r="FW184" s="162"/>
      <c r="FX184" s="162"/>
      <c r="FY184" s="162"/>
      <c r="FZ184" s="162"/>
      <c r="GA184" s="162"/>
      <c r="GB184" s="162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  <c r="GN184" s="167"/>
      <c r="GO184" s="167"/>
      <c r="GP184" s="167"/>
      <c r="GQ184" s="167"/>
      <c r="GR184" s="167"/>
      <c r="GS184" s="167"/>
      <c r="GT184" s="167"/>
      <c r="GU184" s="167"/>
      <c r="GV184" s="167"/>
      <c r="GW184" s="167"/>
    </row>
    <row r="185" spans="1:205" ht="13.8">
      <c r="A185" t="s">
        <v>332</v>
      </c>
      <c r="B185" s="19" t="s">
        <v>333</v>
      </c>
      <c r="C185" s="34"/>
      <c r="D185" s="168"/>
      <c r="E185" s="168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62"/>
      <c r="DA185" s="162"/>
      <c r="DB185" s="162"/>
      <c r="DC185" s="162"/>
      <c r="DD185" s="162"/>
      <c r="DE185" s="162"/>
      <c r="DF185" s="162"/>
      <c r="DG185" s="162"/>
      <c r="DH185" s="162"/>
      <c r="DI185" s="162"/>
      <c r="DJ185" s="162"/>
      <c r="DK185" s="162"/>
      <c r="DL185" s="162"/>
      <c r="DM185" s="162"/>
      <c r="DN185" s="162"/>
      <c r="DO185" s="162"/>
      <c r="DP185" s="162"/>
      <c r="DQ185" s="162"/>
      <c r="DR185" s="162"/>
      <c r="DS185" s="162"/>
      <c r="DT185" s="162"/>
      <c r="DU185" s="162"/>
      <c r="DV185" s="162"/>
      <c r="DW185" s="162"/>
      <c r="DX185" s="162"/>
      <c r="DY185" s="162"/>
      <c r="DZ185" s="162"/>
      <c r="EA185" s="162"/>
      <c r="EB185" s="162"/>
      <c r="EC185" s="162"/>
      <c r="ED185" s="162"/>
      <c r="EE185" s="162"/>
      <c r="EF185" s="162"/>
      <c r="EG185" s="162"/>
      <c r="EH185" s="162"/>
      <c r="EI185" s="162"/>
      <c r="EJ185" s="162"/>
      <c r="EK185" s="162"/>
      <c r="EL185" s="162"/>
      <c r="EM185" s="162"/>
      <c r="EN185" s="162"/>
      <c r="EO185" s="162"/>
      <c r="EP185" s="162"/>
      <c r="EQ185" s="162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2"/>
      <c r="FD185" s="162"/>
      <c r="FE185" s="162"/>
      <c r="FF185" s="162"/>
      <c r="FG185" s="162"/>
      <c r="FH185" s="162"/>
      <c r="FI185" s="162"/>
      <c r="FJ185" s="162"/>
      <c r="FK185" s="162"/>
      <c r="FL185" s="162"/>
      <c r="FM185" s="162"/>
      <c r="FN185" s="162"/>
      <c r="FO185" s="162"/>
      <c r="FP185" s="162"/>
      <c r="FQ185" s="162"/>
      <c r="FR185" s="162"/>
      <c r="FS185" s="162"/>
      <c r="FT185" s="162"/>
      <c r="FU185" s="162"/>
      <c r="FV185" s="162"/>
      <c r="FW185" s="162"/>
      <c r="FX185" s="162"/>
      <c r="FY185" s="162"/>
      <c r="FZ185" s="162"/>
      <c r="GA185" s="162"/>
      <c r="GB185" s="162"/>
      <c r="GC185" s="167"/>
      <c r="GD185" s="167"/>
      <c r="GE185" s="167"/>
      <c r="GF185" s="167"/>
      <c r="GG185" s="167"/>
      <c r="GH185" s="167"/>
      <c r="GI185" s="167"/>
      <c r="GJ185" s="167"/>
      <c r="GK185" s="167"/>
      <c r="GL185" s="167"/>
      <c r="GM185" s="167"/>
      <c r="GN185" s="167"/>
      <c r="GO185" s="167"/>
      <c r="GP185" s="167"/>
      <c r="GQ185" s="167"/>
      <c r="GR185" s="167"/>
      <c r="GS185" s="167"/>
      <c r="GT185" s="167"/>
      <c r="GU185" s="167"/>
      <c r="GV185" s="167"/>
      <c r="GW185" s="167"/>
    </row>
    <row r="186" spans="1:205" ht="13.8">
      <c r="A186" t="s">
        <v>260</v>
      </c>
      <c r="B186" s="19" t="s">
        <v>112</v>
      </c>
      <c r="C186" s="34"/>
      <c r="D186" s="165"/>
      <c r="E186" s="165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62"/>
      <c r="DA186" s="162"/>
      <c r="DB186" s="162"/>
      <c r="DC186" s="162"/>
      <c r="DD186" s="162"/>
      <c r="DE186" s="162"/>
      <c r="DF186" s="162"/>
      <c r="DG186" s="162"/>
      <c r="DH186" s="162"/>
      <c r="DI186" s="162"/>
      <c r="DJ186" s="162"/>
      <c r="DK186" s="162"/>
      <c r="DL186" s="162"/>
      <c r="DM186" s="162"/>
      <c r="DN186" s="162"/>
      <c r="DO186" s="162"/>
      <c r="DP186" s="162"/>
      <c r="DQ186" s="162"/>
      <c r="DR186" s="162"/>
      <c r="DS186" s="162"/>
      <c r="DT186" s="162"/>
      <c r="DU186" s="162"/>
      <c r="DV186" s="162"/>
      <c r="DW186" s="162"/>
      <c r="DX186" s="162"/>
      <c r="DY186" s="162"/>
      <c r="DZ186" s="162"/>
      <c r="EA186" s="162"/>
      <c r="EB186" s="162"/>
      <c r="EC186" s="162"/>
      <c r="ED186" s="162"/>
      <c r="EE186" s="162"/>
      <c r="EF186" s="162"/>
      <c r="EG186" s="162"/>
      <c r="EH186" s="162"/>
      <c r="EI186" s="162"/>
      <c r="EJ186" s="162"/>
      <c r="EK186" s="162"/>
      <c r="EL186" s="162"/>
      <c r="EM186" s="162"/>
      <c r="EN186" s="162"/>
      <c r="EO186" s="162"/>
      <c r="EP186" s="162"/>
      <c r="EQ186" s="162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2"/>
      <c r="FD186" s="162"/>
      <c r="FE186" s="162"/>
      <c r="FF186" s="162"/>
      <c r="FG186" s="162"/>
      <c r="FH186" s="162"/>
      <c r="FI186" s="162"/>
      <c r="FJ186" s="162"/>
      <c r="FK186" s="162"/>
      <c r="FL186" s="162"/>
      <c r="FM186" s="162"/>
      <c r="FN186" s="162"/>
      <c r="FO186" s="162"/>
      <c r="FP186" s="162"/>
      <c r="FQ186" s="162"/>
      <c r="FR186" s="162"/>
      <c r="FS186" s="162"/>
      <c r="FT186" s="162"/>
      <c r="FU186" s="162"/>
      <c r="FV186" s="162"/>
      <c r="FW186" s="162"/>
      <c r="FX186" s="162"/>
      <c r="FY186" s="162"/>
      <c r="FZ186" s="162"/>
      <c r="GA186" s="162"/>
      <c r="GB186" s="162"/>
      <c r="GC186" s="167"/>
      <c r="GD186" s="167"/>
      <c r="GE186" s="167"/>
      <c r="GF186" s="167"/>
      <c r="GG186" s="167"/>
      <c r="GH186" s="167"/>
      <c r="GI186" s="167"/>
      <c r="GJ186" s="167"/>
      <c r="GK186" s="167"/>
      <c r="GL186" s="167"/>
      <c r="GM186" s="167"/>
      <c r="GN186" s="167"/>
      <c r="GO186" s="167"/>
      <c r="GP186" s="167"/>
      <c r="GQ186" s="167"/>
      <c r="GR186" s="167"/>
      <c r="GS186" s="167"/>
      <c r="GT186" s="167"/>
      <c r="GU186" s="167"/>
      <c r="GV186" s="167"/>
      <c r="GW186" s="167"/>
    </row>
    <row r="187" spans="1:205" ht="15">
      <c r="A187" t="s">
        <v>346</v>
      </c>
      <c r="B187" s="19" t="s">
        <v>347</v>
      </c>
      <c r="C187" s="34"/>
      <c r="D187" s="165"/>
      <c r="E187" s="165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62"/>
      <c r="DA187" s="162"/>
      <c r="DB187" s="162"/>
      <c r="DC187" s="162"/>
      <c r="DD187" s="162"/>
      <c r="DE187" s="162"/>
      <c r="DF187" s="162"/>
      <c r="DG187" s="162"/>
      <c r="DH187" s="162"/>
      <c r="DI187" s="162"/>
      <c r="DJ187" s="162"/>
      <c r="DK187" s="162"/>
      <c r="DL187" s="162"/>
      <c r="DM187" s="162"/>
      <c r="DN187" s="162"/>
      <c r="DO187" s="162"/>
      <c r="DP187" s="162"/>
      <c r="DQ187" s="162"/>
      <c r="DR187" s="162"/>
      <c r="DS187" s="162"/>
      <c r="DT187" s="162"/>
      <c r="DU187" s="162"/>
      <c r="DV187" s="162"/>
      <c r="DW187" s="162"/>
      <c r="DX187" s="162"/>
      <c r="DY187" s="162"/>
      <c r="DZ187" s="162"/>
      <c r="EA187" s="162"/>
      <c r="EB187" s="162"/>
      <c r="EC187" s="162"/>
      <c r="ED187" s="162"/>
      <c r="EE187" s="162"/>
      <c r="EF187" s="162"/>
      <c r="EG187" s="162"/>
      <c r="EH187" s="162"/>
      <c r="EI187" s="162"/>
      <c r="EJ187" s="162"/>
      <c r="EK187" s="162"/>
      <c r="EL187" s="162"/>
      <c r="EM187" s="162"/>
      <c r="EN187" s="162"/>
      <c r="EO187" s="162"/>
      <c r="EP187" s="162"/>
      <c r="EQ187" s="162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2"/>
      <c r="FD187" s="162"/>
      <c r="FE187" s="162"/>
      <c r="FF187" s="162"/>
      <c r="FG187" s="162"/>
      <c r="FH187" s="162"/>
      <c r="FI187" s="162"/>
      <c r="FJ187" s="162"/>
      <c r="FK187" s="162"/>
      <c r="FL187" s="162"/>
      <c r="FM187" s="162"/>
      <c r="FN187" s="162"/>
      <c r="FO187" s="162"/>
      <c r="FP187" s="162"/>
      <c r="FQ187" s="162"/>
      <c r="FR187" s="162"/>
      <c r="FS187" s="162"/>
      <c r="FT187" s="162"/>
      <c r="FU187" s="162"/>
      <c r="FV187" s="162"/>
      <c r="FW187" s="162"/>
      <c r="FX187" s="162"/>
      <c r="FY187" s="162"/>
      <c r="FZ187" s="162"/>
      <c r="GA187" s="162"/>
      <c r="GB187" s="162"/>
      <c r="GC187" s="167"/>
      <c r="GD187" s="167"/>
      <c r="GE187" s="167"/>
      <c r="GF187" s="167"/>
      <c r="GG187" s="167"/>
      <c r="GH187" s="167"/>
      <c r="GI187" s="167"/>
      <c r="GJ187" s="167"/>
      <c r="GK187" s="167"/>
      <c r="GL187" s="167"/>
      <c r="GM187" s="167"/>
      <c r="GN187" s="167"/>
      <c r="GO187" s="167"/>
      <c r="GP187" s="167"/>
      <c r="GQ187" s="167"/>
      <c r="GR187" s="167"/>
      <c r="GS187" s="167"/>
      <c r="GT187" s="167"/>
      <c r="GU187" s="167"/>
      <c r="GV187" s="167"/>
      <c r="GW187" s="167"/>
    </row>
    <row r="188" spans="1:205" ht="15">
      <c r="A188" t="s">
        <v>351</v>
      </c>
      <c r="B188" s="19" t="s">
        <v>352</v>
      </c>
      <c r="C188" s="34"/>
      <c r="D188" s="165"/>
      <c r="E188" s="165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62"/>
      <c r="DA188" s="162"/>
      <c r="DB188" s="162"/>
      <c r="DC188" s="162"/>
      <c r="DD188" s="162"/>
      <c r="DE188" s="162"/>
      <c r="DF188" s="162"/>
      <c r="DG188" s="162"/>
      <c r="DH188" s="162"/>
      <c r="DI188" s="162"/>
      <c r="DJ188" s="162"/>
      <c r="DK188" s="162"/>
      <c r="DL188" s="162"/>
      <c r="DM188" s="162"/>
      <c r="DN188" s="162"/>
      <c r="DO188" s="162"/>
      <c r="DP188" s="162"/>
      <c r="DQ188" s="162"/>
      <c r="DR188" s="162"/>
      <c r="DS188" s="162"/>
      <c r="DT188" s="162"/>
      <c r="DU188" s="162"/>
      <c r="DV188" s="162"/>
      <c r="DW188" s="162"/>
      <c r="DX188" s="162"/>
      <c r="DY188" s="162"/>
      <c r="DZ188" s="162"/>
      <c r="EA188" s="162"/>
      <c r="EB188" s="162"/>
      <c r="EC188" s="162"/>
      <c r="ED188" s="162"/>
      <c r="EE188" s="162"/>
      <c r="EF188" s="162"/>
      <c r="EG188" s="162"/>
      <c r="EH188" s="162"/>
      <c r="EI188" s="162"/>
      <c r="EJ188" s="162"/>
      <c r="EK188" s="162"/>
      <c r="EL188" s="162"/>
      <c r="EM188" s="162"/>
      <c r="EN188" s="162"/>
      <c r="EO188" s="162"/>
      <c r="EP188" s="162"/>
      <c r="EQ188" s="162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2"/>
      <c r="FD188" s="162"/>
      <c r="FE188" s="162"/>
      <c r="FF188" s="162"/>
      <c r="FG188" s="162"/>
      <c r="FH188" s="162"/>
      <c r="FI188" s="162"/>
      <c r="FJ188" s="162"/>
      <c r="FK188" s="162"/>
      <c r="FL188" s="162"/>
      <c r="FM188" s="162"/>
      <c r="FN188" s="162"/>
      <c r="FO188" s="162"/>
      <c r="FP188" s="162"/>
      <c r="FQ188" s="162"/>
      <c r="FR188" s="162"/>
      <c r="FS188" s="162"/>
      <c r="FT188" s="162"/>
      <c r="FU188" s="162"/>
      <c r="FV188" s="162"/>
      <c r="FW188" s="162"/>
      <c r="FX188" s="162"/>
      <c r="FY188" s="162"/>
      <c r="FZ188" s="162"/>
      <c r="GA188" s="162"/>
      <c r="GB188" s="162"/>
      <c r="GC188" s="167"/>
      <c r="GD188" s="167"/>
      <c r="GE188" s="167"/>
      <c r="GF188" s="167"/>
      <c r="GG188" s="167"/>
      <c r="GH188" s="167"/>
      <c r="GI188" s="167"/>
      <c r="GJ188" s="167"/>
      <c r="GK188" s="167"/>
      <c r="GL188" s="167"/>
      <c r="GM188" s="167"/>
      <c r="GN188" s="167"/>
      <c r="GO188" s="167"/>
      <c r="GP188" s="167"/>
      <c r="GQ188" s="167"/>
      <c r="GR188" s="167"/>
      <c r="GS188" s="167"/>
      <c r="GT188" s="167"/>
      <c r="GU188" s="167"/>
      <c r="GV188" s="167"/>
      <c r="GW188" s="167"/>
    </row>
    <row r="189" spans="1:205" ht="15.6">
      <c r="A189" t="s">
        <v>334</v>
      </c>
      <c r="B189" t="s">
        <v>335</v>
      </c>
      <c r="C189" s="34"/>
      <c r="D189" s="168"/>
      <c r="E189" s="165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62"/>
      <c r="DA189" s="162"/>
      <c r="DB189" s="162"/>
      <c r="DC189" s="162"/>
      <c r="DD189" s="162"/>
      <c r="DE189" s="162"/>
      <c r="DF189" s="162"/>
      <c r="DG189" s="162"/>
      <c r="DH189" s="162"/>
      <c r="DI189" s="162"/>
      <c r="DJ189" s="162"/>
      <c r="DK189" s="162"/>
      <c r="DL189" s="162"/>
      <c r="DM189" s="162"/>
      <c r="DN189" s="162"/>
      <c r="DO189" s="162"/>
      <c r="DP189" s="162"/>
      <c r="DQ189" s="162"/>
      <c r="DR189" s="162"/>
      <c r="DS189" s="162"/>
      <c r="DT189" s="162"/>
      <c r="DU189" s="162"/>
      <c r="DV189" s="162"/>
      <c r="DW189" s="162"/>
      <c r="DX189" s="162"/>
      <c r="DY189" s="162"/>
      <c r="DZ189" s="162"/>
      <c r="EA189" s="162"/>
      <c r="EB189" s="162"/>
      <c r="EC189" s="162"/>
      <c r="ED189" s="162"/>
      <c r="EE189" s="162"/>
      <c r="EF189" s="162"/>
      <c r="EG189" s="162"/>
      <c r="EH189" s="162"/>
      <c r="EI189" s="162"/>
      <c r="EJ189" s="162"/>
      <c r="EK189" s="162"/>
      <c r="EL189" s="162"/>
      <c r="EM189" s="162"/>
      <c r="EN189" s="162"/>
      <c r="EO189" s="162"/>
      <c r="EP189" s="162"/>
      <c r="EQ189" s="162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2"/>
      <c r="FD189" s="162"/>
      <c r="FE189" s="162"/>
      <c r="FF189" s="162"/>
      <c r="FG189" s="162"/>
      <c r="FH189" s="162"/>
      <c r="FI189" s="162"/>
      <c r="FJ189" s="162"/>
      <c r="FK189" s="162"/>
      <c r="FL189" s="162"/>
      <c r="FM189" s="162"/>
      <c r="FN189" s="162"/>
      <c r="FO189" s="162"/>
      <c r="FP189" s="162"/>
      <c r="FQ189" s="162"/>
      <c r="FR189" s="162"/>
      <c r="FS189" s="162"/>
      <c r="FT189" s="162"/>
      <c r="FU189" s="162"/>
      <c r="FV189" s="162"/>
      <c r="FW189" s="162"/>
      <c r="FX189" s="162"/>
      <c r="FY189" s="162"/>
      <c r="FZ189" s="162"/>
      <c r="GA189" s="162"/>
      <c r="GB189" s="162"/>
      <c r="GC189" s="167"/>
      <c r="GD189" s="167"/>
      <c r="GE189" s="167"/>
      <c r="GF189" s="167"/>
      <c r="GG189" s="167"/>
      <c r="GH189" s="167"/>
      <c r="GI189" s="167"/>
      <c r="GJ189" s="167"/>
      <c r="GK189" s="167"/>
      <c r="GL189" s="167"/>
      <c r="GM189" s="167"/>
      <c r="GN189" s="167"/>
      <c r="GO189" s="167"/>
      <c r="GP189" s="167"/>
      <c r="GQ189" s="167"/>
      <c r="GR189" s="167"/>
      <c r="GS189" s="167"/>
      <c r="GT189" s="167"/>
      <c r="GU189" s="167"/>
      <c r="GV189" s="167"/>
      <c r="GW189" s="167"/>
    </row>
    <row r="190" spans="1:205" ht="15">
      <c r="A190" t="s">
        <v>261</v>
      </c>
      <c r="B190" s="19" t="s">
        <v>262</v>
      </c>
      <c r="C190" s="34"/>
      <c r="D190" s="165"/>
      <c r="E190" s="165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62"/>
      <c r="DA190" s="162"/>
      <c r="DB190" s="162"/>
      <c r="DC190" s="162"/>
      <c r="DD190" s="162"/>
      <c r="DE190" s="162"/>
      <c r="DF190" s="162"/>
      <c r="DG190" s="162"/>
      <c r="DH190" s="162"/>
      <c r="DI190" s="162"/>
      <c r="DJ190" s="162"/>
      <c r="DK190" s="162"/>
      <c r="DL190" s="162"/>
      <c r="DM190" s="162"/>
      <c r="DN190" s="162"/>
      <c r="DO190" s="162"/>
      <c r="DP190" s="162"/>
      <c r="DQ190" s="162"/>
      <c r="DR190" s="162"/>
      <c r="DS190" s="162"/>
      <c r="DT190" s="162"/>
      <c r="DU190" s="162"/>
      <c r="DV190" s="162"/>
      <c r="DW190" s="162"/>
      <c r="DX190" s="162"/>
      <c r="DY190" s="162"/>
      <c r="DZ190" s="162"/>
      <c r="EA190" s="162"/>
      <c r="EB190" s="162"/>
      <c r="EC190" s="162"/>
      <c r="ED190" s="162"/>
      <c r="EE190" s="162"/>
      <c r="EF190" s="162"/>
      <c r="EG190" s="162"/>
      <c r="EH190" s="162"/>
      <c r="EI190" s="162"/>
      <c r="EJ190" s="162"/>
      <c r="EK190" s="162"/>
      <c r="EL190" s="162"/>
      <c r="EM190" s="162"/>
      <c r="EN190" s="162"/>
      <c r="EO190" s="162"/>
      <c r="EP190" s="162"/>
      <c r="EQ190" s="162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2"/>
      <c r="FD190" s="162"/>
      <c r="FE190" s="162"/>
      <c r="FF190" s="162"/>
      <c r="FG190" s="162"/>
      <c r="FH190" s="162"/>
      <c r="FI190" s="162"/>
      <c r="FJ190" s="162"/>
      <c r="FK190" s="162"/>
      <c r="FL190" s="162"/>
      <c r="FM190" s="162"/>
      <c r="FN190" s="162"/>
      <c r="FO190" s="162"/>
      <c r="FP190" s="162"/>
      <c r="FQ190" s="162"/>
      <c r="FR190" s="162"/>
      <c r="FS190" s="162"/>
      <c r="FT190" s="162"/>
      <c r="FU190" s="162"/>
      <c r="FV190" s="162"/>
      <c r="FW190" s="162"/>
      <c r="FX190" s="162"/>
      <c r="FY190" s="162"/>
      <c r="FZ190" s="162"/>
      <c r="GA190" s="162"/>
      <c r="GB190" s="162"/>
      <c r="GC190" s="167"/>
      <c r="GD190" s="167"/>
      <c r="GE190" s="167"/>
      <c r="GF190" s="167"/>
      <c r="GG190" s="167"/>
      <c r="GH190" s="167"/>
      <c r="GI190" s="167"/>
      <c r="GJ190" s="167"/>
      <c r="GK190" s="167"/>
      <c r="GL190" s="167"/>
      <c r="GM190" s="167"/>
      <c r="GN190" s="167"/>
      <c r="GO190" s="167"/>
      <c r="GP190" s="167"/>
      <c r="GQ190" s="167"/>
      <c r="GR190" s="167"/>
      <c r="GS190" s="167"/>
      <c r="GT190" s="167"/>
      <c r="GU190" s="167"/>
      <c r="GV190" s="167"/>
      <c r="GW190" s="167"/>
    </row>
    <row r="191" spans="1:205" ht="13.8">
      <c r="B191" s="47" t="s">
        <v>303</v>
      </c>
      <c r="C191" s="42"/>
      <c r="D191" s="176"/>
      <c r="E191" s="176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62"/>
      <c r="DA191" s="162"/>
      <c r="DB191" s="162"/>
      <c r="DC191" s="162"/>
      <c r="DD191" s="162"/>
      <c r="DE191" s="162"/>
      <c r="DF191" s="162"/>
      <c r="DG191" s="162"/>
      <c r="DH191" s="162"/>
      <c r="DI191" s="162"/>
      <c r="DJ191" s="162"/>
      <c r="DK191" s="162"/>
      <c r="DL191" s="162"/>
      <c r="DM191" s="162"/>
      <c r="DN191" s="162"/>
      <c r="DO191" s="162"/>
      <c r="DP191" s="162"/>
      <c r="DQ191" s="162"/>
      <c r="DR191" s="162"/>
      <c r="DS191" s="162"/>
      <c r="DT191" s="162"/>
      <c r="DU191" s="162"/>
      <c r="DV191" s="162"/>
      <c r="DW191" s="162"/>
      <c r="DX191" s="162"/>
      <c r="DY191" s="162"/>
      <c r="DZ191" s="162"/>
      <c r="EA191" s="162"/>
      <c r="EB191" s="162"/>
      <c r="EC191" s="162"/>
      <c r="ED191" s="162"/>
      <c r="EE191" s="162"/>
      <c r="EF191" s="162"/>
      <c r="EG191" s="162"/>
      <c r="EH191" s="162"/>
      <c r="EI191" s="162"/>
      <c r="EJ191" s="162"/>
      <c r="EK191" s="162"/>
      <c r="EL191" s="162"/>
      <c r="EM191" s="162"/>
      <c r="EN191" s="162"/>
      <c r="EO191" s="162"/>
      <c r="EP191" s="162"/>
      <c r="EQ191" s="162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2"/>
      <c r="FD191" s="162"/>
      <c r="FE191" s="162"/>
      <c r="FF191" s="162"/>
      <c r="FG191" s="162"/>
      <c r="FH191" s="162"/>
      <c r="FI191" s="162"/>
      <c r="FJ191" s="162"/>
      <c r="FK191" s="162"/>
      <c r="FL191" s="162"/>
      <c r="FM191" s="162"/>
      <c r="FN191" s="162"/>
      <c r="FO191" s="162"/>
      <c r="FP191" s="162"/>
      <c r="FQ191" s="162"/>
      <c r="FR191" s="162"/>
      <c r="FS191" s="162"/>
      <c r="FT191" s="162"/>
      <c r="FU191" s="162"/>
      <c r="FV191" s="162"/>
      <c r="FW191" s="162"/>
      <c r="FX191" s="162"/>
      <c r="FY191" s="162"/>
      <c r="FZ191" s="162"/>
      <c r="GA191" s="162"/>
      <c r="GB191" s="162"/>
      <c r="GC191" s="167"/>
      <c r="GD191" s="167"/>
      <c r="GE191" s="167"/>
      <c r="GF191" s="167"/>
      <c r="GG191" s="167"/>
      <c r="GH191" s="167"/>
      <c r="GI191" s="167"/>
      <c r="GJ191" s="167"/>
      <c r="GK191" s="167"/>
      <c r="GL191" s="167"/>
      <c r="GM191" s="167"/>
      <c r="GN191" s="167"/>
      <c r="GO191" s="167"/>
      <c r="GP191" s="167"/>
      <c r="GQ191" s="167"/>
      <c r="GR191" s="167"/>
      <c r="GS191" s="167"/>
      <c r="GT191" s="167"/>
      <c r="GU191" s="167"/>
      <c r="GV191" s="167"/>
      <c r="GW191" s="167"/>
    </row>
    <row r="192" spans="1:205" ht="15">
      <c r="A192" t="s">
        <v>323</v>
      </c>
      <c r="B192" s="47" t="s">
        <v>324</v>
      </c>
      <c r="C192" s="42"/>
      <c r="D192" s="165"/>
      <c r="E192" s="176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62"/>
      <c r="DA192" s="162"/>
      <c r="DB192" s="162"/>
      <c r="DC192" s="162"/>
      <c r="DD192" s="162"/>
      <c r="DE192" s="162"/>
      <c r="DF192" s="162"/>
      <c r="DG192" s="162"/>
      <c r="DH192" s="162"/>
      <c r="DI192" s="162"/>
      <c r="DJ192" s="162"/>
      <c r="DK192" s="162"/>
      <c r="DL192" s="162"/>
      <c r="DM192" s="162"/>
      <c r="DN192" s="162"/>
      <c r="DO192" s="162"/>
      <c r="DP192" s="162"/>
      <c r="DQ192" s="162"/>
      <c r="DR192" s="162"/>
      <c r="DS192" s="162"/>
      <c r="DT192" s="162"/>
      <c r="DU192" s="162"/>
      <c r="DV192" s="162"/>
      <c r="DW192" s="162"/>
      <c r="DX192" s="162"/>
      <c r="DY192" s="162"/>
      <c r="DZ192" s="162"/>
      <c r="EA192" s="162"/>
      <c r="EB192" s="162"/>
      <c r="EC192" s="162"/>
      <c r="ED192" s="162"/>
      <c r="EE192" s="162"/>
      <c r="EF192" s="162"/>
      <c r="EG192" s="162"/>
      <c r="EH192" s="162"/>
      <c r="EI192" s="162"/>
      <c r="EJ192" s="162"/>
      <c r="EK192" s="162"/>
      <c r="EL192" s="162"/>
      <c r="EM192" s="162"/>
      <c r="EN192" s="162"/>
      <c r="EO192" s="162"/>
      <c r="EP192" s="162"/>
      <c r="EQ192" s="162"/>
      <c r="ER192" s="162"/>
      <c r="ES192" s="162"/>
      <c r="ET192" s="162"/>
      <c r="EU192" s="162"/>
      <c r="EV192" s="162"/>
      <c r="EW192" s="162"/>
      <c r="EX192" s="162"/>
      <c r="EY192" s="162"/>
      <c r="EZ192" s="162"/>
      <c r="FA192" s="162"/>
      <c r="FB192" s="162"/>
      <c r="FC192" s="162"/>
      <c r="FD192" s="162"/>
      <c r="FE192" s="162"/>
      <c r="FF192" s="162"/>
      <c r="FG192" s="162"/>
      <c r="FH192" s="162"/>
      <c r="FI192" s="162"/>
      <c r="FJ192" s="162"/>
      <c r="FK192" s="162"/>
      <c r="FL192" s="162"/>
      <c r="FM192" s="162"/>
      <c r="FN192" s="162"/>
      <c r="FO192" s="162"/>
      <c r="FP192" s="162"/>
      <c r="FQ192" s="162"/>
      <c r="FR192" s="162"/>
      <c r="FS192" s="162"/>
      <c r="FT192" s="162"/>
      <c r="FU192" s="162"/>
      <c r="FV192" s="162"/>
      <c r="FW192" s="162"/>
      <c r="FX192" s="162"/>
      <c r="FY192" s="162"/>
      <c r="FZ192" s="162"/>
      <c r="GA192" s="162"/>
      <c r="GB192" s="162"/>
      <c r="GC192" s="167"/>
      <c r="GD192" s="167"/>
      <c r="GE192" s="167"/>
      <c r="GF192" s="167"/>
      <c r="GG192" s="167"/>
      <c r="GH192" s="167"/>
      <c r="GI192" s="167"/>
      <c r="GJ192" s="167"/>
      <c r="GK192" s="167"/>
      <c r="GL192" s="167"/>
      <c r="GM192" s="167"/>
      <c r="GN192" s="167"/>
      <c r="GO192" s="167"/>
      <c r="GP192" s="167"/>
      <c r="GQ192" s="167"/>
      <c r="GR192" s="167"/>
      <c r="GS192" s="167"/>
      <c r="GT192" s="167"/>
      <c r="GU192" s="167"/>
      <c r="GV192" s="167"/>
      <c r="GW192" s="167"/>
    </row>
    <row r="193" spans="1:205" ht="14.4" customHeight="1">
      <c r="A193" t="s">
        <v>212</v>
      </c>
      <c r="B193" s="19"/>
      <c r="C193" s="35"/>
      <c r="D193" s="165"/>
      <c r="E193" s="165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  <c r="GL193" s="167"/>
      <c r="GM193" s="167"/>
      <c r="GN193" s="167"/>
      <c r="GO193" s="167"/>
      <c r="GP193" s="167"/>
      <c r="GQ193" s="167"/>
      <c r="GR193" s="167"/>
      <c r="GS193" s="167"/>
      <c r="GT193" s="167"/>
      <c r="GU193" s="167"/>
      <c r="GV193" s="167"/>
      <c r="GW193" s="167"/>
    </row>
    <row r="194" spans="1:205" ht="14.4" customHeight="1">
      <c r="A194" t="s">
        <v>213</v>
      </c>
      <c r="B194" s="19"/>
      <c r="C194" s="3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7"/>
      <c r="GD194" s="167"/>
      <c r="GE194" s="167"/>
      <c r="GF194" s="167"/>
      <c r="GG194" s="167"/>
      <c r="GH194" s="167"/>
      <c r="GI194" s="167"/>
      <c r="GJ194" s="167"/>
      <c r="GK194" s="167"/>
      <c r="GL194" s="167"/>
      <c r="GM194" s="167"/>
      <c r="GN194" s="167"/>
      <c r="GO194" s="167"/>
      <c r="GP194" s="167"/>
      <c r="GQ194" s="167"/>
      <c r="GR194" s="167"/>
      <c r="GS194" s="167"/>
      <c r="GT194" s="167"/>
      <c r="GU194" s="167"/>
      <c r="GV194" s="167"/>
      <c r="GW194" s="167"/>
    </row>
    <row r="195" spans="1:205" ht="14.4" customHeight="1">
      <c r="A195" t="s">
        <v>216</v>
      </c>
      <c r="B195" s="19" t="s">
        <v>217</v>
      </c>
      <c r="C195" s="34"/>
      <c r="D195" s="168"/>
      <c r="E195" s="168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7"/>
      <c r="GD195" s="167"/>
      <c r="GE195" s="167"/>
      <c r="GF195" s="167"/>
      <c r="GG195" s="167"/>
      <c r="GH195" s="167"/>
      <c r="GI195" s="167"/>
      <c r="GJ195" s="167"/>
      <c r="GK195" s="167"/>
      <c r="GL195" s="167"/>
      <c r="GM195" s="167"/>
      <c r="GN195" s="167"/>
      <c r="GO195" s="167"/>
      <c r="GP195" s="167"/>
      <c r="GQ195" s="167"/>
      <c r="GR195" s="167"/>
      <c r="GS195" s="167"/>
      <c r="GT195" s="167"/>
      <c r="GU195" s="167"/>
      <c r="GV195" s="167"/>
      <c r="GW195" s="167"/>
    </row>
    <row r="196" spans="1:205" ht="14.4" customHeight="1">
      <c r="A196" t="s">
        <v>219</v>
      </c>
      <c r="B196" s="19" t="s">
        <v>218</v>
      </c>
      <c r="C196" s="45"/>
      <c r="D196" s="185"/>
      <c r="E196" s="18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7"/>
      <c r="GD196" s="167"/>
      <c r="GE196" s="167"/>
      <c r="GF196" s="167"/>
      <c r="GG196" s="167"/>
      <c r="GH196" s="167"/>
      <c r="GI196" s="167"/>
      <c r="GJ196" s="167"/>
      <c r="GK196" s="167"/>
      <c r="GL196" s="167"/>
      <c r="GM196" s="167"/>
      <c r="GN196" s="167"/>
      <c r="GO196" s="167"/>
      <c r="GP196" s="167"/>
      <c r="GQ196" s="167"/>
      <c r="GR196" s="167"/>
      <c r="GS196" s="167"/>
      <c r="GT196" s="167"/>
      <c r="GU196" s="167"/>
      <c r="GV196" s="167"/>
      <c r="GW196" s="167"/>
    </row>
    <row r="197" spans="1:205" ht="14.4" customHeight="1">
      <c r="A197" t="s">
        <v>214</v>
      </c>
      <c r="B197" s="19" t="s">
        <v>215</v>
      </c>
      <c r="C197" s="34"/>
      <c r="D197" s="168"/>
      <c r="E197" s="168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  <c r="GL197" s="167"/>
      <c r="GM197" s="167"/>
      <c r="GN197" s="167"/>
      <c r="GO197" s="167"/>
      <c r="GP197" s="167"/>
      <c r="GQ197" s="167"/>
      <c r="GR197" s="167"/>
      <c r="GS197" s="167"/>
      <c r="GT197" s="167"/>
      <c r="GU197" s="167"/>
      <c r="GV197" s="167"/>
      <c r="GW197" s="167"/>
    </row>
    <row r="198" spans="1:205" ht="14.4" customHeight="1">
      <c r="A198" t="s">
        <v>128</v>
      </c>
      <c r="B198" s="17" t="s">
        <v>129</v>
      </c>
      <c r="C198" s="35"/>
      <c r="D198" s="165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  <c r="GL198" s="167"/>
      <c r="GM198" s="167"/>
      <c r="GN198" s="167"/>
      <c r="GO198" s="167"/>
      <c r="GP198" s="167"/>
      <c r="GQ198" s="167"/>
      <c r="GR198" s="167"/>
      <c r="GS198" s="167"/>
      <c r="GT198" s="167"/>
      <c r="GU198" s="167"/>
      <c r="GV198" s="167"/>
      <c r="GW198" s="167"/>
    </row>
    <row r="199" spans="1:205" ht="14.4" customHeight="1">
      <c r="A199" t="s">
        <v>148</v>
      </c>
      <c r="B199" s="17" t="s">
        <v>130</v>
      </c>
      <c r="C199" s="35"/>
      <c r="D199" s="165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  <c r="GL199" s="167"/>
      <c r="GM199" s="167"/>
      <c r="GN199" s="167"/>
      <c r="GO199" s="167"/>
      <c r="GP199" s="167"/>
      <c r="GQ199" s="167"/>
      <c r="GR199" s="167"/>
      <c r="GS199" s="167"/>
      <c r="GT199" s="167"/>
      <c r="GU199" s="167"/>
      <c r="GV199" s="167"/>
      <c r="GW199" s="167"/>
    </row>
    <row r="200" spans="1:205" ht="14.4" customHeight="1">
      <c r="A200" s="17" t="s">
        <v>149</v>
      </c>
      <c r="B200" s="17" t="s">
        <v>133</v>
      </c>
      <c r="C200" s="46"/>
      <c r="D200" s="18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  <c r="GL200" s="167"/>
      <c r="GM200" s="167"/>
      <c r="GN200" s="167"/>
      <c r="GO200" s="167"/>
      <c r="GP200" s="167"/>
      <c r="GQ200" s="167"/>
      <c r="GR200" s="167"/>
      <c r="GS200" s="167"/>
      <c r="GT200" s="167"/>
      <c r="GU200" s="167"/>
      <c r="GV200" s="167"/>
      <c r="GW200" s="167"/>
    </row>
    <row r="201" spans="1:205" ht="14.4" customHeight="1">
      <c r="A201" s="17" t="s">
        <v>358</v>
      </c>
      <c r="B201" s="17"/>
      <c r="C201" s="46"/>
      <c r="D201" s="18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  <c r="GL201" s="167"/>
      <c r="GM201" s="167"/>
      <c r="GN201" s="167"/>
      <c r="GO201" s="167"/>
      <c r="GP201" s="167"/>
      <c r="GQ201" s="167"/>
      <c r="GR201" s="167"/>
      <c r="GS201" s="167"/>
      <c r="GT201" s="167"/>
      <c r="GU201" s="167"/>
      <c r="GV201" s="167"/>
      <c r="GW201" s="167"/>
    </row>
    <row r="202" spans="1:205" ht="14.4" customHeight="1">
      <c r="A202" s="17" t="s">
        <v>245</v>
      </c>
      <c r="B202" s="17"/>
      <c r="C202" s="46"/>
      <c r="D202" s="18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  <c r="GL202" s="167"/>
      <c r="GM202" s="167"/>
      <c r="GN202" s="167"/>
      <c r="GO202" s="167"/>
      <c r="GP202" s="167"/>
      <c r="GQ202" s="167"/>
      <c r="GR202" s="167"/>
      <c r="GS202" s="167"/>
      <c r="GT202" s="167"/>
      <c r="GU202" s="167"/>
      <c r="GV202" s="167"/>
      <c r="GW202" s="167"/>
    </row>
    <row r="203" spans="1:205" ht="14.4" customHeight="1">
      <c r="A203" s="17"/>
      <c r="B203" s="17"/>
      <c r="C203" s="46"/>
      <c r="D203" s="18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  <c r="GL203" s="167"/>
      <c r="GM203" s="167"/>
      <c r="GN203" s="167"/>
      <c r="GO203" s="167"/>
      <c r="GP203" s="167"/>
      <c r="GQ203" s="167"/>
      <c r="GR203" s="167"/>
      <c r="GS203" s="167"/>
      <c r="GT203" s="167"/>
      <c r="GU203" s="167"/>
      <c r="GV203" s="167"/>
      <c r="GW203" s="167"/>
    </row>
    <row r="204" spans="1:205" ht="14.4" customHeight="1">
      <c r="A204" s="17" t="s">
        <v>135</v>
      </c>
      <c r="B204" s="17"/>
      <c r="C204" s="46"/>
      <c r="D204" s="18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  <c r="GL204" s="167"/>
      <c r="GM204" s="167"/>
      <c r="GN204" s="167"/>
      <c r="GO204" s="167"/>
      <c r="GP204" s="167"/>
      <c r="GQ204" s="167"/>
      <c r="GR204" s="167"/>
      <c r="GS204" s="167"/>
      <c r="GT204" s="167"/>
      <c r="GU204" s="167"/>
      <c r="GV204" s="167"/>
      <c r="GW204" s="167"/>
    </row>
    <row r="205" spans="1:205" ht="14.4" customHeight="1">
      <c r="A205" t="s">
        <v>309</v>
      </c>
      <c r="B205" t="s">
        <v>305</v>
      </c>
      <c r="C205" s="48"/>
      <c r="D205" s="165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  <c r="GL205" s="167"/>
      <c r="GM205" s="167"/>
      <c r="GN205" s="167"/>
      <c r="GO205" s="167"/>
      <c r="GP205" s="167"/>
      <c r="GQ205" s="167"/>
      <c r="GR205" s="167"/>
      <c r="GS205" s="167"/>
      <c r="GT205" s="167"/>
      <c r="GU205" s="167"/>
      <c r="GV205" s="167"/>
      <c r="GW205" s="167"/>
    </row>
    <row r="206" spans="1:205" ht="14.4" customHeight="1">
      <c r="A206" t="s">
        <v>310</v>
      </c>
      <c r="B206" t="s">
        <v>306</v>
      </c>
      <c r="C206" s="48"/>
      <c r="D206" s="163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  <c r="GL206" s="167"/>
      <c r="GM206" s="167"/>
      <c r="GN206" s="167"/>
      <c r="GO206" s="167"/>
      <c r="GP206" s="167"/>
      <c r="GQ206" s="167"/>
      <c r="GR206" s="167"/>
      <c r="GS206" s="167"/>
      <c r="GT206" s="167"/>
      <c r="GU206" s="167"/>
      <c r="GV206" s="167"/>
      <c r="GW206" s="167"/>
    </row>
    <row r="207" spans="1:205" ht="14.4" customHeight="1">
      <c r="A207" t="s">
        <v>311</v>
      </c>
      <c r="B207" s="17" t="s">
        <v>314</v>
      </c>
      <c r="C207" s="48"/>
      <c r="D207" s="163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  <c r="GL207" s="167"/>
      <c r="GM207" s="167"/>
      <c r="GN207" s="167"/>
      <c r="GO207" s="167"/>
      <c r="GP207" s="167"/>
      <c r="GQ207" s="167"/>
      <c r="GR207" s="167"/>
      <c r="GS207" s="167"/>
      <c r="GT207" s="167"/>
      <c r="GU207" s="167"/>
      <c r="GV207" s="167"/>
      <c r="GW207" s="167"/>
    </row>
    <row r="208" spans="1:205" s="18" customFormat="1" ht="15.6">
      <c r="A208" s="10" t="s">
        <v>312</v>
      </c>
      <c r="B208" s="10" t="s">
        <v>313</v>
      </c>
      <c r="C208" s="39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  <c r="DW208" s="171"/>
      <c r="DX208" s="171"/>
      <c r="DY208" s="171"/>
      <c r="DZ208" s="171"/>
      <c r="EA208" s="171"/>
      <c r="EB208" s="171"/>
      <c r="EC208" s="171"/>
      <c r="ED208" s="171"/>
      <c r="EE208" s="171"/>
      <c r="EF208" s="171"/>
      <c r="EG208" s="171"/>
      <c r="EH208" s="171"/>
      <c r="EI208" s="171"/>
      <c r="EJ208" s="171"/>
      <c r="EK208" s="171"/>
      <c r="EL208" s="171"/>
      <c r="EM208" s="171"/>
      <c r="EN208" s="171"/>
      <c r="EO208" s="171"/>
      <c r="EP208" s="171"/>
      <c r="EQ208" s="171"/>
      <c r="ER208" s="171"/>
      <c r="ES208" s="171"/>
      <c r="ET208" s="171"/>
      <c r="EU208" s="171"/>
      <c r="EV208" s="171"/>
      <c r="EW208" s="171"/>
      <c r="EX208" s="171"/>
      <c r="EY208" s="171"/>
      <c r="EZ208" s="171"/>
      <c r="FA208" s="171"/>
      <c r="FB208" s="171"/>
      <c r="FC208" s="171"/>
      <c r="FD208" s="171"/>
      <c r="FE208" s="171"/>
      <c r="FF208" s="171"/>
      <c r="FG208" s="171"/>
      <c r="FH208" s="171"/>
      <c r="FI208" s="171"/>
      <c r="FJ208" s="171"/>
      <c r="FK208" s="171"/>
      <c r="FL208" s="171"/>
      <c r="FM208" s="171"/>
      <c r="FN208" s="171"/>
      <c r="FO208" s="171"/>
      <c r="FP208" s="171"/>
      <c r="FQ208" s="171"/>
      <c r="FR208" s="171"/>
      <c r="FS208" s="171"/>
      <c r="FT208" s="171"/>
      <c r="FU208" s="171"/>
      <c r="FV208" s="171"/>
      <c r="FW208" s="171"/>
      <c r="FX208" s="171"/>
      <c r="FY208" s="171"/>
      <c r="FZ208" s="171"/>
      <c r="GA208" s="171"/>
      <c r="GB208" s="171"/>
      <c r="GC208" s="171"/>
      <c r="GD208" s="171"/>
      <c r="GE208" s="171"/>
      <c r="GF208" s="171"/>
      <c r="GG208" s="171"/>
      <c r="GH208" s="171"/>
      <c r="GI208" s="171"/>
      <c r="GJ208" s="171"/>
      <c r="GK208" s="171"/>
      <c r="GL208" s="171"/>
      <c r="GM208" s="171"/>
      <c r="GN208" s="171"/>
      <c r="GO208" s="171"/>
      <c r="GP208" s="171"/>
      <c r="GQ208" s="171"/>
      <c r="GR208" s="171"/>
      <c r="GS208" s="171"/>
      <c r="GT208" s="171"/>
      <c r="GU208" s="171"/>
      <c r="GV208" s="164"/>
      <c r="GW208" s="164"/>
    </row>
    <row r="209" spans="2:205" ht="15.6">
      <c r="B209" s="17" t="s">
        <v>136</v>
      </c>
      <c r="C209" s="37"/>
      <c r="D209" s="163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62"/>
      <c r="DA209" s="162"/>
      <c r="DB209" s="162"/>
      <c r="DC209" s="162"/>
      <c r="DD209" s="162"/>
      <c r="DE209" s="162"/>
      <c r="DF209" s="162"/>
      <c r="DG209" s="162"/>
      <c r="DH209" s="162"/>
      <c r="DI209" s="162"/>
      <c r="DJ209" s="162"/>
      <c r="DK209" s="162"/>
      <c r="DL209" s="162"/>
      <c r="DM209" s="162"/>
      <c r="DN209" s="162"/>
      <c r="DO209" s="162"/>
      <c r="DP209" s="162"/>
      <c r="DQ209" s="162"/>
      <c r="DR209" s="162"/>
      <c r="DS209" s="162"/>
      <c r="DT209" s="162"/>
      <c r="DU209" s="162"/>
      <c r="DV209" s="162"/>
      <c r="DW209" s="162"/>
      <c r="DX209" s="162"/>
      <c r="DY209" s="162"/>
      <c r="DZ209" s="162"/>
      <c r="EA209" s="162"/>
      <c r="EB209" s="162"/>
      <c r="EC209" s="162"/>
      <c r="ED209" s="162"/>
      <c r="EE209" s="162"/>
      <c r="EF209" s="162"/>
      <c r="EG209" s="162"/>
      <c r="EH209" s="162"/>
      <c r="EI209" s="162"/>
      <c r="EJ209" s="162"/>
      <c r="EK209" s="162"/>
      <c r="EL209" s="162"/>
      <c r="EM209" s="162"/>
      <c r="EN209" s="162"/>
      <c r="EO209" s="162"/>
      <c r="EP209" s="162"/>
      <c r="EQ209" s="162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2"/>
      <c r="FD209" s="162"/>
      <c r="FE209" s="162"/>
      <c r="FF209" s="162"/>
      <c r="FG209" s="162"/>
      <c r="FH209" s="162"/>
      <c r="FI209" s="162"/>
      <c r="FJ209" s="162"/>
      <c r="FK209" s="162"/>
      <c r="FL209" s="162"/>
      <c r="FM209" s="162"/>
      <c r="FN209" s="162"/>
      <c r="FO209" s="162"/>
      <c r="FP209" s="162"/>
      <c r="FQ209" s="162"/>
      <c r="FR209" s="162"/>
      <c r="FS209" s="162"/>
      <c r="FT209" s="162"/>
      <c r="FU209" s="162"/>
      <c r="FV209" s="162"/>
      <c r="FW209" s="162"/>
      <c r="FX209" s="162"/>
      <c r="FY209" s="162"/>
      <c r="FZ209" s="162"/>
      <c r="GA209" s="162"/>
      <c r="GB209" s="162"/>
      <c r="GC209" s="167"/>
      <c r="GD209" s="167"/>
      <c r="GE209" s="167"/>
      <c r="GF209" s="167"/>
      <c r="GG209" s="167"/>
      <c r="GH209" s="167"/>
      <c r="GI209" s="167"/>
      <c r="GJ209" s="167"/>
      <c r="GK209" s="167"/>
      <c r="GL209" s="167"/>
      <c r="GM209" s="167"/>
      <c r="GN209" s="167"/>
      <c r="GO209" s="167"/>
      <c r="GP209" s="167"/>
      <c r="GQ209" s="167"/>
      <c r="GR209" s="167"/>
      <c r="GS209" s="167"/>
      <c r="GT209" s="167"/>
      <c r="GU209" s="167"/>
      <c r="GV209" s="167"/>
      <c r="GW209" s="167"/>
    </row>
    <row r="210" spans="2:205" ht="15.6">
      <c r="B210" s="17" t="s">
        <v>137</v>
      </c>
      <c r="C210" s="37"/>
      <c r="D210" s="163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62"/>
      <c r="DA210" s="162"/>
      <c r="DB210" s="162"/>
      <c r="DC210" s="162"/>
      <c r="DD210" s="162"/>
      <c r="DE210" s="162"/>
      <c r="DF210" s="162"/>
      <c r="DG210" s="162"/>
      <c r="DH210" s="162"/>
      <c r="DI210" s="162"/>
      <c r="DJ210" s="162"/>
      <c r="DK210" s="162"/>
      <c r="DL210" s="162"/>
      <c r="DM210" s="162"/>
      <c r="DN210" s="162"/>
      <c r="DO210" s="162"/>
      <c r="DP210" s="162"/>
      <c r="DQ210" s="162"/>
      <c r="DR210" s="162"/>
      <c r="DS210" s="162"/>
      <c r="DT210" s="162"/>
      <c r="DU210" s="162"/>
      <c r="DV210" s="162"/>
      <c r="DW210" s="162"/>
      <c r="DX210" s="162"/>
      <c r="DY210" s="162"/>
      <c r="DZ210" s="162"/>
      <c r="EA210" s="162"/>
      <c r="EB210" s="162"/>
      <c r="EC210" s="162"/>
      <c r="ED210" s="162"/>
      <c r="EE210" s="162"/>
      <c r="EF210" s="162"/>
      <c r="EG210" s="162"/>
      <c r="EH210" s="162"/>
      <c r="EI210" s="162"/>
      <c r="EJ210" s="162"/>
      <c r="EK210" s="162"/>
      <c r="EL210" s="162"/>
      <c r="EM210" s="162"/>
      <c r="EN210" s="162"/>
      <c r="EO210" s="162"/>
      <c r="EP210" s="162"/>
      <c r="EQ210" s="162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2"/>
      <c r="FD210" s="162"/>
      <c r="FE210" s="162"/>
      <c r="FF210" s="162"/>
      <c r="FG210" s="162"/>
      <c r="FH210" s="162"/>
      <c r="FI210" s="162"/>
      <c r="FJ210" s="162"/>
      <c r="FK210" s="162"/>
      <c r="FL210" s="162"/>
      <c r="FM210" s="162"/>
      <c r="FN210" s="162"/>
      <c r="FO210" s="162"/>
      <c r="FP210" s="162"/>
      <c r="FQ210" s="162"/>
      <c r="FR210" s="162"/>
      <c r="FS210" s="162"/>
      <c r="FT210" s="162"/>
      <c r="FU210" s="162"/>
      <c r="FV210" s="162"/>
      <c r="FW210" s="162"/>
      <c r="FX210" s="162"/>
      <c r="FY210" s="162"/>
      <c r="FZ210" s="162"/>
      <c r="GA210" s="162"/>
      <c r="GB210" s="162"/>
      <c r="GC210" s="167"/>
      <c r="GD210" s="167"/>
      <c r="GE210" s="167"/>
      <c r="GF210" s="167"/>
      <c r="GG210" s="167"/>
      <c r="GH210" s="167"/>
      <c r="GI210" s="167"/>
      <c r="GJ210" s="167"/>
      <c r="GK210" s="167"/>
      <c r="GL210" s="167"/>
      <c r="GM210" s="167"/>
      <c r="GN210" s="167"/>
      <c r="GO210" s="167"/>
      <c r="GP210" s="167"/>
      <c r="GQ210" s="167"/>
      <c r="GR210" s="167"/>
      <c r="GS210" s="167"/>
      <c r="GT210" s="167"/>
      <c r="GU210" s="167"/>
      <c r="GV210" s="167"/>
      <c r="GW210" s="167"/>
    </row>
    <row r="211" spans="2:205">
      <c r="B211" s="17"/>
      <c r="C211" s="37"/>
      <c r="D211" s="163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62"/>
      <c r="DA211" s="162"/>
      <c r="DB211" s="162"/>
      <c r="DC211" s="162"/>
      <c r="DD211" s="162"/>
      <c r="DE211" s="162"/>
      <c r="DF211" s="162"/>
      <c r="DG211" s="162"/>
      <c r="DH211" s="162"/>
      <c r="DI211" s="162"/>
      <c r="DJ211" s="162"/>
      <c r="DK211" s="162"/>
      <c r="DL211" s="162"/>
      <c r="DM211" s="162"/>
      <c r="DN211" s="162"/>
      <c r="DO211" s="162"/>
      <c r="DP211" s="162"/>
      <c r="DQ211" s="162"/>
      <c r="DR211" s="162"/>
      <c r="DS211" s="162"/>
      <c r="DT211" s="162"/>
      <c r="DU211" s="162"/>
      <c r="DV211" s="162"/>
      <c r="DW211" s="162"/>
      <c r="DX211" s="162"/>
      <c r="DY211" s="162"/>
      <c r="DZ211" s="162"/>
      <c r="EA211" s="162"/>
      <c r="EB211" s="162"/>
      <c r="EC211" s="162"/>
      <c r="ED211" s="162"/>
      <c r="EE211" s="162"/>
      <c r="EF211" s="162"/>
      <c r="EG211" s="162"/>
      <c r="EH211" s="162"/>
      <c r="EI211" s="162"/>
      <c r="EJ211" s="162"/>
      <c r="EK211" s="162"/>
      <c r="EL211" s="162"/>
      <c r="EM211" s="162"/>
      <c r="EN211" s="162"/>
      <c r="EO211" s="162"/>
      <c r="EP211" s="162"/>
      <c r="EQ211" s="162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2"/>
      <c r="FD211" s="162"/>
      <c r="FE211" s="162"/>
      <c r="FF211" s="162"/>
      <c r="FG211" s="162"/>
      <c r="FH211" s="162"/>
      <c r="FI211" s="162"/>
      <c r="FJ211" s="162"/>
      <c r="FK211" s="162"/>
      <c r="FL211" s="162"/>
      <c r="FM211" s="162"/>
      <c r="FN211" s="162"/>
      <c r="FO211" s="162"/>
      <c r="FP211" s="162"/>
      <c r="FQ211" s="162"/>
      <c r="FR211" s="162"/>
      <c r="FS211" s="162"/>
      <c r="FT211" s="162"/>
      <c r="FU211" s="162"/>
      <c r="FV211" s="162"/>
      <c r="FW211" s="162"/>
      <c r="FX211" s="162"/>
      <c r="FY211" s="162"/>
      <c r="FZ211" s="162"/>
      <c r="GA211" s="162"/>
      <c r="GB211" s="162"/>
      <c r="GC211" s="167"/>
      <c r="GD211" s="167"/>
      <c r="GE211" s="167"/>
      <c r="GF211" s="167"/>
      <c r="GG211" s="167"/>
      <c r="GH211" s="167"/>
      <c r="GI211" s="167"/>
      <c r="GJ211" s="167"/>
      <c r="GK211" s="167"/>
      <c r="GL211" s="167"/>
      <c r="GM211" s="167"/>
      <c r="GN211" s="167"/>
      <c r="GO211" s="167"/>
      <c r="GP211" s="167"/>
      <c r="GQ211" s="167"/>
      <c r="GR211" s="167"/>
      <c r="GS211" s="167"/>
      <c r="GT211" s="167"/>
      <c r="GU211" s="167"/>
      <c r="GV211" s="167"/>
      <c r="GW211" s="167"/>
    </row>
    <row r="212" spans="2:205">
      <c r="B212" s="17"/>
      <c r="C212" s="37"/>
      <c r="D212" s="163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62"/>
      <c r="CI212" s="162"/>
      <c r="CJ212" s="162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  <c r="CX212" s="162"/>
      <c r="CY212" s="162"/>
      <c r="CZ212" s="162"/>
      <c r="DA212" s="162"/>
      <c r="DB212" s="162"/>
      <c r="DC212" s="162"/>
      <c r="DD212" s="162"/>
      <c r="DE212" s="162"/>
      <c r="DF212" s="162"/>
      <c r="DG212" s="162"/>
      <c r="DH212" s="162"/>
      <c r="DI212" s="162"/>
      <c r="DJ212" s="162"/>
      <c r="DK212" s="162"/>
      <c r="DL212" s="162"/>
      <c r="DM212" s="162"/>
      <c r="DN212" s="162"/>
      <c r="DO212" s="162"/>
      <c r="DP212" s="162"/>
      <c r="DQ212" s="162"/>
      <c r="DR212" s="162"/>
      <c r="DS212" s="162"/>
      <c r="DT212" s="162"/>
      <c r="DU212" s="162"/>
      <c r="DV212" s="162"/>
      <c r="DW212" s="162"/>
      <c r="DX212" s="162"/>
      <c r="DY212" s="162"/>
      <c r="DZ212" s="162"/>
      <c r="EA212" s="162"/>
      <c r="EB212" s="162"/>
      <c r="EC212" s="162"/>
      <c r="ED212" s="162"/>
      <c r="EE212" s="162"/>
      <c r="EF212" s="162"/>
      <c r="EG212" s="162"/>
      <c r="EH212" s="162"/>
      <c r="EI212" s="162"/>
      <c r="EJ212" s="162"/>
      <c r="EK212" s="162"/>
      <c r="EL212" s="162"/>
      <c r="EM212" s="162"/>
      <c r="EN212" s="162"/>
      <c r="EO212" s="162"/>
      <c r="EP212" s="162"/>
      <c r="EQ212" s="162"/>
      <c r="ER212" s="162"/>
      <c r="ES212" s="162"/>
      <c r="ET212" s="162"/>
      <c r="EU212" s="162"/>
      <c r="EV212" s="162"/>
      <c r="EW212" s="162"/>
      <c r="EX212" s="162"/>
      <c r="EY212" s="162"/>
      <c r="EZ212" s="162"/>
      <c r="FA212" s="162"/>
      <c r="FB212" s="162"/>
      <c r="FC212" s="162"/>
      <c r="FD212" s="162"/>
      <c r="FE212" s="162"/>
      <c r="FF212" s="162"/>
      <c r="FG212" s="162"/>
      <c r="FH212" s="162"/>
      <c r="FI212" s="162"/>
      <c r="FJ212" s="162"/>
      <c r="FK212" s="162"/>
      <c r="FL212" s="162"/>
      <c r="FM212" s="162"/>
      <c r="FN212" s="162"/>
      <c r="FO212" s="162"/>
      <c r="FP212" s="162"/>
      <c r="FQ212" s="162"/>
      <c r="FR212" s="162"/>
      <c r="FS212" s="162"/>
      <c r="FT212" s="162"/>
      <c r="FU212" s="162"/>
      <c r="FV212" s="162"/>
      <c r="FW212" s="162"/>
      <c r="FX212" s="162"/>
      <c r="FY212" s="162"/>
      <c r="FZ212" s="162"/>
      <c r="GA212" s="162"/>
      <c r="GB212" s="162"/>
      <c r="GC212" s="167"/>
      <c r="GD212" s="167"/>
      <c r="GE212" s="167"/>
      <c r="GF212" s="167"/>
      <c r="GG212" s="167"/>
      <c r="GH212" s="167"/>
      <c r="GI212" s="167"/>
      <c r="GJ212" s="167"/>
      <c r="GK212" s="167"/>
      <c r="GL212" s="167"/>
      <c r="GM212" s="167"/>
      <c r="GN212" s="167"/>
      <c r="GO212" s="167"/>
      <c r="GP212" s="167"/>
      <c r="GQ212" s="167"/>
      <c r="GR212" s="167"/>
      <c r="GS212" s="167"/>
      <c r="GT212" s="167"/>
      <c r="GU212" s="167"/>
      <c r="GV212" s="167"/>
      <c r="GW212" s="167"/>
    </row>
    <row r="213" spans="2:205">
      <c r="B213" s="17"/>
      <c r="C213" s="37"/>
      <c r="D213" s="163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162"/>
      <c r="AL213" s="162"/>
      <c r="AM213" s="162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2"/>
      <c r="BA213" s="162"/>
      <c r="BB213" s="162"/>
      <c r="BC213" s="162"/>
      <c r="BD213" s="162"/>
      <c r="BE213" s="162"/>
      <c r="BF213" s="162"/>
      <c r="BG213" s="162"/>
      <c r="BH213" s="162"/>
      <c r="BI213" s="162"/>
      <c r="BJ213" s="162"/>
      <c r="BK213" s="162"/>
      <c r="BL213" s="162"/>
      <c r="BM213" s="162"/>
      <c r="BN213" s="162"/>
      <c r="BO213" s="162"/>
      <c r="BP213" s="162"/>
      <c r="BQ213" s="162"/>
      <c r="BR213" s="162"/>
      <c r="BS213" s="162"/>
      <c r="BT213" s="162"/>
      <c r="BU213" s="162"/>
      <c r="BV213" s="162"/>
      <c r="BW213" s="162"/>
      <c r="BX213" s="162"/>
      <c r="BY213" s="162"/>
      <c r="BZ213" s="162"/>
      <c r="CA213" s="162"/>
      <c r="CB213" s="162"/>
      <c r="CC213" s="162"/>
      <c r="CD213" s="162"/>
      <c r="CE213" s="162"/>
      <c r="CF213" s="162"/>
      <c r="CG213" s="162"/>
      <c r="CH213" s="162"/>
      <c r="CI213" s="162"/>
      <c r="CJ213" s="162"/>
      <c r="CK213" s="162"/>
      <c r="CL213" s="162"/>
      <c r="CM213" s="162"/>
      <c r="CN213" s="162"/>
      <c r="CO213" s="162"/>
      <c r="CP213" s="162"/>
      <c r="CQ213" s="162"/>
      <c r="CR213" s="162"/>
      <c r="CS213" s="162"/>
      <c r="CT213" s="162"/>
      <c r="CU213" s="162"/>
      <c r="CV213" s="162"/>
      <c r="CW213" s="162"/>
      <c r="CX213" s="162"/>
      <c r="CY213" s="162"/>
      <c r="CZ213" s="162"/>
      <c r="DA213" s="162"/>
      <c r="DB213" s="162"/>
      <c r="DC213" s="162"/>
      <c r="DD213" s="162"/>
      <c r="DE213" s="162"/>
      <c r="DF213" s="162"/>
      <c r="DG213" s="162"/>
      <c r="DH213" s="162"/>
      <c r="DI213" s="162"/>
      <c r="DJ213" s="162"/>
      <c r="DK213" s="162"/>
      <c r="DL213" s="162"/>
      <c r="DM213" s="162"/>
      <c r="DN213" s="162"/>
      <c r="DO213" s="162"/>
      <c r="DP213" s="162"/>
      <c r="DQ213" s="162"/>
      <c r="DR213" s="162"/>
      <c r="DS213" s="162"/>
      <c r="DT213" s="162"/>
      <c r="DU213" s="162"/>
      <c r="DV213" s="162"/>
      <c r="DW213" s="162"/>
      <c r="DX213" s="162"/>
      <c r="DY213" s="162"/>
      <c r="DZ213" s="162"/>
      <c r="EA213" s="162"/>
      <c r="EB213" s="162"/>
      <c r="EC213" s="162"/>
      <c r="ED213" s="162"/>
      <c r="EE213" s="162"/>
      <c r="EF213" s="162"/>
      <c r="EG213" s="162"/>
      <c r="EH213" s="162"/>
      <c r="EI213" s="162"/>
      <c r="EJ213" s="162"/>
      <c r="EK213" s="162"/>
      <c r="EL213" s="162"/>
      <c r="EM213" s="162"/>
      <c r="EN213" s="162"/>
      <c r="EO213" s="162"/>
      <c r="EP213" s="162"/>
      <c r="EQ213" s="162"/>
      <c r="ER213" s="162"/>
      <c r="ES213" s="162"/>
      <c r="ET213" s="162"/>
      <c r="EU213" s="162"/>
      <c r="EV213" s="162"/>
      <c r="EW213" s="162"/>
      <c r="EX213" s="162"/>
      <c r="EY213" s="162"/>
      <c r="EZ213" s="162"/>
      <c r="FA213" s="162"/>
      <c r="FB213" s="162"/>
      <c r="FC213" s="162"/>
      <c r="FD213" s="162"/>
      <c r="FE213" s="162"/>
      <c r="FF213" s="162"/>
      <c r="FG213" s="162"/>
      <c r="FH213" s="162"/>
      <c r="FI213" s="162"/>
      <c r="FJ213" s="162"/>
      <c r="FK213" s="162"/>
      <c r="FL213" s="162"/>
      <c r="FM213" s="162"/>
      <c r="FN213" s="162"/>
      <c r="FO213" s="162"/>
      <c r="FP213" s="162"/>
      <c r="FQ213" s="162"/>
      <c r="FR213" s="162"/>
      <c r="FS213" s="162"/>
      <c r="FT213" s="162"/>
      <c r="FU213" s="162"/>
      <c r="FV213" s="162"/>
      <c r="FW213" s="162"/>
      <c r="FX213" s="162"/>
      <c r="FY213" s="162"/>
      <c r="FZ213" s="162"/>
      <c r="GA213" s="162"/>
      <c r="GB213" s="162"/>
      <c r="GC213" s="167"/>
      <c r="GD213" s="167"/>
      <c r="GE213" s="167"/>
      <c r="GF213" s="167"/>
      <c r="GG213" s="167"/>
      <c r="GH213" s="167"/>
      <c r="GI213" s="167"/>
      <c r="GJ213" s="167"/>
      <c r="GK213" s="167"/>
      <c r="GL213" s="167"/>
      <c r="GM213" s="167"/>
      <c r="GN213" s="167"/>
      <c r="GO213" s="167"/>
      <c r="GP213" s="167"/>
      <c r="GQ213" s="167"/>
      <c r="GR213" s="167"/>
      <c r="GS213" s="167"/>
      <c r="GT213" s="167"/>
      <c r="GU213" s="167"/>
      <c r="GV213" s="167"/>
      <c r="GW213" s="167"/>
    </row>
    <row r="214" spans="2:205">
      <c r="B214" s="17"/>
      <c r="C214" s="37"/>
      <c r="D214" s="163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  <c r="AD214" s="162"/>
      <c r="AE214" s="162"/>
      <c r="AF214" s="162"/>
      <c r="AG214" s="162"/>
      <c r="AH214" s="162"/>
      <c r="AI214" s="162"/>
      <c r="AJ214" s="162"/>
      <c r="AK214" s="162"/>
      <c r="AL214" s="162"/>
      <c r="AM214" s="162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2"/>
      <c r="BA214" s="162"/>
      <c r="BB214" s="162"/>
      <c r="BC214" s="162"/>
      <c r="BD214" s="162"/>
      <c r="BE214" s="162"/>
      <c r="BF214" s="162"/>
      <c r="BG214" s="162"/>
      <c r="BH214" s="162"/>
      <c r="BI214" s="162"/>
      <c r="BJ214" s="162"/>
      <c r="BK214" s="162"/>
      <c r="BL214" s="162"/>
      <c r="BM214" s="162"/>
      <c r="BN214" s="162"/>
      <c r="BO214" s="162"/>
      <c r="BP214" s="162"/>
      <c r="BQ214" s="162"/>
      <c r="BR214" s="162"/>
      <c r="BS214" s="162"/>
      <c r="BT214" s="162"/>
      <c r="BU214" s="162"/>
      <c r="BV214" s="162"/>
      <c r="BW214" s="162"/>
      <c r="BX214" s="162"/>
      <c r="BY214" s="162"/>
      <c r="BZ214" s="162"/>
      <c r="CA214" s="162"/>
      <c r="CB214" s="162"/>
      <c r="CC214" s="162"/>
      <c r="CD214" s="162"/>
      <c r="CE214" s="162"/>
      <c r="CF214" s="162"/>
      <c r="CG214" s="162"/>
      <c r="CH214" s="162"/>
      <c r="CI214" s="162"/>
      <c r="CJ214" s="162"/>
      <c r="CK214" s="162"/>
      <c r="CL214" s="162"/>
      <c r="CM214" s="162"/>
      <c r="CN214" s="162"/>
      <c r="CO214" s="162"/>
      <c r="CP214" s="162"/>
      <c r="CQ214" s="162"/>
      <c r="CR214" s="162"/>
      <c r="CS214" s="162"/>
      <c r="CT214" s="162"/>
      <c r="CU214" s="162"/>
      <c r="CV214" s="162"/>
      <c r="CW214" s="162"/>
      <c r="CX214" s="162"/>
      <c r="CY214" s="162"/>
      <c r="CZ214" s="162"/>
      <c r="DA214" s="162"/>
      <c r="DB214" s="162"/>
      <c r="DC214" s="162"/>
      <c r="DD214" s="162"/>
      <c r="DE214" s="162"/>
      <c r="DF214" s="162"/>
      <c r="DG214" s="162"/>
      <c r="DH214" s="162"/>
      <c r="DI214" s="162"/>
      <c r="DJ214" s="162"/>
      <c r="DK214" s="162"/>
      <c r="DL214" s="162"/>
      <c r="DM214" s="162"/>
      <c r="DN214" s="162"/>
      <c r="DO214" s="162"/>
      <c r="DP214" s="162"/>
      <c r="DQ214" s="162"/>
      <c r="DR214" s="162"/>
      <c r="DS214" s="162"/>
      <c r="DT214" s="162"/>
      <c r="DU214" s="162"/>
      <c r="DV214" s="162"/>
      <c r="DW214" s="162"/>
      <c r="DX214" s="162"/>
      <c r="DY214" s="162"/>
      <c r="DZ214" s="162"/>
      <c r="EA214" s="162"/>
      <c r="EB214" s="162"/>
      <c r="EC214" s="162"/>
      <c r="ED214" s="162"/>
      <c r="EE214" s="162"/>
      <c r="EF214" s="162"/>
      <c r="EG214" s="162"/>
      <c r="EH214" s="162"/>
      <c r="EI214" s="162"/>
      <c r="EJ214" s="162"/>
      <c r="EK214" s="162"/>
      <c r="EL214" s="162"/>
      <c r="EM214" s="162"/>
      <c r="EN214" s="162"/>
      <c r="EO214" s="162"/>
      <c r="EP214" s="162"/>
      <c r="EQ214" s="162"/>
      <c r="ER214" s="162"/>
      <c r="ES214" s="162"/>
      <c r="ET214" s="162"/>
      <c r="EU214" s="162"/>
      <c r="EV214" s="162"/>
      <c r="EW214" s="162"/>
      <c r="EX214" s="162"/>
      <c r="EY214" s="162"/>
      <c r="EZ214" s="162"/>
      <c r="FA214" s="162"/>
      <c r="FB214" s="162"/>
      <c r="FC214" s="162"/>
      <c r="FD214" s="162"/>
      <c r="FE214" s="162"/>
      <c r="FF214" s="162"/>
      <c r="FG214" s="162"/>
      <c r="FH214" s="162"/>
      <c r="FI214" s="162"/>
      <c r="FJ214" s="162"/>
      <c r="FK214" s="162"/>
      <c r="FL214" s="162"/>
      <c r="FM214" s="162"/>
      <c r="FN214" s="162"/>
      <c r="FO214" s="162"/>
      <c r="FP214" s="162"/>
      <c r="FQ214" s="162"/>
      <c r="FR214" s="162"/>
      <c r="FS214" s="162"/>
      <c r="FT214" s="162"/>
      <c r="FU214" s="162"/>
      <c r="FV214" s="162"/>
      <c r="FW214" s="162"/>
      <c r="FX214" s="162"/>
      <c r="FY214" s="162"/>
      <c r="FZ214" s="162"/>
      <c r="GA214" s="162"/>
      <c r="GB214" s="162"/>
      <c r="GC214" s="167"/>
      <c r="GD214" s="167"/>
      <c r="GE214" s="167"/>
      <c r="GF214" s="167"/>
      <c r="GG214" s="167"/>
      <c r="GH214" s="167"/>
      <c r="GI214" s="167"/>
      <c r="GJ214" s="167"/>
      <c r="GK214" s="167"/>
      <c r="GL214" s="167"/>
      <c r="GM214" s="167"/>
      <c r="GN214" s="167"/>
      <c r="GO214" s="167"/>
      <c r="GP214" s="167"/>
      <c r="GQ214" s="167"/>
      <c r="GR214" s="167"/>
      <c r="GS214" s="167"/>
      <c r="GT214" s="167"/>
      <c r="GU214" s="167"/>
      <c r="GV214" s="167"/>
      <c r="GW214" s="167"/>
    </row>
    <row r="215" spans="2:205">
      <c r="B215" s="17"/>
      <c r="C215" s="37"/>
      <c r="D215" s="163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  <c r="AD215" s="162"/>
      <c r="AE215" s="162"/>
      <c r="AF215" s="162"/>
      <c r="AG215" s="162"/>
      <c r="AH215" s="162"/>
      <c r="AI215" s="162"/>
      <c r="AJ215" s="162"/>
      <c r="AK215" s="162"/>
      <c r="AL215" s="162"/>
      <c r="AM215" s="162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2"/>
      <c r="BA215" s="162"/>
      <c r="BB215" s="162"/>
      <c r="BC215" s="162"/>
      <c r="BD215" s="162"/>
      <c r="BE215" s="162"/>
      <c r="BF215" s="162"/>
      <c r="BG215" s="162"/>
      <c r="BH215" s="162"/>
      <c r="BI215" s="162"/>
      <c r="BJ215" s="162"/>
      <c r="BK215" s="162"/>
      <c r="BL215" s="162"/>
      <c r="BM215" s="162"/>
      <c r="BN215" s="162"/>
      <c r="BO215" s="162"/>
      <c r="BP215" s="162"/>
      <c r="BQ215" s="162"/>
      <c r="BR215" s="162"/>
      <c r="BS215" s="162"/>
      <c r="BT215" s="162"/>
      <c r="BU215" s="162"/>
      <c r="BV215" s="162"/>
      <c r="BW215" s="162"/>
      <c r="BX215" s="162"/>
      <c r="BY215" s="162"/>
      <c r="BZ215" s="162"/>
      <c r="CA215" s="162"/>
      <c r="CB215" s="162"/>
      <c r="CC215" s="162"/>
      <c r="CD215" s="162"/>
      <c r="CE215" s="162"/>
      <c r="CF215" s="162"/>
      <c r="CG215" s="162"/>
      <c r="CH215" s="162"/>
      <c r="CI215" s="162"/>
      <c r="CJ215" s="162"/>
      <c r="CK215" s="162"/>
      <c r="CL215" s="162"/>
      <c r="CM215" s="162"/>
      <c r="CN215" s="162"/>
      <c r="CO215" s="162"/>
      <c r="CP215" s="162"/>
      <c r="CQ215" s="162"/>
      <c r="CR215" s="162"/>
      <c r="CS215" s="162"/>
      <c r="CT215" s="162"/>
      <c r="CU215" s="162"/>
      <c r="CV215" s="162"/>
      <c r="CW215" s="162"/>
      <c r="CX215" s="162"/>
      <c r="CY215" s="162"/>
      <c r="CZ215" s="162"/>
      <c r="DA215" s="162"/>
      <c r="DB215" s="162"/>
      <c r="DC215" s="162"/>
      <c r="DD215" s="162"/>
      <c r="DE215" s="162"/>
      <c r="DF215" s="162"/>
      <c r="DG215" s="162"/>
      <c r="DH215" s="162"/>
      <c r="DI215" s="162"/>
      <c r="DJ215" s="162"/>
      <c r="DK215" s="162"/>
      <c r="DL215" s="162"/>
      <c r="DM215" s="162"/>
      <c r="DN215" s="162"/>
      <c r="DO215" s="162"/>
      <c r="DP215" s="162"/>
      <c r="DQ215" s="162"/>
      <c r="DR215" s="162"/>
      <c r="DS215" s="162"/>
      <c r="DT215" s="162"/>
      <c r="DU215" s="162"/>
      <c r="DV215" s="162"/>
      <c r="DW215" s="162"/>
      <c r="DX215" s="162"/>
      <c r="DY215" s="162"/>
      <c r="DZ215" s="162"/>
      <c r="EA215" s="162"/>
      <c r="EB215" s="162"/>
      <c r="EC215" s="162"/>
      <c r="ED215" s="162"/>
      <c r="EE215" s="162"/>
      <c r="EF215" s="162"/>
      <c r="EG215" s="162"/>
      <c r="EH215" s="162"/>
      <c r="EI215" s="162"/>
      <c r="EJ215" s="162"/>
      <c r="EK215" s="162"/>
      <c r="EL215" s="162"/>
      <c r="EM215" s="162"/>
      <c r="EN215" s="162"/>
      <c r="EO215" s="162"/>
      <c r="EP215" s="162"/>
      <c r="EQ215" s="162"/>
      <c r="ER215" s="162"/>
      <c r="ES215" s="162"/>
      <c r="ET215" s="162"/>
      <c r="EU215" s="162"/>
      <c r="EV215" s="162"/>
      <c r="EW215" s="162"/>
      <c r="EX215" s="162"/>
      <c r="EY215" s="162"/>
      <c r="EZ215" s="162"/>
      <c r="FA215" s="162"/>
      <c r="FB215" s="162"/>
      <c r="FC215" s="162"/>
      <c r="FD215" s="162"/>
      <c r="FE215" s="162"/>
      <c r="FF215" s="162"/>
      <c r="FG215" s="162"/>
      <c r="FH215" s="162"/>
      <c r="FI215" s="162"/>
      <c r="FJ215" s="162"/>
      <c r="FK215" s="162"/>
      <c r="FL215" s="162"/>
      <c r="FM215" s="162"/>
      <c r="FN215" s="162"/>
      <c r="FO215" s="162"/>
      <c r="FP215" s="162"/>
      <c r="FQ215" s="162"/>
      <c r="FR215" s="162"/>
      <c r="FS215" s="162"/>
      <c r="FT215" s="162"/>
      <c r="FU215" s="162"/>
      <c r="FV215" s="162"/>
      <c r="FW215" s="162"/>
      <c r="FX215" s="162"/>
      <c r="FY215" s="162"/>
      <c r="FZ215" s="162"/>
      <c r="GA215" s="162"/>
      <c r="GB215" s="162"/>
      <c r="GC215" s="167"/>
      <c r="GD215" s="167"/>
      <c r="GE215" s="167"/>
      <c r="GF215" s="167"/>
      <c r="GG215" s="167"/>
      <c r="GH215" s="167"/>
      <c r="GI215" s="167"/>
      <c r="GJ215" s="167"/>
      <c r="GK215" s="167"/>
      <c r="GL215" s="167"/>
      <c r="GM215" s="167"/>
      <c r="GN215" s="167"/>
      <c r="GO215" s="167"/>
      <c r="GP215" s="167"/>
      <c r="GQ215" s="167"/>
      <c r="GR215" s="167"/>
      <c r="GS215" s="167"/>
      <c r="GT215" s="167"/>
      <c r="GU215" s="167"/>
      <c r="GV215" s="167"/>
      <c r="GW215" s="167"/>
    </row>
    <row r="216" spans="2:205">
      <c r="B216" s="17"/>
      <c r="C216" s="37"/>
      <c r="D216" s="163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  <c r="AD216" s="162"/>
      <c r="AE216" s="162"/>
      <c r="AF216" s="162"/>
      <c r="AG216" s="162"/>
      <c r="AH216" s="162"/>
      <c r="AI216" s="162"/>
      <c r="AJ216" s="162"/>
      <c r="AK216" s="162"/>
      <c r="AL216" s="162"/>
      <c r="AM216" s="162"/>
      <c r="AN216" s="162"/>
      <c r="AO216" s="162"/>
      <c r="AP216" s="162"/>
      <c r="AQ216" s="162"/>
      <c r="AR216" s="162"/>
      <c r="AS216" s="162"/>
      <c r="AT216" s="162"/>
      <c r="AU216" s="162"/>
      <c r="AV216" s="162"/>
      <c r="AW216" s="162"/>
      <c r="AX216" s="162"/>
      <c r="AY216" s="162"/>
      <c r="AZ216" s="162"/>
      <c r="BA216" s="162"/>
      <c r="BB216" s="162"/>
      <c r="BC216" s="162"/>
      <c r="BD216" s="162"/>
      <c r="BE216" s="162"/>
      <c r="BF216" s="162"/>
      <c r="BG216" s="162"/>
      <c r="BH216" s="162"/>
      <c r="BI216" s="162"/>
      <c r="BJ216" s="162"/>
      <c r="BK216" s="162"/>
      <c r="BL216" s="162"/>
      <c r="BM216" s="162"/>
      <c r="BN216" s="162"/>
      <c r="BO216" s="162"/>
      <c r="BP216" s="162"/>
      <c r="BQ216" s="162"/>
      <c r="BR216" s="162"/>
      <c r="BS216" s="162"/>
      <c r="BT216" s="162"/>
      <c r="BU216" s="162"/>
      <c r="BV216" s="162"/>
      <c r="BW216" s="162"/>
      <c r="BX216" s="162"/>
      <c r="BY216" s="162"/>
      <c r="BZ216" s="162"/>
      <c r="CA216" s="162"/>
      <c r="CB216" s="162"/>
      <c r="CC216" s="162"/>
      <c r="CD216" s="162"/>
      <c r="CE216" s="162"/>
      <c r="CF216" s="162"/>
      <c r="CG216" s="162"/>
      <c r="CH216" s="162"/>
      <c r="CI216" s="162"/>
      <c r="CJ216" s="162"/>
      <c r="CK216" s="162"/>
      <c r="CL216" s="162"/>
      <c r="CM216" s="162"/>
      <c r="CN216" s="162"/>
      <c r="CO216" s="162"/>
      <c r="CP216" s="162"/>
      <c r="CQ216" s="162"/>
      <c r="CR216" s="162"/>
      <c r="CS216" s="162"/>
      <c r="CT216" s="162"/>
      <c r="CU216" s="162"/>
      <c r="CV216" s="162"/>
      <c r="CW216" s="162"/>
      <c r="CX216" s="162"/>
      <c r="CY216" s="162"/>
      <c r="CZ216" s="162"/>
      <c r="DA216" s="162"/>
      <c r="DB216" s="162"/>
      <c r="DC216" s="162"/>
      <c r="DD216" s="162"/>
      <c r="DE216" s="162"/>
      <c r="DF216" s="162"/>
      <c r="DG216" s="162"/>
      <c r="DH216" s="162"/>
      <c r="DI216" s="162"/>
      <c r="DJ216" s="162"/>
      <c r="DK216" s="162"/>
      <c r="DL216" s="162"/>
      <c r="DM216" s="162"/>
      <c r="DN216" s="162"/>
      <c r="DO216" s="162"/>
      <c r="DP216" s="162"/>
      <c r="DQ216" s="162"/>
      <c r="DR216" s="162"/>
      <c r="DS216" s="162"/>
      <c r="DT216" s="162"/>
      <c r="DU216" s="162"/>
      <c r="DV216" s="162"/>
      <c r="DW216" s="162"/>
      <c r="DX216" s="162"/>
      <c r="DY216" s="162"/>
      <c r="DZ216" s="162"/>
      <c r="EA216" s="162"/>
      <c r="EB216" s="162"/>
      <c r="EC216" s="162"/>
      <c r="ED216" s="162"/>
      <c r="EE216" s="162"/>
      <c r="EF216" s="162"/>
      <c r="EG216" s="162"/>
      <c r="EH216" s="162"/>
      <c r="EI216" s="162"/>
      <c r="EJ216" s="162"/>
      <c r="EK216" s="162"/>
      <c r="EL216" s="162"/>
      <c r="EM216" s="162"/>
      <c r="EN216" s="162"/>
      <c r="EO216" s="162"/>
      <c r="EP216" s="162"/>
      <c r="EQ216" s="162"/>
      <c r="ER216" s="162"/>
      <c r="ES216" s="162"/>
      <c r="ET216" s="162"/>
      <c r="EU216" s="162"/>
      <c r="EV216" s="162"/>
      <c r="EW216" s="162"/>
      <c r="EX216" s="162"/>
      <c r="EY216" s="162"/>
      <c r="EZ216" s="162"/>
      <c r="FA216" s="162"/>
      <c r="FB216" s="162"/>
      <c r="FC216" s="162"/>
      <c r="FD216" s="162"/>
      <c r="FE216" s="162"/>
      <c r="FF216" s="162"/>
      <c r="FG216" s="162"/>
      <c r="FH216" s="162"/>
      <c r="FI216" s="162"/>
      <c r="FJ216" s="162"/>
      <c r="FK216" s="162"/>
      <c r="FL216" s="162"/>
      <c r="FM216" s="162"/>
      <c r="FN216" s="162"/>
      <c r="FO216" s="162"/>
      <c r="FP216" s="162"/>
      <c r="FQ216" s="162"/>
      <c r="FR216" s="162"/>
      <c r="FS216" s="162"/>
      <c r="FT216" s="162"/>
      <c r="FU216" s="162"/>
      <c r="FV216" s="162"/>
      <c r="FW216" s="162"/>
      <c r="FX216" s="162"/>
      <c r="FY216" s="162"/>
      <c r="FZ216" s="162"/>
      <c r="GA216" s="162"/>
      <c r="GB216" s="162"/>
      <c r="GC216" s="167"/>
      <c r="GD216" s="167"/>
      <c r="GE216" s="167"/>
      <c r="GF216" s="167"/>
      <c r="GG216" s="167"/>
      <c r="GH216" s="167"/>
      <c r="GI216" s="167"/>
      <c r="GJ216" s="167"/>
      <c r="GK216" s="167"/>
      <c r="GL216" s="167"/>
      <c r="GM216" s="167"/>
      <c r="GN216" s="167"/>
      <c r="GO216" s="167"/>
      <c r="GP216" s="167"/>
      <c r="GQ216" s="167"/>
      <c r="GR216" s="167"/>
      <c r="GS216" s="167"/>
      <c r="GT216" s="167"/>
      <c r="GU216" s="167"/>
      <c r="GV216" s="167"/>
      <c r="GW216" s="167"/>
    </row>
    <row r="217" spans="2:205">
      <c r="B217" s="17"/>
      <c r="C217" s="37"/>
      <c r="D217" s="16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</row>
    <row r="218" spans="2:205">
      <c r="B218" s="17"/>
      <c r="C218" s="37"/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</row>
    <row r="219" spans="2:205">
      <c r="B219" s="17"/>
      <c r="C219" s="37"/>
      <c r="D219" s="16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</row>
    <row r="220" spans="2:205">
      <c r="B220" s="17"/>
      <c r="C220" s="33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</row>
    <row r="221" spans="2:205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205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205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205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30" priority="1" operator="equal">
      <formula>"decrease speed"</formula>
    </cfRule>
    <cfRule type="cellIs" dxfId="29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193" man="1"/>
    <brk id="235" max="193" man="1"/>
    <brk id="290" max="193" man="1"/>
  </rowBreaks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235"/>
  <sheetViews>
    <sheetView zoomScale="55" zoomScaleNormal="55" zoomScaleSheetLayoutView="55" workbookViewId="0">
      <selection activeCell="G18" sqref="G18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193">
      <c r="A1" s="17" t="s">
        <v>345</v>
      </c>
      <c r="C1" s="32" t="s">
        <v>241</v>
      </c>
    </row>
    <row r="2" spans="1:193">
      <c r="A2" s="17" t="s">
        <v>342</v>
      </c>
      <c r="D2" s="166">
        <v>3</v>
      </c>
    </row>
    <row r="3" spans="1:193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</row>
    <row r="4" spans="1:193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</row>
    <row r="5" spans="1:193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</row>
    <row r="6" spans="1:193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</row>
    <row r="7" spans="1:193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</row>
    <row r="8" spans="1:193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</row>
    <row r="9" spans="1:193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</row>
    <row r="10" spans="1:193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</row>
    <row r="11" spans="1:193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</row>
    <row r="12" spans="1:193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</row>
    <row r="13" spans="1:193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</row>
    <row r="14" spans="1:193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</row>
    <row r="15" spans="1:193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</row>
    <row r="16" spans="1:193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</row>
    <row r="17" spans="1:193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</row>
    <row r="18" spans="1:193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</row>
    <row r="19" spans="1:193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</row>
    <row r="20" spans="1:193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</row>
    <row r="21" spans="1:193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</row>
    <row r="22" spans="1:193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</row>
    <row r="23" spans="1:193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</row>
    <row r="24" spans="1:193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</row>
    <row r="25" spans="1:193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</row>
    <row r="26" spans="1:193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</row>
    <row r="27" spans="1:193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</row>
    <row r="28" spans="1:193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</row>
    <row r="29" spans="1:193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</row>
    <row r="30" spans="1:193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</row>
    <row r="31" spans="1:193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</row>
    <row r="32" spans="1:193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</row>
    <row r="33" spans="1:193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</row>
    <row r="34" spans="1:193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</row>
    <row r="35" spans="1:193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</row>
    <row r="36" spans="1:193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</row>
    <row r="37" spans="1:193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</row>
    <row r="38" spans="1:193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  <c r="GI38" s="167"/>
      <c r="GJ38" s="167"/>
      <c r="GK38" s="167"/>
    </row>
    <row r="39" spans="1:193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  <c r="GI39" s="167"/>
      <c r="GJ39" s="167"/>
      <c r="GK39" s="167"/>
    </row>
    <row r="40" spans="1:193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  <c r="GI40" s="167"/>
      <c r="GJ40" s="167"/>
      <c r="GK40" s="167"/>
    </row>
    <row r="41" spans="1:193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  <c r="GI41" s="167"/>
      <c r="GJ41" s="167"/>
      <c r="GK41" s="167"/>
    </row>
    <row r="42" spans="1:193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  <c r="GI42" s="167"/>
      <c r="GJ42" s="167"/>
      <c r="GK42" s="167"/>
    </row>
    <row r="43" spans="1:193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  <c r="GI43" s="167"/>
      <c r="GJ43" s="167"/>
      <c r="GK43" s="167"/>
    </row>
    <row r="44" spans="1:193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  <c r="GI44" s="167"/>
      <c r="GJ44" s="167"/>
      <c r="GK44" s="167"/>
    </row>
    <row r="45" spans="1:193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  <c r="GI45" s="167"/>
      <c r="GJ45" s="167"/>
      <c r="GK45" s="167"/>
    </row>
    <row r="46" spans="1:193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  <c r="GI46" s="167"/>
      <c r="GJ46" s="167"/>
      <c r="GK46" s="167"/>
    </row>
    <row r="47" spans="1:193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  <c r="GI47" s="167"/>
      <c r="GJ47" s="167"/>
      <c r="GK47" s="167"/>
    </row>
    <row r="48" spans="1:193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  <c r="GI48" s="167"/>
      <c r="GJ48" s="167"/>
      <c r="GK48" s="167"/>
    </row>
    <row r="49" spans="1:193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  <c r="GI49" s="167"/>
      <c r="GJ49" s="167"/>
      <c r="GK49" s="167"/>
    </row>
    <row r="50" spans="1:193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  <c r="GI50" s="167"/>
      <c r="GJ50" s="167"/>
      <c r="GK50" s="167"/>
    </row>
    <row r="51" spans="1:193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</row>
    <row r="52" spans="1:193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</row>
    <row r="53" spans="1:193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</row>
    <row r="54" spans="1:193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</row>
    <row r="55" spans="1:193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</row>
    <row r="56" spans="1:193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</row>
    <row r="57" spans="1:193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</row>
    <row r="58" spans="1:193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</row>
    <row r="59" spans="1:193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</row>
    <row r="60" spans="1:193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</row>
    <row r="61" spans="1:193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</row>
    <row r="62" spans="1:193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</row>
    <row r="63" spans="1:193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</row>
    <row r="64" spans="1:193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</row>
    <row r="65" spans="1:193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  <c r="GI65" s="167"/>
      <c r="GJ65" s="167"/>
      <c r="GK65" s="167"/>
    </row>
    <row r="66" spans="1:193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  <c r="GI66" s="167"/>
      <c r="GJ66" s="167"/>
      <c r="GK66" s="167"/>
    </row>
    <row r="67" spans="1:193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  <c r="GI67" s="167"/>
      <c r="GJ67" s="167"/>
      <c r="GK67" s="167"/>
    </row>
    <row r="68" spans="1:193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  <c r="GI68" s="181"/>
      <c r="GJ68" s="181"/>
      <c r="GK68" s="181"/>
    </row>
    <row r="69" spans="1:193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  <c r="GI69" s="167"/>
      <c r="GJ69" s="167"/>
      <c r="GK69" s="167"/>
    </row>
    <row r="70" spans="1:193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  <c r="GI70" s="167"/>
      <c r="GJ70" s="167"/>
      <c r="GK70" s="167"/>
    </row>
    <row r="71" spans="1:193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  <c r="GI71" s="167"/>
      <c r="GJ71" s="167"/>
      <c r="GK71" s="167"/>
    </row>
    <row r="72" spans="1:193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  <c r="GI72" s="167"/>
      <c r="GJ72" s="167"/>
      <c r="GK72" s="167"/>
    </row>
    <row r="73" spans="1:193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  <c r="GI73" s="182"/>
      <c r="GJ73" s="182"/>
      <c r="GK73" s="182"/>
    </row>
    <row r="74" spans="1:193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  <c r="GI74" s="182"/>
      <c r="GJ74" s="182"/>
      <c r="GK74" s="182"/>
    </row>
    <row r="75" spans="1:193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  <c r="GI75" s="182"/>
      <c r="GJ75" s="182"/>
      <c r="GK75" s="182"/>
    </row>
    <row r="76" spans="1:193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  <c r="GI76" s="182"/>
      <c r="GJ76" s="182"/>
      <c r="GK76" s="182"/>
    </row>
    <row r="77" spans="1:193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  <c r="GI77" s="167"/>
      <c r="GJ77" s="167"/>
      <c r="GK77" s="167"/>
    </row>
    <row r="78" spans="1:193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  <c r="GI78" s="167"/>
      <c r="GJ78" s="167"/>
      <c r="GK78" s="167"/>
    </row>
    <row r="79" spans="1:193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  <c r="GI79" s="167"/>
      <c r="GJ79" s="167"/>
      <c r="GK79" s="167"/>
    </row>
    <row r="80" spans="1:193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  <c r="GI80" s="167"/>
      <c r="GJ80" s="167"/>
      <c r="GK80" s="167"/>
    </row>
    <row r="81" spans="1:193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  <c r="GI81" s="167"/>
      <c r="GJ81" s="167"/>
      <c r="GK81" s="167"/>
    </row>
    <row r="82" spans="1:193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  <c r="GI82" s="167"/>
      <c r="GJ82" s="167"/>
      <c r="GK82" s="167"/>
    </row>
    <row r="83" spans="1:193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  <c r="GI83" s="167"/>
      <c r="GJ83" s="167"/>
      <c r="GK83" s="167"/>
    </row>
    <row r="84" spans="1:193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  <c r="GI84" s="167"/>
      <c r="GJ84" s="167"/>
      <c r="GK84" s="167"/>
    </row>
    <row r="85" spans="1:193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  <c r="GI85" s="167"/>
      <c r="GJ85" s="167"/>
      <c r="GK85" s="167"/>
    </row>
    <row r="86" spans="1:193">
      <c r="A86" t="s">
        <v>337</v>
      </c>
      <c r="B86" t="s">
        <v>126</v>
      </c>
      <c r="C86" s="34"/>
      <c r="D86" s="168"/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  <c r="AL86" s="168"/>
      <c r="AM86" s="168"/>
      <c r="AN86" s="168"/>
      <c r="AO86" s="168"/>
      <c r="AP86" s="168"/>
      <c r="AQ86" s="168"/>
      <c r="AR86" s="168"/>
      <c r="AS86" s="168"/>
      <c r="AT86" s="168"/>
      <c r="AU86" s="168"/>
      <c r="AV86" s="168"/>
      <c r="AW86" s="168"/>
      <c r="AX86" s="168"/>
      <c r="AY86" s="168"/>
      <c r="AZ86" s="168"/>
      <c r="BA86" s="168"/>
      <c r="BB86" s="168"/>
      <c r="BC86" s="168"/>
      <c r="BD86" s="168"/>
      <c r="BE86" s="168"/>
      <c r="BF86" s="168"/>
      <c r="BG86" s="168"/>
      <c r="BH86" s="168"/>
      <c r="BI86" s="168"/>
      <c r="BJ86" s="168"/>
      <c r="BK86" s="168"/>
      <c r="BL86" s="168"/>
      <c r="BM86" s="168"/>
      <c r="BN86" s="168"/>
      <c r="BO86" s="168"/>
      <c r="BP86" s="168"/>
      <c r="BQ86" s="168"/>
      <c r="BR86" s="168"/>
      <c r="BS86" s="168"/>
      <c r="BT86" s="168"/>
      <c r="BU86" s="168"/>
      <c r="BV86" s="168"/>
      <c r="BW86" s="168"/>
      <c r="BX86" s="168"/>
      <c r="BY86" s="168"/>
      <c r="BZ86" s="168"/>
      <c r="CA86" s="168"/>
      <c r="CB86" s="168"/>
      <c r="CC86" s="168"/>
      <c r="CD86" s="168"/>
      <c r="CE86" s="168"/>
      <c r="CF86" s="168"/>
      <c r="CG86" s="168"/>
      <c r="CH86" s="168"/>
      <c r="CI86" s="168"/>
      <c r="CJ86" s="168"/>
      <c r="CK86" s="168"/>
      <c r="CL86" s="168"/>
      <c r="CM86" s="168"/>
      <c r="CN86" s="168"/>
      <c r="CO86" s="168"/>
      <c r="CP86" s="168"/>
      <c r="CQ86" s="168"/>
      <c r="CR86" s="168"/>
      <c r="CS86" s="168"/>
      <c r="CT86" s="168"/>
      <c r="CU86" s="168"/>
      <c r="CV86" s="168"/>
      <c r="CW86" s="168"/>
      <c r="CX86" s="168"/>
      <c r="CY86" s="168"/>
      <c r="CZ86" s="168"/>
      <c r="DA86" s="168"/>
      <c r="DB86" s="168"/>
      <c r="DC86" s="168"/>
      <c r="DD86" s="168"/>
      <c r="DE86" s="168"/>
      <c r="DF86" s="168"/>
      <c r="DG86" s="168"/>
      <c r="DH86" s="168"/>
      <c r="DI86" s="168"/>
      <c r="DJ86" s="168"/>
      <c r="DK86" s="168"/>
      <c r="DL86" s="168"/>
      <c r="DM86" s="168"/>
      <c r="DN86" s="168"/>
      <c r="DO86" s="168"/>
      <c r="DP86" s="168"/>
      <c r="DQ86" s="168"/>
      <c r="DR86" s="168"/>
      <c r="DS86" s="168"/>
      <c r="DT86" s="168"/>
      <c r="DU86" s="168"/>
      <c r="DV86" s="168"/>
      <c r="DW86" s="168"/>
      <c r="DX86" s="168"/>
      <c r="DY86" s="168"/>
      <c r="DZ86" s="168"/>
      <c r="EA86" s="168"/>
      <c r="EB86" s="168"/>
      <c r="EC86" s="168"/>
      <c r="ED86" s="168"/>
      <c r="EE86" s="168"/>
      <c r="EF86" s="168"/>
      <c r="EG86" s="168"/>
      <c r="EH86" s="168"/>
      <c r="EI86" s="168"/>
      <c r="EJ86" s="168"/>
      <c r="EK86" s="168"/>
      <c r="EL86" s="168"/>
      <c r="EM86" s="168"/>
      <c r="EN86" s="168"/>
      <c r="EO86" s="168"/>
      <c r="EP86" s="168"/>
      <c r="EQ86" s="168"/>
      <c r="ER86" s="168"/>
      <c r="ES86" s="168"/>
      <c r="ET86" s="168"/>
      <c r="EU86" s="168"/>
      <c r="EV86" s="168"/>
      <c r="EW86" s="168"/>
      <c r="EX86" s="168"/>
      <c r="EY86" s="168"/>
      <c r="EZ86" s="168"/>
      <c r="FA86" s="168"/>
      <c r="FB86" s="168"/>
      <c r="FC86" s="168"/>
      <c r="FD86" s="168"/>
      <c r="FE86" s="168"/>
      <c r="FF86" s="168"/>
      <c r="FG86" s="168"/>
      <c r="FH86" s="168"/>
      <c r="FI86" s="168"/>
      <c r="FJ86" s="168"/>
      <c r="FK86" s="168"/>
      <c r="FL86" s="168"/>
      <c r="FM86" s="168"/>
      <c r="FN86" s="168"/>
      <c r="FO86" s="168"/>
      <c r="FP86" s="168"/>
      <c r="FQ86" s="168"/>
      <c r="FR86" s="168"/>
      <c r="FS86" s="168"/>
      <c r="FT86" s="168"/>
      <c r="FU86" s="168"/>
      <c r="FV86" s="168"/>
      <c r="FW86" s="168"/>
      <c r="FX86" s="168"/>
      <c r="FY86" s="168"/>
      <c r="FZ86" s="168"/>
      <c r="GA86" s="168"/>
      <c r="GB86" s="168"/>
      <c r="GC86" s="167"/>
      <c r="GD86" s="167"/>
      <c r="GE86" s="167"/>
      <c r="GF86" s="167"/>
      <c r="GG86" s="167"/>
      <c r="GH86" s="167"/>
      <c r="GI86" s="167"/>
      <c r="GJ86" s="167"/>
      <c r="GK86" s="167"/>
    </row>
    <row r="87" spans="1:193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  <c r="GI87" s="167"/>
      <c r="GJ87" s="167"/>
      <c r="GK87" s="167"/>
    </row>
    <row r="88" spans="1:193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  <c r="GI88" s="167"/>
      <c r="GJ88" s="167"/>
      <c r="GK88" s="167"/>
    </row>
    <row r="89" spans="1:193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  <c r="GI89" s="167"/>
      <c r="GJ89" s="167"/>
      <c r="GK89" s="167"/>
    </row>
    <row r="90" spans="1:193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  <c r="GI90" s="182"/>
      <c r="GJ90" s="182"/>
      <c r="GK90" s="182"/>
    </row>
    <row r="91" spans="1:193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  <c r="GI91" s="182"/>
      <c r="GJ91" s="182"/>
      <c r="GK91" s="182"/>
    </row>
    <row r="92" spans="1:193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  <c r="GI92" s="167"/>
      <c r="GJ92" s="167"/>
      <c r="GK92" s="167"/>
    </row>
    <row r="93" spans="1:193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  <c r="GI93" s="167"/>
      <c r="GJ93" s="167"/>
      <c r="GK93" s="167"/>
    </row>
    <row r="94" spans="1:193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  <c r="GI94" s="167"/>
      <c r="GJ94" s="167"/>
      <c r="GK94" s="167"/>
    </row>
    <row r="95" spans="1:193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  <c r="GI95" s="167"/>
      <c r="GJ95" s="167"/>
      <c r="GK95" s="167"/>
    </row>
    <row r="96" spans="1:193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  <c r="GI96" s="167"/>
      <c r="GJ96" s="167"/>
      <c r="GK96" s="167"/>
    </row>
    <row r="97" spans="1:193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  <c r="GI97" s="167"/>
      <c r="GJ97" s="167"/>
      <c r="GK97" s="167"/>
    </row>
    <row r="98" spans="1:193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  <c r="GI98" s="167"/>
      <c r="GJ98" s="167"/>
      <c r="GK98" s="167"/>
    </row>
    <row r="99" spans="1:193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  <c r="GI99" s="167"/>
      <c r="GJ99" s="167"/>
      <c r="GK99" s="167"/>
    </row>
    <row r="100" spans="1:193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  <c r="GI100" s="167"/>
      <c r="GJ100" s="167"/>
      <c r="GK100" s="167"/>
    </row>
    <row r="101" spans="1:193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  <c r="GI101" s="167"/>
      <c r="GJ101" s="167"/>
      <c r="GK101" s="167"/>
    </row>
    <row r="102" spans="1:193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  <c r="GI102" s="167"/>
      <c r="GJ102" s="167"/>
      <c r="GK102" s="167"/>
    </row>
    <row r="103" spans="1:193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  <c r="GI103" s="167"/>
      <c r="GJ103" s="167"/>
      <c r="GK103" s="167"/>
    </row>
    <row r="104" spans="1:193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  <c r="GI104" s="167"/>
      <c r="GJ104" s="167"/>
      <c r="GK104" s="167"/>
    </row>
    <row r="105" spans="1:193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  <c r="GI105" s="167"/>
      <c r="GJ105" s="167"/>
      <c r="GK105" s="167"/>
    </row>
    <row r="106" spans="1:193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  <c r="GI106" s="167"/>
      <c r="GJ106" s="167"/>
      <c r="GK106" s="167"/>
    </row>
    <row r="107" spans="1:193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  <c r="GI107" s="167"/>
      <c r="GJ107" s="167"/>
      <c r="GK107" s="167"/>
    </row>
    <row r="108" spans="1:193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  <c r="GI108" s="167"/>
      <c r="GJ108" s="167"/>
      <c r="GK108" s="167"/>
    </row>
    <row r="109" spans="1:193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  <c r="GI109" s="167"/>
      <c r="GJ109" s="167"/>
      <c r="GK109" s="167"/>
    </row>
    <row r="110" spans="1:193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</row>
    <row r="111" spans="1:193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</row>
    <row r="112" spans="1:193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  <c r="GI112" s="167"/>
      <c r="GJ112" s="167"/>
      <c r="GK112" s="167"/>
    </row>
    <row r="113" spans="1:193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  <c r="GI113" s="167"/>
      <c r="GJ113" s="167"/>
      <c r="GK113" s="167"/>
    </row>
    <row r="114" spans="1:193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  <c r="GI114" s="167"/>
      <c r="GJ114" s="167"/>
      <c r="GK114" s="167"/>
    </row>
    <row r="115" spans="1:193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</row>
    <row r="116" spans="1:193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</row>
    <row r="117" spans="1:193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</row>
    <row r="118" spans="1:193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</row>
    <row r="119" spans="1:193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  <c r="GI119" s="167"/>
      <c r="GJ119" s="167"/>
      <c r="GK119" s="167"/>
    </row>
    <row r="120" spans="1:193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</row>
    <row r="121" spans="1:193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</row>
    <row r="122" spans="1:193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</row>
    <row r="123" spans="1:193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  <c r="GI123" s="167"/>
      <c r="GJ123" s="167"/>
      <c r="GK123" s="167"/>
    </row>
    <row r="124" spans="1:193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</row>
    <row r="125" spans="1:193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</row>
    <row r="126" spans="1:193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</row>
    <row r="127" spans="1:193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  <c r="GI127" s="167"/>
      <c r="GJ127" s="167"/>
      <c r="GK127" s="167"/>
    </row>
    <row r="128" spans="1:193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</row>
    <row r="129" spans="1:193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</row>
    <row r="130" spans="1:193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</row>
    <row r="131" spans="1:193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  <c r="GI131" s="167"/>
      <c r="GJ131" s="167"/>
      <c r="GK131" s="167"/>
    </row>
    <row r="132" spans="1:193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</row>
    <row r="133" spans="1:193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</row>
    <row r="134" spans="1:193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</row>
    <row r="135" spans="1:193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  <c r="GI135" s="167"/>
      <c r="GJ135" s="167"/>
      <c r="GK135" s="167"/>
    </row>
    <row r="136" spans="1:193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  <c r="GI136" s="167"/>
      <c r="GJ136" s="167"/>
      <c r="GK136" s="167"/>
    </row>
    <row r="137" spans="1:193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  <c r="GI137" s="167"/>
      <c r="GJ137" s="167"/>
      <c r="GK137" s="167"/>
    </row>
    <row r="138" spans="1:193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  <c r="GI138" s="167"/>
      <c r="GJ138" s="167"/>
      <c r="GK138" s="167"/>
    </row>
    <row r="139" spans="1:193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  <c r="GI139" s="167"/>
      <c r="GJ139" s="167"/>
      <c r="GK139" s="167"/>
    </row>
    <row r="140" spans="1:193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  <c r="GI140" s="167"/>
      <c r="GJ140" s="167"/>
      <c r="GK140" s="167"/>
    </row>
    <row r="141" spans="1:193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  <c r="GI141" s="167"/>
      <c r="GJ141" s="167"/>
      <c r="GK141" s="167"/>
    </row>
    <row r="142" spans="1:193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  <c r="GI142" s="167"/>
      <c r="GJ142" s="167"/>
      <c r="GK142" s="167"/>
    </row>
    <row r="143" spans="1:193" ht="13.8">
      <c r="A143" s="19" t="s">
        <v>180</v>
      </c>
      <c r="C143" s="37">
        <f>IF('Bench-3'!$D$116="n.a.","n.a.",IF($D$116&lt;=PI()/2,C136*'Input Data'!$C$3*$D$142*SIN('Bench-3'!$D$116)*9.81,'Bench-3'!C136*'Input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  <c r="GI143" s="167"/>
      <c r="GJ143" s="167"/>
      <c r="GK143" s="167"/>
    </row>
    <row r="144" spans="1:193" ht="13.8">
      <c r="A144" s="19" t="s">
        <v>304</v>
      </c>
      <c r="C144" s="37">
        <f>IF('Bench-3'!$D$120="n.a.","n.a.",IF($D$120&lt;=PI()/2,C137*'Input Data'!$C$3*$D$142*SIN('Bench-3'!$D$120)*9.81,'Bench-3'!C137*'Input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  <c r="GI144" s="167"/>
      <c r="GJ144" s="167"/>
      <c r="GK144" s="167"/>
    </row>
    <row r="145" spans="1:193" ht="13.8">
      <c r="A145" s="19" t="s">
        <v>181</v>
      </c>
      <c r="C145" s="37">
        <f>IF('Bench-3'!$D$124="n.a.","n.a.",IF($D$124&lt;=PI()/2,C138*'Input Data'!$C$3*$D$142*SIN('Bench-3'!$D$124)*9.81,'Bench-3'!C138*'Input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  <c r="GI145" s="167"/>
      <c r="GJ145" s="167"/>
      <c r="GK145" s="167"/>
    </row>
    <row r="146" spans="1:193" ht="13.8">
      <c r="A146" s="19" t="s">
        <v>182</v>
      </c>
      <c r="C146" s="37">
        <f>IF('Bench-3'!$D$128="n.a.","n.a.",IF($D$128&lt;=PI()/2,C139*'Input Data'!$C$3*$D$142*SIN('Bench-3'!$D$128)*9.81,'Bench-3'!C139*'Input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  <c r="GI146" s="167"/>
      <c r="GJ146" s="167"/>
      <c r="GK146" s="167"/>
    </row>
    <row r="147" spans="1:193" ht="13.8">
      <c r="A147" s="19" t="s">
        <v>183</v>
      </c>
      <c r="C147" s="38">
        <f>IF('Bench-3'!$D$132="n.a.","n.a.",IF($D$132&lt;=PI()/2,C140*'Input Data'!$C$3*$D$142*SIN('Bench-3'!$D$132)*9.81,'Bench-3'!C140*'Input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  <c r="GI147" s="167"/>
      <c r="GJ147" s="167"/>
      <c r="GK147" s="167"/>
    </row>
    <row r="148" spans="1:193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  <c r="GI148" s="167"/>
      <c r="GJ148" s="167"/>
      <c r="GK148" s="167"/>
    </row>
    <row r="149" spans="1:193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  <c r="GI149" s="167"/>
      <c r="GJ149" s="167"/>
      <c r="GK149" s="167"/>
    </row>
    <row r="150" spans="1:193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  <c r="GI150" s="167"/>
      <c r="GJ150" s="167"/>
      <c r="GK150" s="167"/>
    </row>
    <row r="151" spans="1:193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  <c r="GI151" s="167"/>
      <c r="GJ151" s="167"/>
      <c r="GK151" s="167"/>
    </row>
    <row r="152" spans="1:193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  <c r="GI152" s="167"/>
      <c r="GJ152" s="167"/>
      <c r="GK152" s="167"/>
    </row>
    <row r="153" spans="1:193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  <c r="GI153" s="167"/>
      <c r="GJ153" s="167"/>
      <c r="GK153" s="167"/>
    </row>
    <row r="154" spans="1:193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  <c r="GI154" s="167"/>
      <c r="GJ154" s="167"/>
      <c r="GK154" s="167"/>
    </row>
    <row r="155" spans="1:193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  <c r="GI155" s="167"/>
      <c r="GJ155" s="167"/>
      <c r="GK155" s="167"/>
    </row>
    <row r="156" spans="1:193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  <c r="GI156" s="167"/>
      <c r="GJ156" s="167"/>
      <c r="GK156" s="167"/>
    </row>
    <row r="157" spans="1:193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  <c r="GI157" s="167"/>
      <c r="GJ157" s="167"/>
      <c r="GK157" s="167"/>
    </row>
    <row r="158" spans="1:193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  <c r="GI158" s="167"/>
      <c r="GJ158" s="167"/>
      <c r="GK158" s="167"/>
    </row>
    <row r="159" spans="1:193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  <c r="GI159" s="167"/>
      <c r="GJ159" s="167"/>
      <c r="GK159" s="167"/>
    </row>
    <row r="160" spans="1:193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  <c r="GI160" s="167"/>
      <c r="GJ160" s="167"/>
      <c r="GK160" s="167"/>
    </row>
    <row r="161" spans="1:193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</row>
    <row r="162" spans="1:193">
      <c r="A162" t="s">
        <v>192</v>
      </c>
      <c r="B162" t="s">
        <v>274</v>
      </c>
      <c r="C162" s="37"/>
      <c r="D162" s="168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</row>
    <row r="163" spans="1:193" ht="13.8">
      <c r="A163" s="19" t="s">
        <v>184</v>
      </c>
      <c r="C163" s="34">
        <f>IF('Bench-3'!$D$116="n.a.","n.a.",IF($D$116&lt;=PI()/2,C136*'Input Data'!$C$3*$D$162*COS('Bench-3'!$D$116)*9.81*'Input Data'!$C$5,0))</f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7"/>
      <c r="GD163" s="167"/>
      <c r="GE163" s="167"/>
      <c r="GF163" s="167"/>
      <c r="GG163" s="167"/>
      <c r="GH163" s="167"/>
      <c r="GI163" s="167"/>
      <c r="GJ163" s="167"/>
      <c r="GK163" s="167"/>
    </row>
    <row r="164" spans="1:193" ht="13.8">
      <c r="A164" s="19" t="s">
        <v>185</v>
      </c>
      <c r="C164" s="34">
        <f>IF('Bench-3'!$D$120="n.a.","n.a.",IF($D$120&lt;=PI()/2,C137*'Input Data'!$C$3*$D$162*COS('Bench-3'!$D$120)*9.81*'Input Data'!$C$5,0))</f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7"/>
      <c r="GD164" s="167"/>
      <c r="GE164" s="167"/>
      <c r="GF164" s="167"/>
      <c r="GG164" s="167"/>
      <c r="GH164" s="167"/>
      <c r="GI164" s="167"/>
      <c r="GJ164" s="167"/>
      <c r="GK164" s="167"/>
    </row>
    <row r="165" spans="1:193" ht="13.8">
      <c r="A165" s="19" t="s">
        <v>186</v>
      </c>
      <c r="C165" s="34">
        <f>IF('Bench-3'!$D$124="n.a.","n.a.",IF($D$124&lt;=PI()/2,C138*'Input Data'!$C$3*$D$162*COS('Bench-3'!$D$124)*9.81*'Input Data'!$C$5,0))</f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7"/>
      <c r="GD165" s="167"/>
      <c r="GE165" s="167"/>
      <c r="GF165" s="167"/>
      <c r="GG165" s="167"/>
      <c r="GH165" s="167"/>
      <c r="GI165" s="167"/>
      <c r="GJ165" s="167"/>
      <c r="GK165" s="167"/>
    </row>
    <row r="166" spans="1:193" ht="13.8">
      <c r="A166" s="19" t="s">
        <v>187</v>
      </c>
      <c r="C166" s="34">
        <f>IF('Bench-3'!$D$128="n.a.","n.a.",IF($D$128&lt;=PI()/2,C139*'Input Data'!$C$3*$D$162*COS('Bench-3'!$D$128)*9.81*'Input Data'!$C$5,0))</f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7"/>
      <c r="GD166" s="167"/>
      <c r="GE166" s="167"/>
      <c r="GF166" s="167"/>
      <c r="GG166" s="167"/>
      <c r="GH166" s="167"/>
      <c r="GI166" s="167"/>
      <c r="GJ166" s="167"/>
      <c r="GK166" s="167"/>
    </row>
    <row r="167" spans="1:193" ht="13.8">
      <c r="A167" s="19" t="s">
        <v>188</v>
      </c>
      <c r="C167" s="38">
        <f>IF('Bench-3'!$D$132="n.a.","n.a.",IF($D$132&lt;=PI()/2,C140*'Input Data'!$C$3*$D$162*COS('Bench-3'!$D$132)*9.81*'Input Data'!$C$5,0))</f>
        <v>0</v>
      </c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 s="164"/>
      <c r="EZ167" s="164"/>
      <c r="FA167" s="164"/>
      <c r="FB167" s="164"/>
      <c r="FC167" s="164"/>
      <c r="FD167" s="164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7"/>
      <c r="GD167" s="167"/>
      <c r="GE167" s="167"/>
      <c r="GF167" s="167"/>
      <c r="GG167" s="167"/>
      <c r="GH167" s="167"/>
      <c r="GI167" s="167"/>
      <c r="GJ167" s="167"/>
      <c r="GK167" s="167"/>
    </row>
    <row r="168" spans="1:193" ht="15.6">
      <c r="A168" t="s">
        <v>189</v>
      </c>
      <c r="B168" t="s">
        <v>229</v>
      </c>
      <c r="C168" s="34" t="e">
        <f>SUM(C163:C167)/'Input Data'!$C$16</f>
        <v>#DIV/0!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7"/>
      <c r="GD168" s="167"/>
      <c r="GE168" s="167"/>
      <c r="GF168" s="167"/>
      <c r="GG168" s="167"/>
      <c r="GH168" s="167"/>
      <c r="GI168" s="167"/>
      <c r="GJ168" s="167"/>
      <c r="GK168" s="167"/>
    </row>
    <row r="169" spans="1:193" ht="15.6">
      <c r="A169" t="s">
        <v>191</v>
      </c>
      <c r="B169" s="17" t="s">
        <v>190</v>
      </c>
      <c r="C169" s="43" t="e">
        <f>C168/$D$162</f>
        <v>#DIV/0!</v>
      </c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/>
      <c r="DU169" s="176"/>
      <c r="DV169" s="176"/>
      <c r="DW169" s="176"/>
      <c r="DX169" s="176"/>
      <c r="DY169" s="176"/>
      <c r="DZ169" s="176"/>
      <c r="EA169" s="176"/>
      <c r="EB169" s="176"/>
      <c r="EC169" s="176"/>
      <c r="ED169" s="176"/>
      <c r="EE169" s="176"/>
      <c r="EF169" s="176"/>
      <c r="EG169" s="176"/>
      <c r="EH169" s="176"/>
      <c r="EI169" s="176"/>
      <c r="EJ169" s="176"/>
      <c r="EK169" s="176"/>
      <c r="EL169" s="176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76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67"/>
      <c r="GD169" s="167"/>
      <c r="GE169" s="167"/>
      <c r="GF169" s="167"/>
      <c r="GG169" s="167"/>
      <c r="GH169" s="167"/>
      <c r="GI169" s="167"/>
      <c r="GJ169" s="167"/>
      <c r="GK169" s="167"/>
    </row>
    <row r="170" spans="1:193" ht="16.8">
      <c r="B170" t="s">
        <v>230</v>
      </c>
      <c r="C170" s="3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7"/>
      <c r="GD170" s="167"/>
      <c r="GE170" s="167"/>
      <c r="GF170" s="167"/>
      <c r="GG170" s="167"/>
      <c r="GH170" s="167"/>
      <c r="GI170" s="167"/>
      <c r="GJ170" s="167"/>
      <c r="GK170" s="167"/>
    </row>
    <row r="171" spans="1:193" ht="15.6">
      <c r="A171" s="17" t="s">
        <v>231</v>
      </c>
      <c r="B171" s="17" t="s">
        <v>232</v>
      </c>
      <c r="C171" s="42"/>
      <c r="D171" s="179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7"/>
      <c r="GD171" s="167"/>
      <c r="GE171" s="167"/>
      <c r="GF171" s="167"/>
      <c r="GG171" s="167"/>
      <c r="GH171" s="167"/>
      <c r="GI171" s="167"/>
      <c r="GJ171" s="167"/>
      <c r="GK171" s="167"/>
    </row>
    <row r="172" spans="1:193">
      <c r="A172" s="17" t="s">
        <v>357</v>
      </c>
      <c r="B172" s="17"/>
      <c r="C172" s="42"/>
      <c r="D172" s="179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7"/>
      <c r="GD172" s="167"/>
      <c r="GE172" s="167"/>
      <c r="GF172" s="167"/>
      <c r="GG172" s="167"/>
      <c r="GH172" s="167"/>
      <c r="GI172" s="167"/>
      <c r="GJ172" s="167"/>
      <c r="GK172" s="167"/>
    </row>
    <row r="173" spans="1:193">
      <c r="A173" s="17" t="s">
        <v>242</v>
      </c>
      <c r="C173"/>
      <c r="D173" s="168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</row>
    <row r="174" spans="1:193">
      <c r="A174" s="17"/>
      <c r="C174"/>
      <c r="D174" s="168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</row>
    <row r="175" spans="1:193" ht="15.6">
      <c r="A175" s="17" t="s">
        <v>233</v>
      </c>
      <c r="B175" t="s">
        <v>240</v>
      </c>
      <c r="C175" s="3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7"/>
      <c r="GD175" s="167"/>
      <c r="GE175" s="167"/>
      <c r="GF175" s="167"/>
      <c r="GG175" s="167"/>
      <c r="GH175" s="167"/>
      <c r="GI175" s="167"/>
      <c r="GJ175" s="167"/>
      <c r="GK175" s="167"/>
    </row>
    <row r="176" spans="1:193" s="21" customFormat="1" ht="15">
      <c r="B176" s="21" t="s">
        <v>134</v>
      </c>
      <c r="C176" s="44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4"/>
      <c r="GD176" s="184"/>
      <c r="GE176" s="184"/>
      <c r="GF176" s="184"/>
      <c r="GG176" s="184"/>
      <c r="GH176" s="184"/>
      <c r="GI176" s="184"/>
      <c r="GJ176" s="184"/>
      <c r="GK176" s="184"/>
    </row>
    <row r="177" spans="1:193" ht="14.4" customHeight="1"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</row>
    <row r="178" spans="1:193" ht="14.4" customHeight="1">
      <c r="A178" t="s">
        <v>131</v>
      </c>
      <c r="B178" t="s">
        <v>132</v>
      </c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</row>
    <row r="179" spans="1:193" ht="14.4" customHeight="1">
      <c r="A179" s="17" t="s">
        <v>387</v>
      </c>
      <c r="B179" t="s">
        <v>540</v>
      </c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/>
      <c r="AU179" s="168"/>
      <c r="AV179" s="168"/>
      <c r="AW179" s="168"/>
      <c r="AX179" s="168"/>
      <c r="AY179" s="168"/>
      <c r="AZ179" s="168"/>
      <c r="BA179" s="168"/>
      <c r="BB179" s="168"/>
      <c r="BC179" s="168"/>
      <c r="BD179" s="168"/>
      <c r="BE179" s="168"/>
      <c r="BF179" s="168"/>
      <c r="BG179" s="168"/>
      <c r="BH179" s="168"/>
      <c r="BI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68"/>
      <c r="BU179" s="168"/>
      <c r="BV179" s="168"/>
      <c r="BW179" s="168"/>
      <c r="BX179" s="168"/>
      <c r="BY179" s="168"/>
      <c r="BZ179" s="168"/>
      <c r="CA179" s="168"/>
      <c r="CB179" s="168"/>
      <c r="CC179" s="168"/>
      <c r="CD179" s="168"/>
      <c r="CE179" s="168"/>
      <c r="CF179" s="168"/>
      <c r="CG179" s="168"/>
      <c r="CH179" s="168"/>
      <c r="CI179" s="168"/>
      <c r="CJ179" s="168"/>
      <c r="CK179" s="168"/>
      <c r="CL179" s="168"/>
      <c r="CM179" s="168"/>
      <c r="CN179" s="168"/>
      <c r="CO179" s="168"/>
      <c r="CP179" s="168"/>
      <c r="CQ179" s="168"/>
      <c r="CR179" s="168"/>
      <c r="CS179" s="168"/>
      <c r="CT179" s="168"/>
      <c r="CU179" s="168"/>
      <c r="CV179" s="168"/>
      <c r="CW179" s="168"/>
      <c r="CX179" s="168"/>
      <c r="CY179" s="168"/>
      <c r="CZ179" s="168"/>
      <c r="DA179" s="168"/>
      <c r="DB179" s="168"/>
      <c r="DC179" s="168"/>
      <c r="DD179" s="168"/>
      <c r="DE179" s="168"/>
      <c r="DF179" s="168"/>
      <c r="DG179" s="168"/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/>
      <c r="DW179" s="168"/>
      <c r="DX179" s="168"/>
      <c r="DY179" s="168"/>
      <c r="DZ179" s="168"/>
      <c r="EA179" s="168"/>
      <c r="EB179" s="168"/>
      <c r="EC179" s="168"/>
      <c r="ED179" s="168"/>
      <c r="EE179" s="168"/>
      <c r="EF179" s="168"/>
      <c r="EG179" s="168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/>
      <c r="EY179" s="168"/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/>
      <c r="FQ179" s="168"/>
      <c r="FR179" s="168"/>
      <c r="FS179" s="168"/>
      <c r="FT179" s="168"/>
      <c r="FU179" s="168"/>
      <c r="FV179" s="168"/>
      <c r="FW179" s="168"/>
      <c r="FX179" s="168"/>
      <c r="FY179" s="168"/>
      <c r="FZ179" s="168"/>
      <c r="GA179" s="168"/>
      <c r="GB179" s="168"/>
      <c r="GC179" s="167"/>
      <c r="GD179" s="167"/>
      <c r="GE179" s="167"/>
      <c r="GF179" s="167"/>
      <c r="GG179" s="167"/>
      <c r="GH179" s="167"/>
      <c r="GI179" s="167"/>
      <c r="GJ179" s="167"/>
      <c r="GK179" s="167"/>
    </row>
    <row r="180" spans="1:193" ht="14.4" customHeight="1">
      <c r="B180" t="s">
        <v>389</v>
      </c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</row>
    <row r="181" spans="1:193" ht="14.4" customHeight="1">
      <c r="A181" s="17" t="s">
        <v>388</v>
      </c>
      <c r="B181" t="s">
        <v>421</v>
      </c>
      <c r="D181" s="176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</row>
    <row r="182" spans="1:193" ht="14.4" customHeight="1">
      <c r="A182" s="17" t="s">
        <v>390</v>
      </c>
      <c r="D182" s="176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</row>
    <row r="183" spans="1:193" ht="14.4" customHeight="1"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</row>
    <row r="184" spans="1:193" ht="15.6">
      <c r="A184" t="s">
        <v>259</v>
      </c>
      <c r="B184" s="19" t="s">
        <v>211</v>
      </c>
      <c r="C184" s="34"/>
      <c r="D184" s="168"/>
      <c r="E184" s="168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2"/>
      <c r="DR184" s="162"/>
      <c r="DS184" s="162"/>
      <c r="DT184" s="162"/>
      <c r="DU184" s="162"/>
      <c r="DV184" s="162"/>
      <c r="DW184" s="162"/>
      <c r="DX184" s="162"/>
      <c r="DY184" s="162"/>
      <c r="DZ184" s="162"/>
      <c r="EA184" s="162"/>
      <c r="EB184" s="162"/>
      <c r="EC184" s="162"/>
      <c r="ED184" s="162"/>
      <c r="EE184" s="162"/>
      <c r="EF184" s="162"/>
      <c r="EG184" s="162"/>
      <c r="EH184" s="162"/>
      <c r="EI184" s="162"/>
      <c r="EJ184" s="162"/>
      <c r="EK184" s="162"/>
      <c r="EL184" s="162"/>
      <c r="EM184" s="162"/>
      <c r="EN184" s="162"/>
      <c r="EO184" s="162"/>
      <c r="EP184" s="162"/>
      <c r="EQ184" s="162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2"/>
      <c r="FD184" s="162"/>
      <c r="FE184" s="162"/>
      <c r="FF184" s="162"/>
      <c r="FG184" s="162"/>
      <c r="FH184" s="162"/>
      <c r="FI184" s="162"/>
      <c r="FJ184" s="162"/>
      <c r="FK184" s="162"/>
      <c r="FL184" s="162"/>
      <c r="FM184" s="162"/>
      <c r="FN184" s="162"/>
      <c r="FO184" s="162"/>
      <c r="FP184" s="162"/>
      <c r="FQ184" s="162"/>
      <c r="FR184" s="162"/>
      <c r="FS184" s="162"/>
      <c r="FT184" s="162"/>
      <c r="FU184" s="162"/>
      <c r="FV184" s="162"/>
      <c r="FW184" s="162"/>
      <c r="FX184" s="162"/>
      <c r="FY184" s="162"/>
      <c r="FZ184" s="162"/>
      <c r="GA184" s="162"/>
      <c r="GB184" s="162"/>
      <c r="GC184" s="167"/>
      <c r="GD184" s="167"/>
      <c r="GE184" s="167"/>
      <c r="GF184" s="167"/>
      <c r="GG184" s="167"/>
      <c r="GH184" s="167"/>
      <c r="GI184" s="167"/>
      <c r="GJ184" s="167"/>
      <c r="GK184" s="167"/>
    </row>
    <row r="185" spans="1:193" ht="13.8">
      <c r="A185" t="s">
        <v>332</v>
      </c>
      <c r="B185" s="19" t="s">
        <v>333</v>
      </c>
      <c r="C185" s="34"/>
      <c r="D185" s="168"/>
      <c r="E185" s="168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62"/>
      <c r="DA185" s="162"/>
      <c r="DB185" s="162"/>
      <c r="DC185" s="162"/>
      <c r="DD185" s="162"/>
      <c r="DE185" s="162"/>
      <c r="DF185" s="162"/>
      <c r="DG185" s="162"/>
      <c r="DH185" s="162"/>
      <c r="DI185" s="162"/>
      <c r="DJ185" s="162"/>
      <c r="DK185" s="162"/>
      <c r="DL185" s="162"/>
      <c r="DM185" s="162"/>
      <c r="DN185" s="162"/>
      <c r="DO185" s="162"/>
      <c r="DP185" s="162"/>
      <c r="DQ185" s="162"/>
      <c r="DR185" s="162"/>
      <c r="DS185" s="162"/>
      <c r="DT185" s="162"/>
      <c r="DU185" s="162"/>
      <c r="DV185" s="162"/>
      <c r="DW185" s="162"/>
      <c r="DX185" s="162"/>
      <c r="DY185" s="162"/>
      <c r="DZ185" s="162"/>
      <c r="EA185" s="162"/>
      <c r="EB185" s="162"/>
      <c r="EC185" s="162"/>
      <c r="ED185" s="162"/>
      <c r="EE185" s="162"/>
      <c r="EF185" s="162"/>
      <c r="EG185" s="162"/>
      <c r="EH185" s="162"/>
      <c r="EI185" s="162"/>
      <c r="EJ185" s="162"/>
      <c r="EK185" s="162"/>
      <c r="EL185" s="162"/>
      <c r="EM185" s="162"/>
      <c r="EN185" s="162"/>
      <c r="EO185" s="162"/>
      <c r="EP185" s="162"/>
      <c r="EQ185" s="162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2"/>
      <c r="FD185" s="162"/>
      <c r="FE185" s="162"/>
      <c r="FF185" s="162"/>
      <c r="FG185" s="162"/>
      <c r="FH185" s="162"/>
      <c r="FI185" s="162"/>
      <c r="FJ185" s="162"/>
      <c r="FK185" s="162"/>
      <c r="FL185" s="162"/>
      <c r="FM185" s="162"/>
      <c r="FN185" s="162"/>
      <c r="FO185" s="162"/>
      <c r="FP185" s="162"/>
      <c r="FQ185" s="162"/>
      <c r="FR185" s="162"/>
      <c r="FS185" s="162"/>
      <c r="FT185" s="162"/>
      <c r="FU185" s="162"/>
      <c r="FV185" s="162"/>
      <c r="FW185" s="162"/>
      <c r="FX185" s="162"/>
      <c r="FY185" s="162"/>
      <c r="FZ185" s="162"/>
      <c r="GA185" s="162"/>
      <c r="GB185" s="162"/>
      <c r="GC185" s="167"/>
      <c r="GD185" s="167"/>
      <c r="GE185" s="167"/>
      <c r="GF185" s="167"/>
      <c r="GG185" s="167"/>
      <c r="GH185" s="167"/>
      <c r="GI185" s="167"/>
      <c r="GJ185" s="167"/>
      <c r="GK185" s="167"/>
    </row>
    <row r="186" spans="1:193" ht="13.8">
      <c r="A186" t="s">
        <v>260</v>
      </c>
      <c r="B186" s="19" t="s">
        <v>112</v>
      </c>
      <c r="C186" s="34"/>
      <c r="D186" s="165"/>
      <c r="E186" s="165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62"/>
      <c r="DA186" s="162"/>
      <c r="DB186" s="162"/>
      <c r="DC186" s="162"/>
      <c r="DD186" s="162"/>
      <c r="DE186" s="162"/>
      <c r="DF186" s="162"/>
      <c r="DG186" s="162"/>
      <c r="DH186" s="162"/>
      <c r="DI186" s="162"/>
      <c r="DJ186" s="162"/>
      <c r="DK186" s="162"/>
      <c r="DL186" s="162"/>
      <c r="DM186" s="162"/>
      <c r="DN186" s="162"/>
      <c r="DO186" s="162"/>
      <c r="DP186" s="162"/>
      <c r="DQ186" s="162"/>
      <c r="DR186" s="162"/>
      <c r="DS186" s="162"/>
      <c r="DT186" s="162"/>
      <c r="DU186" s="162"/>
      <c r="DV186" s="162"/>
      <c r="DW186" s="162"/>
      <c r="DX186" s="162"/>
      <c r="DY186" s="162"/>
      <c r="DZ186" s="162"/>
      <c r="EA186" s="162"/>
      <c r="EB186" s="162"/>
      <c r="EC186" s="162"/>
      <c r="ED186" s="162"/>
      <c r="EE186" s="162"/>
      <c r="EF186" s="162"/>
      <c r="EG186" s="162"/>
      <c r="EH186" s="162"/>
      <c r="EI186" s="162"/>
      <c r="EJ186" s="162"/>
      <c r="EK186" s="162"/>
      <c r="EL186" s="162"/>
      <c r="EM186" s="162"/>
      <c r="EN186" s="162"/>
      <c r="EO186" s="162"/>
      <c r="EP186" s="162"/>
      <c r="EQ186" s="162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2"/>
      <c r="FD186" s="162"/>
      <c r="FE186" s="162"/>
      <c r="FF186" s="162"/>
      <c r="FG186" s="162"/>
      <c r="FH186" s="162"/>
      <c r="FI186" s="162"/>
      <c r="FJ186" s="162"/>
      <c r="FK186" s="162"/>
      <c r="FL186" s="162"/>
      <c r="FM186" s="162"/>
      <c r="FN186" s="162"/>
      <c r="FO186" s="162"/>
      <c r="FP186" s="162"/>
      <c r="FQ186" s="162"/>
      <c r="FR186" s="162"/>
      <c r="FS186" s="162"/>
      <c r="FT186" s="162"/>
      <c r="FU186" s="162"/>
      <c r="FV186" s="162"/>
      <c r="FW186" s="162"/>
      <c r="FX186" s="162"/>
      <c r="FY186" s="162"/>
      <c r="FZ186" s="162"/>
      <c r="GA186" s="162"/>
      <c r="GB186" s="162"/>
      <c r="GC186" s="167"/>
      <c r="GD186" s="167"/>
      <c r="GE186" s="167"/>
      <c r="GF186" s="167"/>
      <c r="GG186" s="167"/>
      <c r="GH186" s="167"/>
      <c r="GI186" s="167"/>
      <c r="GJ186" s="167"/>
      <c r="GK186" s="167"/>
    </row>
    <row r="187" spans="1:193" ht="15">
      <c r="A187" t="s">
        <v>346</v>
      </c>
      <c r="B187" s="19" t="s">
        <v>347</v>
      </c>
      <c r="C187" s="34"/>
      <c r="D187" s="165"/>
      <c r="E187" s="165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62"/>
      <c r="DA187" s="162"/>
      <c r="DB187" s="162"/>
      <c r="DC187" s="162"/>
      <c r="DD187" s="162"/>
      <c r="DE187" s="162"/>
      <c r="DF187" s="162"/>
      <c r="DG187" s="162"/>
      <c r="DH187" s="162"/>
      <c r="DI187" s="162"/>
      <c r="DJ187" s="162"/>
      <c r="DK187" s="162"/>
      <c r="DL187" s="162"/>
      <c r="DM187" s="162"/>
      <c r="DN187" s="162"/>
      <c r="DO187" s="162"/>
      <c r="DP187" s="162"/>
      <c r="DQ187" s="162"/>
      <c r="DR187" s="162"/>
      <c r="DS187" s="162"/>
      <c r="DT187" s="162"/>
      <c r="DU187" s="162"/>
      <c r="DV187" s="162"/>
      <c r="DW187" s="162"/>
      <c r="DX187" s="162"/>
      <c r="DY187" s="162"/>
      <c r="DZ187" s="162"/>
      <c r="EA187" s="162"/>
      <c r="EB187" s="162"/>
      <c r="EC187" s="162"/>
      <c r="ED187" s="162"/>
      <c r="EE187" s="162"/>
      <c r="EF187" s="162"/>
      <c r="EG187" s="162"/>
      <c r="EH187" s="162"/>
      <c r="EI187" s="162"/>
      <c r="EJ187" s="162"/>
      <c r="EK187" s="162"/>
      <c r="EL187" s="162"/>
      <c r="EM187" s="162"/>
      <c r="EN187" s="162"/>
      <c r="EO187" s="162"/>
      <c r="EP187" s="162"/>
      <c r="EQ187" s="162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2"/>
      <c r="FD187" s="162"/>
      <c r="FE187" s="162"/>
      <c r="FF187" s="162"/>
      <c r="FG187" s="162"/>
      <c r="FH187" s="162"/>
      <c r="FI187" s="162"/>
      <c r="FJ187" s="162"/>
      <c r="FK187" s="162"/>
      <c r="FL187" s="162"/>
      <c r="FM187" s="162"/>
      <c r="FN187" s="162"/>
      <c r="FO187" s="162"/>
      <c r="FP187" s="162"/>
      <c r="FQ187" s="162"/>
      <c r="FR187" s="162"/>
      <c r="FS187" s="162"/>
      <c r="FT187" s="162"/>
      <c r="FU187" s="162"/>
      <c r="FV187" s="162"/>
      <c r="FW187" s="162"/>
      <c r="FX187" s="162"/>
      <c r="FY187" s="162"/>
      <c r="FZ187" s="162"/>
      <c r="GA187" s="162"/>
      <c r="GB187" s="162"/>
      <c r="GC187" s="167"/>
      <c r="GD187" s="167"/>
      <c r="GE187" s="167"/>
      <c r="GF187" s="167"/>
      <c r="GG187" s="167"/>
      <c r="GH187" s="167"/>
      <c r="GI187" s="167"/>
      <c r="GJ187" s="167"/>
      <c r="GK187" s="167"/>
    </row>
    <row r="188" spans="1:193" ht="15">
      <c r="A188" t="s">
        <v>351</v>
      </c>
      <c r="B188" s="19" t="s">
        <v>352</v>
      </c>
      <c r="C188" s="34"/>
      <c r="D188" s="165"/>
      <c r="E188" s="165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62"/>
      <c r="DA188" s="162"/>
      <c r="DB188" s="162"/>
      <c r="DC188" s="162"/>
      <c r="DD188" s="162"/>
      <c r="DE188" s="162"/>
      <c r="DF188" s="162"/>
      <c r="DG188" s="162"/>
      <c r="DH188" s="162"/>
      <c r="DI188" s="162"/>
      <c r="DJ188" s="162"/>
      <c r="DK188" s="162"/>
      <c r="DL188" s="162"/>
      <c r="DM188" s="162"/>
      <c r="DN188" s="162"/>
      <c r="DO188" s="162"/>
      <c r="DP188" s="162"/>
      <c r="DQ188" s="162"/>
      <c r="DR188" s="162"/>
      <c r="DS188" s="162"/>
      <c r="DT188" s="162"/>
      <c r="DU188" s="162"/>
      <c r="DV188" s="162"/>
      <c r="DW188" s="162"/>
      <c r="DX188" s="162"/>
      <c r="DY188" s="162"/>
      <c r="DZ188" s="162"/>
      <c r="EA188" s="162"/>
      <c r="EB188" s="162"/>
      <c r="EC188" s="162"/>
      <c r="ED188" s="162"/>
      <c r="EE188" s="162"/>
      <c r="EF188" s="162"/>
      <c r="EG188" s="162"/>
      <c r="EH188" s="162"/>
      <c r="EI188" s="162"/>
      <c r="EJ188" s="162"/>
      <c r="EK188" s="162"/>
      <c r="EL188" s="162"/>
      <c r="EM188" s="162"/>
      <c r="EN188" s="162"/>
      <c r="EO188" s="162"/>
      <c r="EP188" s="162"/>
      <c r="EQ188" s="162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2"/>
      <c r="FD188" s="162"/>
      <c r="FE188" s="162"/>
      <c r="FF188" s="162"/>
      <c r="FG188" s="162"/>
      <c r="FH188" s="162"/>
      <c r="FI188" s="162"/>
      <c r="FJ188" s="162"/>
      <c r="FK188" s="162"/>
      <c r="FL188" s="162"/>
      <c r="FM188" s="162"/>
      <c r="FN188" s="162"/>
      <c r="FO188" s="162"/>
      <c r="FP188" s="162"/>
      <c r="FQ188" s="162"/>
      <c r="FR188" s="162"/>
      <c r="FS188" s="162"/>
      <c r="FT188" s="162"/>
      <c r="FU188" s="162"/>
      <c r="FV188" s="162"/>
      <c r="FW188" s="162"/>
      <c r="FX188" s="162"/>
      <c r="FY188" s="162"/>
      <c r="FZ188" s="162"/>
      <c r="GA188" s="162"/>
      <c r="GB188" s="162"/>
      <c r="GC188" s="167"/>
      <c r="GD188" s="167"/>
      <c r="GE188" s="167"/>
      <c r="GF188" s="167"/>
      <c r="GG188" s="167"/>
      <c r="GH188" s="167"/>
      <c r="GI188" s="167"/>
      <c r="GJ188" s="167"/>
      <c r="GK188" s="167"/>
    </row>
    <row r="189" spans="1:193" ht="15.6">
      <c r="A189" t="s">
        <v>334</v>
      </c>
      <c r="B189" t="s">
        <v>335</v>
      </c>
      <c r="C189" s="34"/>
      <c r="D189" s="168"/>
      <c r="E189" s="165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62"/>
      <c r="DA189" s="162"/>
      <c r="DB189" s="162"/>
      <c r="DC189" s="162"/>
      <c r="DD189" s="162"/>
      <c r="DE189" s="162"/>
      <c r="DF189" s="162"/>
      <c r="DG189" s="162"/>
      <c r="DH189" s="162"/>
      <c r="DI189" s="162"/>
      <c r="DJ189" s="162"/>
      <c r="DK189" s="162"/>
      <c r="DL189" s="162"/>
      <c r="DM189" s="162"/>
      <c r="DN189" s="162"/>
      <c r="DO189" s="162"/>
      <c r="DP189" s="162"/>
      <c r="DQ189" s="162"/>
      <c r="DR189" s="162"/>
      <c r="DS189" s="162"/>
      <c r="DT189" s="162"/>
      <c r="DU189" s="162"/>
      <c r="DV189" s="162"/>
      <c r="DW189" s="162"/>
      <c r="DX189" s="162"/>
      <c r="DY189" s="162"/>
      <c r="DZ189" s="162"/>
      <c r="EA189" s="162"/>
      <c r="EB189" s="162"/>
      <c r="EC189" s="162"/>
      <c r="ED189" s="162"/>
      <c r="EE189" s="162"/>
      <c r="EF189" s="162"/>
      <c r="EG189" s="162"/>
      <c r="EH189" s="162"/>
      <c r="EI189" s="162"/>
      <c r="EJ189" s="162"/>
      <c r="EK189" s="162"/>
      <c r="EL189" s="162"/>
      <c r="EM189" s="162"/>
      <c r="EN189" s="162"/>
      <c r="EO189" s="162"/>
      <c r="EP189" s="162"/>
      <c r="EQ189" s="162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2"/>
      <c r="FD189" s="162"/>
      <c r="FE189" s="162"/>
      <c r="FF189" s="162"/>
      <c r="FG189" s="162"/>
      <c r="FH189" s="162"/>
      <c r="FI189" s="162"/>
      <c r="FJ189" s="162"/>
      <c r="FK189" s="162"/>
      <c r="FL189" s="162"/>
      <c r="FM189" s="162"/>
      <c r="FN189" s="162"/>
      <c r="FO189" s="162"/>
      <c r="FP189" s="162"/>
      <c r="FQ189" s="162"/>
      <c r="FR189" s="162"/>
      <c r="FS189" s="162"/>
      <c r="FT189" s="162"/>
      <c r="FU189" s="162"/>
      <c r="FV189" s="162"/>
      <c r="FW189" s="162"/>
      <c r="FX189" s="162"/>
      <c r="FY189" s="162"/>
      <c r="FZ189" s="162"/>
      <c r="GA189" s="162"/>
      <c r="GB189" s="162"/>
      <c r="GC189" s="167"/>
      <c r="GD189" s="167"/>
      <c r="GE189" s="167"/>
      <c r="GF189" s="167"/>
      <c r="GG189" s="167"/>
      <c r="GH189" s="167"/>
      <c r="GI189" s="167"/>
      <c r="GJ189" s="167"/>
      <c r="GK189" s="167"/>
    </row>
    <row r="190" spans="1:193" ht="15">
      <c r="A190" t="s">
        <v>261</v>
      </c>
      <c r="B190" s="19" t="s">
        <v>262</v>
      </c>
      <c r="C190" s="34"/>
      <c r="D190" s="165"/>
      <c r="E190" s="165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62"/>
      <c r="DA190" s="162"/>
      <c r="DB190" s="162"/>
      <c r="DC190" s="162"/>
      <c r="DD190" s="162"/>
      <c r="DE190" s="162"/>
      <c r="DF190" s="162"/>
      <c r="DG190" s="162"/>
      <c r="DH190" s="162"/>
      <c r="DI190" s="162"/>
      <c r="DJ190" s="162"/>
      <c r="DK190" s="162"/>
      <c r="DL190" s="162"/>
      <c r="DM190" s="162"/>
      <c r="DN190" s="162"/>
      <c r="DO190" s="162"/>
      <c r="DP190" s="162"/>
      <c r="DQ190" s="162"/>
      <c r="DR190" s="162"/>
      <c r="DS190" s="162"/>
      <c r="DT190" s="162"/>
      <c r="DU190" s="162"/>
      <c r="DV190" s="162"/>
      <c r="DW190" s="162"/>
      <c r="DX190" s="162"/>
      <c r="DY190" s="162"/>
      <c r="DZ190" s="162"/>
      <c r="EA190" s="162"/>
      <c r="EB190" s="162"/>
      <c r="EC190" s="162"/>
      <c r="ED190" s="162"/>
      <c r="EE190" s="162"/>
      <c r="EF190" s="162"/>
      <c r="EG190" s="162"/>
      <c r="EH190" s="162"/>
      <c r="EI190" s="162"/>
      <c r="EJ190" s="162"/>
      <c r="EK190" s="162"/>
      <c r="EL190" s="162"/>
      <c r="EM190" s="162"/>
      <c r="EN190" s="162"/>
      <c r="EO190" s="162"/>
      <c r="EP190" s="162"/>
      <c r="EQ190" s="162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2"/>
      <c r="FD190" s="162"/>
      <c r="FE190" s="162"/>
      <c r="FF190" s="162"/>
      <c r="FG190" s="162"/>
      <c r="FH190" s="162"/>
      <c r="FI190" s="162"/>
      <c r="FJ190" s="162"/>
      <c r="FK190" s="162"/>
      <c r="FL190" s="162"/>
      <c r="FM190" s="162"/>
      <c r="FN190" s="162"/>
      <c r="FO190" s="162"/>
      <c r="FP190" s="162"/>
      <c r="FQ190" s="162"/>
      <c r="FR190" s="162"/>
      <c r="FS190" s="162"/>
      <c r="FT190" s="162"/>
      <c r="FU190" s="162"/>
      <c r="FV190" s="162"/>
      <c r="FW190" s="162"/>
      <c r="FX190" s="162"/>
      <c r="FY190" s="162"/>
      <c r="FZ190" s="162"/>
      <c r="GA190" s="162"/>
      <c r="GB190" s="162"/>
      <c r="GC190" s="167"/>
      <c r="GD190" s="167"/>
      <c r="GE190" s="167"/>
      <c r="GF190" s="167"/>
      <c r="GG190" s="167"/>
      <c r="GH190" s="167"/>
      <c r="GI190" s="167"/>
      <c r="GJ190" s="167"/>
      <c r="GK190" s="167"/>
    </row>
    <row r="191" spans="1:193" ht="13.8">
      <c r="B191" s="47" t="s">
        <v>303</v>
      </c>
      <c r="C191" s="42"/>
      <c r="D191" s="176"/>
      <c r="E191" s="176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62"/>
      <c r="DA191" s="162"/>
      <c r="DB191" s="162"/>
      <c r="DC191" s="162"/>
      <c r="DD191" s="162"/>
      <c r="DE191" s="162"/>
      <c r="DF191" s="162"/>
      <c r="DG191" s="162"/>
      <c r="DH191" s="162"/>
      <c r="DI191" s="162"/>
      <c r="DJ191" s="162"/>
      <c r="DK191" s="162"/>
      <c r="DL191" s="162"/>
      <c r="DM191" s="162"/>
      <c r="DN191" s="162"/>
      <c r="DO191" s="162"/>
      <c r="DP191" s="162"/>
      <c r="DQ191" s="162"/>
      <c r="DR191" s="162"/>
      <c r="DS191" s="162"/>
      <c r="DT191" s="162"/>
      <c r="DU191" s="162"/>
      <c r="DV191" s="162"/>
      <c r="DW191" s="162"/>
      <c r="DX191" s="162"/>
      <c r="DY191" s="162"/>
      <c r="DZ191" s="162"/>
      <c r="EA191" s="162"/>
      <c r="EB191" s="162"/>
      <c r="EC191" s="162"/>
      <c r="ED191" s="162"/>
      <c r="EE191" s="162"/>
      <c r="EF191" s="162"/>
      <c r="EG191" s="162"/>
      <c r="EH191" s="162"/>
      <c r="EI191" s="162"/>
      <c r="EJ191" s="162"/>
      <c r="EK191" s="162"/>
      <c r="EL191" s="162"/>
      <c r="EM191" s="162"/>
      <c r="EN191" s="162"/>
      <c r="EO191" s="162"/>
      <c r="EP191" s="162"/>
      <c r="EQ191" s="162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2"/>
      <c r="FD191" s="162"/>
      <c r="FE191" s="162"/>
      <c r="FF191" s="162"/>
      <c r="FG191" s="162"/>
      <c r="FH191" s="162"/>
      <c r="FI191" s="162"/>
      <c r="FJ191" s="162"/>
      <c r="FK191" s="162"/>
      <c r="FL191" s="162"/>
      <c r="FM191" s="162"/>
      <c r="FN191" s="162"/>
      <c r="FO191" s="162"/>
      <c r="FP191" s="162"/>
      <c r="FQ191" s="162"/>
      <c r="FR191" s="162"/>
      <c r="FS191" s="162"/>
      <c r="FT191" s="162"/>
      <c r="FU191" s="162"/>
      <c r="FV191" s="162"/>
      <c r="FW191" s="162"/>
      <c r="FX191" s="162"/>
      <c r="FY191" s="162"/>
      <c r="FZ191" s="162"/>
      <c r="GA191" s="162"/>
      <c r="GB191" s="162"/>
      <c r="GC191" s="167"/>
      <c r="GD191" s="167"/>
      <c r="GE191" s="167"/>
      <c r="GF191" s="167"/>
      <c r="GG191" s="167"/>
      <c r="GH191" s="167"/>
      <c r="GI191" s="167"/>
      <c r="GJ191" s="167"/>
      <c r="GK191" s="167"/>
    </row>
    <row r="192" spans="1:193" ht="15">
      <c r="A192" t="s">
        <v>323</v>
      </c>
      <c r="B192" s="47" t="s">
        <v>324</v>
      </c>
      <c r="C192" s="42"/>
      <c r="D192" s="165"/>
      <c r="E192" s="176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62"/>
      <c r="DA192" s="162"/>
      <c r="DB192" s="162"/>
      <c r="DC192" s="162"/>
      <c r="DD192" s="162"/>
      <c r="DE192" s="162"/>
      <c r="DF192" s="162"/>
      <c r="DG192" s="162"/>
      <c r="DH192" s="162"/>
      <c r="DI192" s="162"/>
      <c r="DJ192" s="162"/>
      <c r="DK192" s="162"/>
      <c r="DL192" s="162"/>
      <c r="DM192" s="162"/>
      <c r="DN192" s="162"/>
      <c r="DO192" s="162"/>
      <c r="DP192" s="162"/>
      <c r="DQ192" s="162"/>
      <c r="DR192" s="162"/>
      <c r="DS192" s="162"/>
      <c r="DT192" s="162"/>
      <c r="DU192" s="162"/>
      <c r="DV192" s="162"/>
      <c r="DW192" s="162"/>
      <c r="DX192" s="162"/>
      <c r="DY192" s="162"/>
      <c r="DZ192" s="162"/>
      <c r="EA192" s="162"/>
      <c r="EB192" s="162"/>
      <c r="EC192" s="162"/>
      <c r="ED192" s="162"/>
      <c r="EE192" s="162"/>
      <c r="EF192" s="162"/>
      <c r="EG192" s="162"/>
      <c r="EH192" s="162"/>
      <c r="EI192" s="162"/>
      <c r="EJ192" s="162"/>
      <c r="EK192" s="162"/>
      <c r="EL192" s="162"/>
      <c r="EM192" s="162"/>
      <c r="EN192" s="162"/>
      <c r="EO192" s="162"/>
      <c r="EP192" s="162"/>
      <c r="EQ192" s="162"/>
      <c r="ER192" s="162"/>
      <c r="ES192" s="162"/>
      <c r="ET192" s="162"/>
      <c r="EU192" s="162"/>
      <c r="EV192" s="162"/>
      <c r="EW192" s="162"/>
      <c r="EX192" s="162"/>
      <c r="EY192" s="162"/>
      <c r="EZ192" s="162"/>
      <c r="FA192" s="162"/>
      <c r="FB192" s="162"/>
      <c r="FC192" s="162"/>
      <c r="FD192" s="162"/>
      <c r="FE192" s="162"/>
      <c r="FF192" s="162"/>
      <c r="FG192" s="162"/>
      <c r="FH192" s="162"/>
      <c r="FI192" s="162"/>
      <c r="FJ192" s="162"/>
      <c r="FK192" s="162"/>
      <c r="FL192" s="162"/>
      <c r="FM192" s="162"/>
      <c r="FN192" s="162"/>
      <c r="FO192" s="162"/>
      <c r="FP192" s="162"/>
      <c r="FQ192" s="162"/>
      <c r="FR192" s="162"/>
      <c r="FS192" s="162"/>
      <c r="FT192" s="162"/>
      <c r="FU192" s="162"/>
      <c r="FV192" s="162"/>
      <c r="FW192" s="162"/>
      <c r="FX192" s="162"/>
      <c r="FY192" s="162"/>
      <c r="FZ192" s="162"/>
      <c r="GA192" s="162"/>
      <c r="GB192" s="162"/>
      <c r="GC192" s="167"/>
      <c r="GD192" s="167"/>
      <c r="GE192" s="167"/>
      <c r="GF192" s="167"/>
      <c r="GG192" s="167"/>
      <c r="GH192" s="167"/>
      <c r="GI192" s="167"/>
      <c r="GJ192" s="167"/>
      <c r="GK192" s="167"/>
    </row>
    <row r="193" spans="1:203" ht="14.4" customHeight="1">
      <c r="A193" t="s">
        <v>212</v>
      </c>
      <c r="B193" s="19"/>
      <c r="C193" s="35"/>
      <c r="D193" s="165"/>
      <c r="E193" s="165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</row>
    <row r="194" spans="1:203" ht="14.4" customHeight="1">
      <c r="A194" t="s">
        <v>213</v>
      </c>
      <c r="B194" s="19"/>
      <c r="C194" s="3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7"/>
      <c r="GD194" s="167"/>
      <c r="GE194" s="167"/>
      <c r="GF194" s="167"/>
      <c r="GG194" s="167"/>
      <c r="GH194" s="167"/>
      <c r="GI194" s="167"/>
      <c r="GJ194" s="167"/>
      <c r="GK194" s="167"/>
    </row>
    <row r="195" spans="1:203" ht="14.4" customHeight="1">
      <c r="A195" t="s">
        <v>216</v>
      </c>
      <c r="B195" s="19" t="s">
        <v>217</v>
      </c>
      <c r="C195" s="34"/>
      <c r="D195" s="168"/>
      <c r="E195" s="168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7"/>
      <c r="GD195" s="167"/>
      <c r="GE195" s="167"/>
      <c r="GF195" s="167"/>
      <c r="GG195" s="167"/>
      <c r="GH195" s="167"/>
      <c r="GI195" s="167"/>
      <c r="GJ195" s="167"/>
      <c r="GK195" s="167"/>
    </row>
    <row r="196" spans="1:203" ht="14.4" customHeight="1">
      <c r="A196" t="s">
        <v>219</v>
      </c>
      <c r="B196" s="19" t="s">
        <v>218</v>
      </c>
      <c r="C196" s="45"/>
      <c r="D196" s="185"/>
      <c r="E196" s="18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7"/>
      <c r="GD196" s="167"/>
      <c r="GE196" s="167"/>
      <c r="GF196" s="167"/>
      <c r="GG196" s="167"/>
      <c r="GH196" s="167"/>
      <c r="GI196" s="167"/>
      <c r="GJ196" s="167"/>
      <c r="GK196" s="167"/>
    </row>
    <row r="197" spans="1:203" ht="14.4" customHeight="1">
      <c r="A197" t="s">
        <v>214</v>
      </c>
      <c r="B197" s="19" t="s">
        <v>215</v>
      </c>
      <c r="C197" s="34"/>
      <c r="D197" s="168"/>
      <c r="E197" s="168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</row>
    <row r="198" spans="1:203" ht="14.4" customHeight="1">
      <c r="A198" t="s">
        <v>128</v>
      </c>
      <c r="B198" s="17" t="s">
        <v>129</v>
      </c>
      <c r="C198" s="35"/>
      <c r="D198" s="165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</row>
    <row r="199" spans="1:203" ht="14.4" customHeight="1">
      <c r="A199" t="s">
        <v>148</v>
      </c>
      <c r="B199" s="17" t="s">
        <v>130</v>
      </c>
      <c r="C199" s="35"/>
      <c r="D199" s="165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</row>
    <row r="200" spans="1:203" ht="14.4" customHeight="1">
      <c r="A200" s="17" t="s">
        <v>149</v>
      </c>
      <c r="B200" s="17" t="s">
        <v>133</v>
      </c>
      <c r="C200" s="46"/>
      <c r="D200" s="18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</row>
    <row r="201" spans="1:203" ht="14.4" customHeight="1">
      <c r="A201" s="17" t="s">
        <v>358</v>
      </c>
      <c r="B201" s="17"/>
      <c r="C201" s="46"/>
      <c r="D201" s="18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</row>
    <row r="202" spans="1:203" ht="14.4" customHeight="1">
      <c r="A202" s="17" t="s">
        <v>245</v>
      </c>
      <c r="B202" s="17"/>
      <c r="C202" s="46"/>
      <c r="D202" s="18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</row>
    <row r="203" spans="1:203" ht="14.4" customHeight="1">
      <c r="A203" s="17"/>
      <c r="B203" s="17"/>
      <c r="C203" s="46"/>
      <c r="D203" s="18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</row>
    <row r="204" spans="1:203" ht="14.4" customHeight="1">
      <c r="A204" s="17" t="s">
        <v>135</v>
      </c>
      <c r="B204" s="17"/>
      <c r="C204" s="46"/>
      <c r="D204" s="18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</row>
    <row r="205" spans="1:203" ht="14.4" customHeight="1">
      <c r="A205" t="s">
        <v>309</v>
      </c>
      <c r="B205" t="s">
        <v>305</v>
      </c>
      <c r="C205" s="48"/>
      <c r="D205" s="165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</row>
    <row r="206" spans="1:203" ht="14.4" customHeight="1">
      <c r="A206" t="s">
        <v>310</v>
      </c>
      <c r="B206" t="s">
        <v>306</v>
      </c>
      <c r="C206" s="48"/>
      <c r="D206" s="163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</row>
    <row r="207" spans="1:203" ht="14.4" customHeight="1">
      <c r="A207" t="s">
        <v>311</v>
      </c>
      <c r="B207" s="17" t="s">
        <v>314</v>
      </c>
      <c r="C207" s="48"/>
      <c r="D207" s="163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</row>
    <row r="208" spans="1:203" s="18" customFormat="1" ht="15.6">
      <c r="A208" s="10" t="s">
        <v>312</v>
      </c>
      <c r="B208" s="10" t="s">
        <v>313</v>
      </c>
      <c r="C208" s="39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  <c r="DW208" s="171"/>
      <c r="DX208" s="171"/>
      <c r="DY208" s="171"/>
      <c r="DZ208" s="171"/>
      <c r="EA208" s="171"/>
      <c r="EB208" s="171"/>
      <c r="EC208" s="171"/>
      <c r="ED208" s="171"/>
      <c r="EE208" s="171"/>
      <c r="EF208" s="171"/>
      <c r="EG208" s="171"/>
      <c r="EH208" s="171"/>
      <c r="EI208" s="171"/>
      <c r="EJ208" s="171"/>
      <c r="EK208" s="171"/>
      <c r="EL208" s="171"/>
      <c r="EM208" s="171"/>
      <c r="EN208" s="171"/>
      <c r="EO208" s="171"/>
      <c r="EP208" s="171"/>
      <c r="EQ208" s="171"/>
      <c r="ER208" s="171"/>
      <c r="ES208" s="171"/>
      <c r="ET208" s="171"/>
      <c r="EU208" s="171"/>
      <c r="EV208" s="171"/>
      <c r="EW208" s="171"/>
      <c r="EX208" s="171"/>
      <c r="EY208" s="171"/>
      <c r="EZ208" s="171"/>
      <c r="FA208" s="171"/>
      <c r="FB208" s="171"/>
      <c r="FC208" s="171"/>
      <c r="FD208" s="171"/>
      <c r="FE208" s="171"/>
      <c r="FF208" s="171"/>
      <c r="FG208" s="171"/>
      <c r="FH208" s="171"/>
      <c r="FI208" s="171"/>
      <c r="FJ208" s="171"/>
      <c r="FK208" s="171"/>
      <c r="FL208" s="171"/>
      <c r="FM208" s="171"/>
      <c r="FN208" s="171"/>
      <c r="FO208" s="171"/>
      <c r="FP208" s="171"/>
      <c r="FQ208" s="171"/>
      <c r="FR208" s="171"/>
      <c r="FS208" s="171"/>
      <c r="FT208" s="171"/>
      <c r="FU208" s="171"/>
      <c r="FV208" s="171"/>
      <c r="FW208" s="171"/>
      <c r="FX208" s="171"/>
      <c r="FY208" s="171"/>
      <c r="FZ208" s="171"/>
      <c r="GA208" s="171"/>
      <c r="GB208" s="171"/>
      <c r="GC208" s="171"/>
      <c r="GD208" s="171"/>
      <c r="GE208" s="171"/>
      <c r="GF208" s="171"/>
      <c r="GG208" s="171"/>
      <c r="GH208" s="171"/>
      <c r="GI208" s="171"/>
      <c r="GJ208" s="171"/>
      <c r="GK208" s="171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</row>
    <row r="209" spans="2:193" ht="15.6">
      <c r="B209" s="17" t="s">
        <v>136</v>
      </c>
      <c r="C209" s="37"/>
      <c r="D209" s="163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62"/>
      <c r="DA209" s="162"/>
      <c r="DB209" s="162"/>
      <c r="DC209" s="162"/>
      <c r="DD209" s="162"/>
      <c r="DE209" s="162"/>
      <c r="DF209" s="162"/>
      <c r="DG209" s="162"/>
      <c r="DH209" s="162"/>
      <c r="DI209" s="162"/>
      <c r="DJ209" s="162"/>
      <c r="DK209" s="162"/>
      <c r="DL209" s="162"/>
      <c r="DM209" s="162"/>
      <c r="DN209" s="162"/>
      <c r="DO209" s="162"/>
      <c r="DP209" s="162"/>
      <c r="DQ209" s="162"/>
      <c r="DR209" s="162"/>
      <c r="DS209" s="162"/>
      <c r="DT209" s="162"/>
      <c r="DU209" s="162"/>
      <c r="DV209" s="162"/>
      <c r="DW209" s="162"/>
      <c r="DX209" s="162"/>
      <c r="DY209" s="162"/>
      <c r="DZ209" s="162"/>
      <c r="EA209" s="162"/>
      <c r="EB209" s="162"/>
      <c r="EC209" s="162"/>
      <c r="ED209" s="162"/>
      <c r="EE209" s="162"/>
      <c r="EF209" s="162"/>
      <c r="EG209" s="162"/>
      <c r="EH209" s="162"/>
      <c r="EI209" s="162"/>
      <c r="EJ209" s="162"/>
      <c r="EK209" s="162"/>
      <c r="EL209" s="162"/>
      <c r="EM209" s="162"/>
      <c r="EN209" s="162"/>
      <c r="EO209" s="162"/>
      <c r="EP209" s="162"/>
      <c r="EQ209" s="162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2"/>
      <c r="FD209" s="162"/>
      <c r="FE209" s="162"/>
      <c r="FF209" s="162"/>
      <c r="FG209" s="162"/>
      <c r="FH209" s="162"/>
      <c r="FI209" s="162"/>
      <c r="FJ209" s="162"/>
      <c r="FK209" s="162"/>
      <c r="FL209" s="162"/>
      <c r="FM209" s="162"/>
      <c r="FN209" s="162"/>
      <c r="FO209" s="162"/>
      <c r="FP209" s="162"/>
      <c r="FQ209" s="162"/>
      <c r="FR209" s="162"/>
      <c r="FS209" s="162"/>
      <c r="FT209" s="162"/>
      <c r="FU209" s="162"/>
      <c r="FV209" s="162"/>
      <c r="FW209" s="162"/>
      <c r="FX209" s="162"/>
      <c r="FY209" s="162"/>
      <c r="FZ209" s="162"/>
      <c r="GA209" s="162"/>
      <c r="GB209" s="162"/>
      <c r="GC209" s="167"/>
      <c r="GD209" s="167"/>
      <c r="GE209" s="167"/>
      <c r="GF209" s="167"/>
      <c r="GG209" s="167"/>
      <c r="GH209" s="167"/>
      <c r="GI209" s="167"/>
      <c r="GJ209" s="167"/>
      <c r="GK209" s="167"/>
    </row>
    <row r="210" spans="2:193" ht="15.6">
      <c r="B210" s="17" t="s">
        <v>137</v>
      </c>
      <c r="C210" s="37"/>
      <c r="D210" s="163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62"/>
      <c r="DA210" s="162"/>
      <c r="DB210" s="162"/>
      <c r="DC210" s="162"/>
      <c r="DD210" s="162"/>
      <c r="DE210" s="162"/>
      <c r="DF210" s="162"/>
      <c r="DG210" s="162"/>
      <c r="DH210" s="162"/>
      <c r="DI210" s="162"/>
      <c r="DJ210" s="162"/>
      <c r="DK210" s="162"/>
      <c r="DL210" s="162"/>
      <c r="DM210" s="162"/>
      <c r="DN210" s="162"/>
      <c r="DO210" s="162"/>
      <c r="DP210" s="162"/>
      <c r="DQ210" s="162"/>
      <c r="DR210" s="162"/>
      <c r="DS210" s="162"/>
      <c r="DT210" s="162"/>
      <c r="DU210" s="162"/>
      <c r="DV210" s="162"/>
      <c r="DW210" s="162"/>
      <c r="DX210" s="162"/>
      <c r="DY210" s="162"/>
      <c r="DZ210" s="162"/>
      <c r="EA210" s="162"/>
      <c r="EB210" s="162"/>
      <c r="EC210" s="162"/>
      <c r="ED210" s="162"/>
      <c r="EE210" s="162"/>
      <c r="EF210" s="162"/>
      <c r="EG210" s="162"/>
      <c r="EH210" s="162"/>
      <c r="EI210" s="162"/>
      <c r="EJ210" s="162"/>
      <c r="EK210" s="162"/>
      <c r="EL210" s="162"/>
      <c r="EM210" s="162"/>
      <c r="EN210" s="162"/>
      <c r="EO210" s="162"/>
      <c r="EP210" s="162"/>
      <c r="EQ210" s="162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2"/>
      <c r="FD210" s="162"/>
      <c r="FE210" s="162"/>
      <c r="FF210" s="162"/>
      <c r="FG210" s="162"/>
      <c r="FH210" s="162"/>
      <c r="FI210" s="162"/>
      <c r="FJ210" s="162"/>
      <c r="FK210" s="162"/>
      <c r="FL210" s="162"/>
      <c r="FM210" s="162"/>
      <c r="FN210" s="162"/>
      <c r="FO210" s="162"/>
      <c r="FP210" s="162"/>
      <c r="FQ210" s="162"/>
      <c r="FR210" s="162"/>
      <c r="FS210" s="162"/>
      <c r="FT210" s="162"/>
      <c r="FU210" s="162"/>
      <c r="FV210" s="162"/>
      <c r="FW210" s="162"/>
      <c r="FX210" s="162"/>
      <c r="FY210" s="162"/>
      <c r="FZ210" s="162"/>
      <c r="GA210" s="162"/>
      <c r="GB210" s="162"/>
      <c r="GC210" s="167"/>
      <c r="GD210" s="167"/>
      <c r="GE210" s="167"/>
      <c r="GF210" s="167"/>
      <c r="GG210" s="167"/>
      <c r="GH210" s="167"/>
      <c r="GI210" s="167"/>
      <c r="GJ210" s="167"/>
      <c r="GK210" s="167"/>
    </row>
    <row r="211" spans="2:193">
      <c r="B211" s="17"/>
      <c r="C211" s="37"/>
      <c r="D211" s="163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62"/>
      <c r="DA211" s="162"/>
      <c r="DB211" s="162"/>
      <c r="DC211" s="162"/>
      <c r="DD211" s="162"/>
      <c r="DE211" s="162"/>
      <c r="DF211" s="162"/>
      <c r="DG211" s="162"/>
      <c r="DH211" s="162"/>
      <c r="DI211" s="162"/>
      <c r="DJ211" s="162"/>
      <c r="DK211" s="162"/>
      <c r="DL211" s="162"/>
      <c r="DM211" s="162"/>
      <c r="DN211" s="162"/>
      <c r="DO211" s="162"/>
      <c r="DP211" s="162"/>
      <c r="DQ211" s="162"/>
      <c r="DR211" s="162"/>
      <c r="DS211" s="162"/>
      <c r="DT211" s="162"/>
      <c r="DU211" s="162"/>
      <c r="DV211" s="162"/>
      <c r="DW211" s="162"/>
      <c r="DX211" s="162"/>
      <c r="DY211" s="162"/>
      <c r="DZ211" s="162"/>
      <c r="EA211" s="162"/>
      <c r="EB211" s="162"/>
      <c r="EC211" s="162"/>
      <c r="ED211" s="162"/>
      <c r="EE211" s="162"/>
      <c r="EF211" s="162"/>
      <c r="EG211" s="162"/>
      <c r="EH211" s="162"/>
      <c r="EI211" s="162"/>
      <c r="EJ211" s="162"/>
      <c r="EK211" s="162"/>
      <c r="EL211" s="162"/>
      <c r="EM211" s="162"/>
      <c r="EN211" s="162"/>
      <c r="EO211" s="162"/>
      <c r="EP211" s="162"/>
      <c r="EQ211" s="162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2"/>
      <c r="FD211" s="162"/>
      <c r="FE211" s="162"/>
      <c r="FF211" s="162"/>
      <c r="FG211" s="162"/>
      <c r="FH211" s="162"/>
      <c r="FI211" s="162"/>
      <c r="FJ211" s="162"/>
      <c r="FK211" s="162"/>
      <c r="FL211" s="162"/>
      <c r="FM211" s="162"/>
      <c r="FN211" s="162"/>
      <c r="FO211" s="162"/>
      <c r="FP211" s="162"/>
      <c r="FQ211" s="162"/>
      <c r="FR211" s="162"/>
      <c r="FS211" s="162"/>
      <c r="FT211" s="162"/>
      <c r="FU211" s="162"/>
      <c r="FV211" s="162"/>
      <c r="FW211" s="162"/>
      <c r="FX211" s="162"/>
      <c r="FY211" s="162"/>
      <c r="FZ211" s="162"/>
      <c r="GA211" s="162"/>
      <c r="GB211" s="162"/>
      <c r="GC211" s="167"/>
      <c r="GD211" s="167"/>
      <c r="GE211" s="167"/>
      <c r="GF211" s="167"/>
      <c r="GG211" s="167"/>
      <c r="GH211" s="167"/>
      <c r="GI211" s="167"/>
      <c r="GJ211" s="167"/>
      <c r="GK211" s="167"/>
    </row>
    <row r="212" spans="2:193">
      <c r="B212" s="17"/>
      <c r="C212" s="37"/>
      <c r="D212" s="163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62"/>
      <c r="CI212" s="162"/>
      <c r="CJ212" s="162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  <c r="CX212" s="162"/>
      <c r="CY212" s="162"/>
      <c r="CZ212" s="162"/>
      <c r="DA212" s="162"/>
      <c r="DB212" s="162"/>
      <c r="DC212" s="162"/>
      <c r="DD212" s="162"/>
      <c r="DE212" s="162"/>
      <c r="DF212" s="162"/>
      <c r="DG212" s="162"/>
      <c r="DH212" s="162"/>
      <c r="DI212" s="162"/>
      <c r="DJ212" s="162"/>
      <c r="DK212" s="162"/>
      <c r="DL212" s="162"/>
      <c r="DM212" s="162"/>
      <c r="DN212" s="162"/>
      <c r="DO212" s="162"/>
      <c r="DP212" s="162"/>
      <c r="DQ212" s="162"/>
      <c r="DR212" s="162"/>
      <c r="DS212" s="162"/>
      <c r="DT212" s="162"/>
      <c r="DU212" s="162"/>
      <c r="DV212" s="162"/>
      <c r="DW212" s="162"/>
      <c r="DX212" s="162"/>
      <c r="DY212" s="162"/>
      <c r="DZ212" s="162"/>
      <c r="EA212" s="162"/>
      <c r="EB212" s="162"/>
      <c r="EC212" s="162"/>
      <c r="ED212" s="162"/>
      <c r="EE212" s="162"/>
      <c r="EF212" s="162"/>
      <c r="EG212" s="162"/>
      <c r="EH212" s="162"/>
      <c r="EI212" s="162"/>
      <c r="EJ212" s="162"/>
      <c r="EK212" s="162"/>
      <c r="EL212" s="162"/>
      <c r="EM212" s="162"/>
      <c r="EN212" s="162"/>
      <c r="EO212" s="162"/>
      <c r="EP212" s="162"/>
      <c r="EQ212" s="162"/>
      <c r="ER212" s="162"/>
      <c r="ES212" s="162"/>
      <c r="ET212" s="162"/>
      <c r="EU212" s="162"/>
      <c r="EV212" s="162"/>
      <c r="EW212" s="162"/>
      <c r="EX212" s="162"/>
      <c r="EY212" s="162"/>
      <c r="EZ212" s="162"/>
      <c r="FA212" s="162"/>
      <c r="FB212" s="162"/>
      <c r="FC212" s="162"/>
      <c r="FD212" s="162"/>
      <c r="FE212" s="162"/>
      <c r="FF212" s="162"/>
      <c r="FG212" s="162"/>
      <c r="FH212" s="162"/>
      <c r="FI212" s="162"/>
      <c r="FJ212" s="162"/>
      <c r="FK212" s="162"/>
      <c r="FL212" s="162"/>
      <c r="FM212" s="162"/>
      <c r="FN212" s="162"/>
      <c r="FO212" s="162"/>
      <c r="FP212" s="162"/>
      <c r="FQ212" s="162"/>
      <c r="FR212" s="162"/>
      <c r="FS212" s="162"/>
      <c r="FT212" s="162"/>
      <c r="FU212" s="162"/>
      <c r="FV212" s="162"/>
      <c r="FW212" s="162"/>
      <c r="FX212" s="162"/>
      <c r="FY212" s="162"/>
      <c r="FZ212" s="162"/>
      <c r="GA212" s="162"/>
      <c r="GB212" s="162"/>
      <c r="GC212" s="167"/>
      <c r="GD212" s="167"/>
      <c r="GE212" s="167"/>
      <c r="GF212" s="167"/>
      <c r="GG212" s="167"/>
      <c r="GH212" s="167"/>
      <c r="GI212" s="167"/>
      <c r="GJ212" s="167"/>
      <c r="GK212" s="167"/>
    </row>
    <row r="213" spans="2:193">
      <c r="B213" s="17"/>
      <c r="C213" s="37"/>
      <c r="D213" s="163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162"/>
      <c r="AL213" s="162"/>
      <c r="AM213" s="162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2"/>
      <c r="BA213" s="162"/>
      <c r="BB213" s="162"/>
      <c r="BC213" s="162"/>
      <c r="BD213" s="162"/>
      <c r="BE213" s="162"/>
      <c r="BF213" s="162"/>
      <c r="BG213" s="162"/>
      <c r="BH213" s="162"/>
      <c r="BI213" s="162"/>
      <c r="BJ213" s="162"/>
      <c r="BK213" s="162"/>
      <c r="BL213" s="162"/>
      <c r="BM213" s="162"/>
      <c r="BN213" s="162"/>
      <c r="BO213" s="162"/>
      <c r="BP213" s="162"/>
      <c r="BQ213" s="162"/>
      <c r="BR213" s="162"/>
      <c r="BS213" s="162"/>
      <c r="BT213" s="162"/>
      <c r="BU213" s="162"/>
      <c r="BV213" s="162"/>
      <c r="BW213" s="162"/>
      <c r="BX213" s="162"/>
      <c r="BY213" s="162"/>
      <c r="BZ213" s="162"/>
      <c r="CA213" s="162"/>
      <c r="CB213" s="162"/>
      <c r="CC213" s="162"/>
      <c r="CD213" s="162"/>
      <c r="CE213" s="162"/>
      <c r="CF213" s="162"/>
      <c r="CG213" s="162"/>
      <c r="CH213" s="162"/>
      <c r="CI213" s="162"/>
      <c r="CJ213" s="162"/>
      <c r="CK213" s="162"/>
      <c r="CL213" s="162"/>
      <c r="CM213" s="162"/>
      <c r="CN213" s="162"/>
      <c r="CO213" s="162"/>
      <c r="CP213" s="162"/>
      <c r="CQ213" s="162"/>
      <c r="CR213" s="162"/>
      <c r="CS213" s="162"/>
      <c r="CT213" s="162"/>
      <c r="CU213" s="162"/>
      <c r="CV213" s="162"/>
      <c r="CW213" s="162"/>
      <c r="CX213" s="162"/>
      <c r="CY213" s="162"/>
      <c r="CZ213" s="162"/>
      <c r="DA213" s="162"/>
      <c r="DB213" s="162"/>
      <c r="DC213" s="162"/>
      <c r="DD213" s="162"/>
      <c r="DE213" s="162"/>
      <c r="DF213" s="162"/>
      <c r="DG213" s="162"/>
      <c r="DH213" s="162"/>
      <c r="DI213" s="162"/>
      <c r="DJ213" s="162"/>
      <c r="DK213" s="162"/>
      <c r="DL213" s="162"/>
      <c r="DM213" s="162"/>
      <c r="DN213" s="162"/>
      <c r="DO213" s="162"/>
      <c r="DP213" s="162"/>
      <c r="DQ213" s="162"/>
      <c r="DR213" s="162"/>
      <c r="DS213" s="162"/>
      <c r="DT213" s="162"/>
      <c r="DU213" s="162"/>
      <c r="DV213" s="162"/>
      <c r="DW213" s="162"/>
      <c r="DX213" s="162"/>
      <c r="DY213" s="162"/>
      <c r="DZ213" s="162"/>
      <c r="EA213" s="162"/>
      <c r="EB213" s="162"/>
      <c r="EC213" s="162"/>
      <c r="ED213" s="162"/>
      <c r="EE213" s="162"/>
      <c r="EF213" s="162"/>
      <c r="EG213" s="162"/>
      <c r="EH213" s="162"/>
      <c r="EI213" s="162"/>
      <c r="EJ213" s="162"/>
      <c r="EK213" s="162"/>
      <c r="EL213" s="162"/>
      <c r="EM213" s="162"/>
      <c r="EN213" s="162"/>
      <c r="EO213" s="162"/>
      <c r="EP213" s="162"/>
      <c r="EQ213" s="162"/>
      <c r="ER213" s="162"/>
      <c r="ES213" s="162"/>
      <c r="ET213" s="162"/>
      <c r="EU213" s="162"/>
      <c r="EV213" s="162"/>
      <c r="EW213" s="162"/>
      <c r="EX213" s="162"/>
      <c r="EY213" s="162"/>
      <c r="EZ213" s="162"/>
      <c r="FA213" s="162"/>
      <c r="FB213" s="162"/>
      <c r="FC213" s="162"/>
      <c r="FD213" s="162"/>
      <c r="FE213" s="162"/>
      <c r="FF213" s="162"/>
      <c r="FG213" s="162"/>
      <c r="FH213" s="162"/>
      <c r="FI213" s="162"/>
      <c r="FJ213" s="162"/>
      <c r="FK213" s="162"/>
      <c r="FL213" s="162"/>
      <c r="FM213" s="162"/>
      <c r="FN213" s="162"/>
      <c r="FO213" s="162"/>
      <c r="FP213" s="162"/>
      <c r="FQ213" s="162"/>
      <c r="FR213" s="162"/>
      <c r="FS213" s="162"/>
      <c r="FT213" s="162"/>
      <c r="FU213" s="162"/>
      <c r="FV213" s="162"/>
      <c r="FW213" s="162"/>
      <c r="FX213" s="162"/>
      <c r="FY213" s="162"/>
      <c r="FZ213" s="162"/>
      <c r="GA213" s="162"/>
      <c r="GB213" s="162"/>
      <c r="GC213" s="167"/>
      <c r="GD213" s="167"/>
      <c r="GE213" s="167"/>
      <c r="GF213" s="167"/>
      <c r="GG213" s="167"/>
      <c r="GH213" s="167"/>
      <c r="GI213" s="167"/>
      <c r="GJ213" s="167"/>
      <c r="GK213" s="167"/>
    </row>
    <row r="214" spans="2:193">
      <c r="B214" s="17"/>
      <c r="C214" s="37"/>
      <c r="D214" s="163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  <c r="AD214" s="162"/>
      <c r="AE214" s="162"/>
      <c r="AF214" s="162"/>
      <c r="AG214" s="162"/>
      <c r="AH214" s="162"/>
      <c r="AI214" s="162"/>
      <c r="AJ214" s="162"/>
      <c r="AK214" s="162"/>
      <c r="AL214" s="162"/>
      <c r="AM214" s="162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2"/>
      <c r="BA214" s="162"/>
      <c r="BB214" s="162"/>
      <c r="BC214" s="162"/>
      <c r="BD214" s="162"/>
      <c r="BE214" s="162"/>
      <c r="BF214" s="162"/>
      <c r="BG214" s="162"/>
      <c r="BH214" s="162"/>
      <c r="BI214" s="162"/>
      <c r="BJ214" s="162"/>
      <c r="BK214" s="162"/>
      <c r="BL214" s="162"/>
      <c r="BM214" s="162"/>
      <c r="BN214" s="162"/>
      <c r="BO214" s="162"/>
      <c r="BP214" s="162"/>
      <c r="BQ214" s="162"/>
      <c r="BR214" s="162"/>
      <c r="BS214" s="162"/>
      <c r="BT214" s="162"/>
      <c r="BU214" s="162"/>
      <c r="BV214" s="162"/>
      <c r="BW214" s="162"/>
      <c r="BX214" s="162"/>
      <c r="BY214" s="162"/>
      <c r="BZ214" s="162"/>
      <c r="CA214" s="162"/>
      <c r="CB214" s="162"/>
      <c r="CC214" s="162"/>
      <c r="CD214" s="162"/>
      <c r="CE214" s="162"/>
      <c r="CF214" s="162"/>
      <c r="CG214" s="162"/>
      <c r="CH214" s="162"/>
      <c r="CI214" s="162"/>
      <c r="CJ214" s="162"/>
      <c r="CK214" s="162"/>
      <c r="CL214" s="162"/>
      <c r="CM214" s="162"/>
      <c r="CN214" s="162"/>
      <c r="CO214" s="162"/>
      <c r="CP214" s="162"/>
      <c r="CQ214" s="162"/>
      <c r="CR214" s="162"/>
      <c r="CS214" s="162"/>
      <c r="CT214" s="162"/>
      <c r="CU214" s="162"/>
      <c r="CV214" s="162"/>
      <c r="CW214" s="162"/>
      <c r="CX214" s="162"/>
      <c r="CY214" s="162"/>
      <c r="CZ214" s="162"/>
      <c r="DA214" s="162"/>
      <c r="DB214" s="162"/>
      <c r="DC214" s="162"/>
      <c r="DD214" s="162"/>
      <c r="DE214" s="162"/>
      <c r="DF214" s="162"/>
      <c r="DG214" s="162"/>
      <c r="DH214" s="162"/>
      <c r="DI214" s="162"/>
      <c r="DJ214" s="162"/>
      <c r="DK214" s="162"/>
      <c r="DL214" s="162"/>
      <c r="DM214" s="162"/>
      <c r="DN214" s="162"/>
      <c r="DO214" s="162"/>
      <c r="DP214" s="162"/>
      <c r="DQ214" s="162"/>
      <c r="DR214" s="162"/>
      <c r="DS214" s="162"/>
      <c r="DT214" s="162"/>
      <c r="DU214" s="162"/>
      <c r="DV214" s="162"/>
      <c r="DW214" s="162"/>
      <c r="DX214" s="162"/>
      <c r="DY214" s="162"/>
      <c r="DZ214" s="162"/>
      <c r="EA214" s="162"/>
      <c r="EB214" s="162"/>
      <c r="EC214" s="162"/>
      <c r="ED214" s="162"/>
      <c r="EE214" s="162"/>
      <c r="EF214" s="162"/>
      <c r="EG214" s="162"/>
      <c r="EH214" s="162"/>
      <c r="EI214" s="162"/>
      <c r="EJ214" s="162"/>
      <c r="EK214" s="162"/>
      <c r="EL214" s="162"/>
      <c r="EM214" s="162"/>
      <c r="EN214" s="162"/>
      <c r="EO214" s="162"/>
      <c r="EP214" s="162"/>
      <c r="EQ214" s="162"/>
      <c r="ER214" s="162"/>
      <c r="ES214" s="162"/>
      <c r="ET214" s="162"/>
      <c r="EU214" s="162"/>
      <c r="EV214" s="162"/>
      <c r="EW214" s="162"/>
      <c r="EX214" s="162"/>
      <c r="EY214" s="162"/>
      <c r="EZ214" s="162"/>
      <c r="FA214" s="162"/>
      <c r="FB214" s="162"/>
      <c r="FC214" s="162"/>
      <c r="FD214" s="162"/>
      <c r="FE214" s="162"/>
      <c r="FF214" s="162"/>
      <c r="FG214" s="162"/>
      <c r="FH214" s="162"/>
      <c r="FI214" s="162"/>
      <c r="FJ214" s="162"/>
      <c r="FK214" s="162"/>
      <c r="FL214" s="162"/>
      <c r="FM214" s="162"/>
      <c r="FN214" s="162"/>
      <c r="FO214" s="162"/>
      <c r="FP214" s="162"/>
      <c r="FQ214" s="162"/>
      <c r="FR214" s="162"/>
      <c r="FS214" s="162"/>
      <c r="FT214" s="162"/>
      <c r="FU214" s="162"/>
      <c r="FV214" s="162"/>
      <c r="FW214" s="162"/>
      <c r="FX214" s="162"/>
      <c r="FY214" s="162"/>
      <c r="FZ214" s="162"/>
      <c r="GA214" s="162"/>
      <c r="GB214" s="162"/>
      <c r="GC214" s="167"/>
      <c r="GD214" s="167"/>
      <c r="GE214" s="167"/>
      <c r="GF214" s="167"/>
      <c r="GG214" s="167"/>
      <c r="GH214" s="167"/>
      <c r="GI214" s="167"/>
      <c r="GJ214" s="167"/>
      <c r="GK214" s="167"/>
    </row>
    <row r="215" spans="2:193">
      <c r="B215" s="17"/>
      <c r="C215" s="37"/>
      <c r="D215" s="163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  <c r="AD215" s="162"/>
      <c r="AE215" s="162"/>
      <c r="AF215" s="162"/>
      <c r="AG215" s="162"/>
      <c r="AH215" s="162"/>
      <c r="AI215" s="162"/>
      <c r="AJ215" s="162"/>
      <c r="AK215" s="162"/>
      <c r="AL215" s="162"/>
      <c r="AM215" s="162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2"/>
      <c r="BA215" s="162"/>
      <c r="BB215" s="162"/>
      <c r="BC215" s="162"/>
      <c r="BD215" s="162"/>
      <c r="BE215" s="162"/>
      <c r="BF215" s="162"/>
      <c r="BG215" s="162"/>
      <c r="BH215" s="162"/>
      <c r="BI215" s="162"/>
      <c r="BJ215" s="162"/>
      <c r="BK215" s="162"/>
      <c r="BL215" s="162"/>
      <c r="BM215" s="162"/>
      <c r="BN215" s="162"/>
      <c r="BO215" s="162"/>
      <c r="BP215" s="162"/>
      <c r="BQ215" s="162"/>
      <c r="BR215" s="162"/>
      <c r="BS215" s="162"/>
      <c r="BT215" s="162"/>
      <c r="BU215" s="162"/>
      <c r="BV215" s="162"/>
      <c r="BW215" s="162"/>
      <c r="BX215" s="162"/>
      <c r="BY215" s="162"/>
      <c r="BZ215" s="162"/>
      <c r="CA215" s="162"/>
      <c r="CB215" s="162"/>
      <c r="CC215" s="162"/>
      <c r="CD215" s="162"/>
      <c r="CE215" s="162"/>
      <c r="CF215" s="162"/>
      <c r="CG215" s="162"/>
      <c r="CH215" s="162"/>
      <c r="CI215" s="162"/>
      <c r="CJ215" s="162"/>
      <c r="CK215" s="162"/>
      <c r="CL215" s="162"/>
      <c r="CM215" s="162"/>
      <c r="CN215" s="162"/>
      <c r="CO215" s="162"/>
      <c r="CP215" s="162"/>
      <c r="CQ215" s="162"/>
      <c r="CR215" s="162"/>
      <c r="CS215" s="162"/>
      <c r="CT215" s="162"/>
      <c r="CU215" s="162"/>
      <c r="CV215" s="162"/>
      <c r="CW215" s="162"/>
      <c r="CX215" s="162"/>
      <c r="CY215" s="162"/>
      <c r="CZ215" s="162"/>
      <c r="DA215" s="162"/>
      <c r="DB215" s="162"/>
      <c r="DC215" s="162"/>
      <c r="DD215" s="162"/>
      <c r="DE215" s="162"/>
      <c r="DF215" s="162"/>
      <c r="DG215" s="162"/>
      <c r="DH215" s="162"/>
      <c r="DI215" s="162"/>
      <c r="DJ215" s="162"/>
      <c r="DK215" s="162"/>
      <c r="DL215" s="162"/>
      <c r="DM215" s="162"/>
      <c r="DN215" s="162"/>
      <c r="DO215" s="162"/>
      <c r="DP215" s="162"/>
      <c r="DQ215" s="162"/>
      <c r="DR215" s="162"/>
      <c r="DS215" s="162"/>
      <c r="DT215" s="162"/>
      <c r="DU215" s="162"/>
      <c r="DV215" s="162"/>
      <c r="DW215" s="162"/>
      <c r="DX215" s="162"/>
      <c r="DY215" s="162"/>
      <c r="DZ215" s="162"/>
      <c r="EA215" s="162"/>
      <c r="EB215" s="162"/>
      <c r="EC215" s="162"/>
      <c r="ED215" s="162"/>
      <c r="EE215" s="162"/>
      <c r="EF215" s="162"/>
      <c r="EG215" s="162"/>
      <c r="EH215" s="162"/>
      <c r="EI215" s="162"/>
      <c r="EJ215" s="162"/>
      <c r="EK215" s="162"/>
      <c r="EL215" s="162"/>
      <c r="EM215" s="162"/>
      <c r="EN215" s="162"/>
      <c r="EO215" s="162"/>
      <c r="EP215" s="162"/>
      <c r="EQ215" s="162"/>
      <c r="ER215" s="162"/>
      <c r="ES215" s="162"/>
      <c r="ET215" s="162"/>
      <c r="EU215" s="162"/>
      <c r="EV215" s="162"/>
      <c r="EW215" s="162"/>
      <c r="EX215" s="162"/>
      <c r="EY215" s="162"/>
      <c r="EZ215" s="162"/>
      <c r="FA215" s="162"/>
      <c r="FB215" s="162"/>
      <c r="FC215" s="162"/>
      <c r="FD215" s="162"/>
      <c r="FE215" s="162"/>
      <c r="FF215" s="162"/>
      <c r="FG215" s="162"/>
      <c r="FH215" s="162"/>
      <c r="FI215" s="162"/>
      <c r="FJ215" s="162"/>
      <c r="FK215" s="162"/>
      <c r="FL215" s="162"/>
      <c r="FM215" s="162"/>
      <c r="FN215" s="162"/>
      <c r="FO215" s="162"/>
      <c r="FP215" s="162"/>
      <c r="FQ215" s="162"/>
      <c r="FR215" s="162"/>
      <c r="FS215" s="162"/>
      <c r="FT215" s="162"/>
      <c r="FU215" s="162"/>
      <c r="FV215" s="162"/>
      <c r="FW215" s="162"/>
      <c r="FX215" s="162"/>
      <c r="FY215" s="162"/>
      <c r="FZ215" s="162"/>
      <c r="GA215" s="162"/>
      <c r="GB215" s="162"/>
      <c r="GC215" s="167"/>
      <c r="GD215" s="167"/>
      <c r="GE215" s="167"/>
      <c r="GF215" s="167"/>
      <c r="GG215" s="167"/>
      <c r="GH215" s="167"/>
      <c r="GI215" s="167"/>
      <c r="GJ215" s="167"/>
      <c r="GK215" s="167"/>
    </row>
    <row r="216" spans="2:193">
      <c r="B216" s="17"/>
      <c r="C216" s="37"/>
      <c r="D216" s="163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  <c r="AD216" s="162"/>
      <c r="AE216" s="162"/>
      <c r="AF216" s="162"/>
      <c r="AG216" s="162"/>
      <c r="AH216" s="162"/>
      <c r="AI216" s="162"/>
      <c r="AJ216" s="162"/>
      <c r="AK216" s="162"/>
      <c r="AL216" s="162"/>
      <c r="AM216" s="162"/>
      <c r="AN216" s="162"/>
      <c r="AO216" s="162"/>
      <c r="AP216" s="162"/>
      <c r="AQ216" s="162"/>
      <c r="AR216" s="162"/>
      <c r="AS216" s="162"/>
      <c r="AT216" s="162"/>
      <c r="AU216" s="162"/>
      <c r="AV216" s="162"/>
      <c r="AW216" s="162"/>
      <c r="AX216" s="162"/>
      <c r="AY216" s="162"/>
      <c r="AZ216" s="162"/>
      <c r="BA216" s="162"/>
      <c r="BB216" s="162"/>
      <c r="BC216" s="162"/>
      <c r="BD216" s="162"/>
      <c r="BE216" s="162"/>
      <c r="BF216" s="162"/>
      <c r="BG216" s="162"/>
      <c r="BH216" s="162"/>
      <c r="BI216" s="162"/>
      <c r="BJ216" s="162"/>
      <c r="BK216" s="162"/>
      <c r="BL216" s="162"/>
      <c r="BM216" s="162"/>
      <c r="BN216" s="162"/>
      <c r="BO216" s="162"/>
      <c r="BP216" s="162"/>
      <c r="BQ216" s="162"/>
      <c r="BR216" s="162"/>
      <c r="BS216" s="162"/>
      <c r="BT216" s="162"/>
      <c r="BU216" s="162"/>
      <c r="BV216" s="162"/>
      <c r="BW216" s="162"/>
      <c r="BX216" s="162"/>
      <c r="BY216" s="162"/>
      <c r="BZ216" s="162"/>
      <c r="CA216" s="162"/>
      <c r="CB216" s="162"/>
      <c r="CC216" s="162"/>
      <c r="CD216" s="162"/>
      <c r="CE216" s="162"/>
      <c r="CF216" s="162"/>
      <c r="CG216" s="162"/>
      <c r="CH216" s="162"/>
      <c r="CI216" s="162"/>
      <c r="CJ216" s="162"/>
      <c r="CK216" s="162"/>
      <c r="CL216" s="162"/>
      <c r="CM216" s="162"/>
      <c r="CN216" s="162"/>
      <c r="CO216" s="162"/>
      <c r="CP216" s="162"/>
      <c r="CQ216" s="162"/>
      <c r="CR216" s="162"/>
      <c r="CS216" s="162"/>
      <c r="CT216" s="162"/>
      <c r="CU216" s="162"/>
      <c r="CV216" s="162"/>
      <c r="CW216" s="162"/>
      <c r="CX216" s="162"/>
      <c r="CY216" s="162"/>
      <c r="CZ216" s="162"/>
      <c r="DA216" s="162"/>
      <c r="DB216" s="162"/>
      <c r="DC216" s="162"/>
      <c r="DD216" s="162"/>
      <c r="DE216" s="162"/>
      <c r="DF216" s="162"/>
      <c r="DG216" s="162"/>
      <c r="DH216" s="162"/>
      <c r="DI216" s="162"/>
      <c r="DJ216" s="162"/>
      <c r="DK216" s="162"/>
      <c r="DL216" s="162"/>
      <c r="DM216" s="162"/>
      <c r="DN216" s="162"/>
      <c r="DO216" s="162"/>
      <c r="DP216" s="162"/>
      <c r="DQ216" s="162"/>
      <c r="DR216" s="162"/>
      <c r="DS216" s="162"/>
      <c r="DT216" s="162"/>
      <c r="DU216" s="162"/>
      <c r="DV216" s="162"/>
      <c r="DW216" s="162"/>
      <c r="DX216" s="162"/>
      <c r="DY216" s="162"/>
      <c r="DZ216" s="162"/>
      <c r="EA216" s="162"/>
      <c r="EB216" s="162"/>
      <c r="EC216" s="162"/>
      <c r="ED216" s="162"/>
      <c r="EE216" s="162"/>
      <c r="EF216" s="162"/>
      <c r="EG216" s="162"/>
      <c r="EH216" s="162"/>
      <c r="EI216" s="162"/>
      <c r="EJ216" s="162"/>
      <c r="EK216" s="162"/>
      <c r="EL216" s="162"/>
      <c r="EM216" s="162"/>
      <c r="EN216" s="162"/>
      <c r="EO216" s="162"/>
      <c r="EP216" s="162"/>
      <c r="EQ216" s="162"/>
      <c r="ER216" s="162"/>
      <c r="ES216" s="162"/>
      <c r="ET216" s="162"/>
      <c r="EU216" s="162"/>
      <c r="EV216" s="162"/>
      <c r="EW216" s="162"/>
      <c r="EX216" s="162"/>
      <c r="EY216" s="162"/>
      <c r="EZ216" s="162"/>
      <c r="FA216" s="162"/>
      <c r="FB216" s="162"/>
      <c r="FC216" s="162"/>
      <c r="FD216" s="162"/>
      <c r="FE216" s="162"/>
      <c r="FF216" s="162"/>
      <c r="FG216" s="162"/>
      <c r="FH216" s="162"/>
      <c r="FI216" s="162"/>
      <c r="FJ216" s="162"/>
      <c r="FK216" s="162"/>
      <c r="FL216" s="162"/>
      <c r="FM216" s="162"/>
      <c r="FN216" s="162"/>
      <c r="FO216" s="162"/>
      <c r="FP216" s="162"/>
      <c r="FQ216" s="162"/>
      <c r="FR216" s="162"/>
      <c r="FS216" s="162"/>
      <c r="FT216" s="162"/>
      <c r="FU216" s="162"/>
      <c r="FV216" s="162"/>
      <c r="FW216" s="162"/>
      <c r="FX216" s="162"/>
      <c r="FY216" s="162"/>
      <c r="FZ216" s="162"/>
      <c r="GA216" s="162"/>
      <c r="GB216" s="162"/>
      <c r="GC216" s="167"/>
      <c r="GD216" s="167"/>
      <c r="GE216" s="167"/>
      <c r="GF216" s="167"/>
      <c r="GG216" s="167"/>
      <c r="GH216" s="167"/>
      <c r="GI216" s="167"/>
      <c r="GJ216" s="167"/>
      <c r="GK216" s="167"/>
    </row>
    <row r="217" spans="2:193">
      <c r="B217" s="17"/>
      <c r="C217" s="37"/>
      <c r="D217" s="163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  <c r="AB217" s="162"/>
      <c r="AC217" s="162"/>
      <c r="AD217" s="162"/>
      <c r="AE217" s="162"/>
      <c r="AF217" s="162"/>
      <c r="AG217" s="162"/>
      <c r="AH217" s="162"/>
      <c r="AI217" s="162"/>
      <c r="AJ217" s="162"/>
      <c r="AK217" s="162"/>
      <c r="AL217" s="162"/>
      <c r="AM217" s="162"/>
      <c r="AN217" s="162"/>
      <c r="AO217" s="162"/>
      <c r="AP217" s="162"/>
      <c r="AQ217" s="162"/>
      <c r="AR217" s="162"/>
      <c r="AS217" s="162"/>
      <c r="AT217" s="162"/>
      <c r="AU217" s="162"/>
      <c r="AV217" s="162"/>
      <c r="AW217" s="162"/>
      <c r="AX217" s="162"/>
      <c r="AY217" s="162"/>
      <c r="AZ217" s="162"/>
      <c r="BA217" s="162"/>
      <c r="BB217" s="162"/>
      <c r="BC217" s="162"/>
      <c r="BD217" s="162"/>
      <c r="BE217" s="162"/>
      <c r="BF217" s="162"/>
      <c r="BG217" s="162"/>
      <c r="BH217" s="162"/>
      <c r="BI217" s="162"/>
      <c r="BJ217" s="162"/>
      <c r="BK217" s="162"/>
      <c r="BL217" s="162"/>
      <c r="BM217" s="162"/>
      <c r="BN217" s="162"/>
      <c r="BO217" s="162"/>
      <c r="BP217" s="162"/>
      <c r="BQ217" s="162"/>
      <c r="BR217" s="162"/>
      <c r="BS217" s="162"/>
      <c r="BT217" s="162"/>
      <c r="BU217" s="162"/>
      <c r="BV217" s="162"/>
      <c r="BW217" s="162"/>
      <c r="BX217" s="162"/>
      <c r="BY217" s="162"/>
      <c r="BZ217" s="162"/>
      <c r="CA217" s="162"/>
      <c r="CB217" s="162"/>
      <c r="CC217" s="162"/>
      <c r="CD217" s="162"/>
      <c r="CE217" s="162"/>
      <c r="CF217" s="162"/>
      <c r="CG217" s="162"/>
      <c r="CH217" s="162"/>
      <c r="CI217" s="162"/>
      <c r="CJ217" s="162"/>
      <c r="CK217" s="162"/>
      <c r="CL217" s="162"/>
      <c r="CM217" s="162"/>
      <c r="CN217" s="162"/>
      <c r="CO217" s="162"/>
      <c r="CP217" s="162"/>
      <c r="CQ217" s="162"/>
      <c r="CR217" s="162"/>
      <c r="CS217" s="162"/>
      <c r="CT217" s="162"/>
      <c r="CU217" s="162"/>
      <c r="CV217" s="162"/>
      <c r="CW217" s="162"/>
      <c r="CX217" s="162"/>
      <c r="CY217" s="162"/>
      <c r="CZ217" s="162"/>
      <c r="DA217" s="162"/>
      <c r="DB217" s="162"/>
      <c r="DC217" s="162"/>
      <c r="DD217" s="162"/>
      <c r="DE217" s="162"/>
      <c r="DF217" s="162"/>
      <c r="DG217" s="162"/>
      <c r="DH217" s="162"/>
      <c r="DI217" s="162"/>
      <c r="DJ217" s="162"/>
      <c r="DK217" s="162"/>
      <c r="DL217" s="162"/>
      <c r="DM217" s="162"/>
      <c r="DN217" s="162"/>
      <c r="DO217" s="162"/>
      <c r="DP217" s="162"/>
      <c r="DQ217" s="162"/>
      <c r="DR217" s="162"/>
      <c r="DS217" s="162"/>
      <c r="DT217" s="162"/>
      <c r="DU217" s="162"/>
      <c r="DV217" s="162"/>
      <c r="DW217" s="162"/>
      <c r="DX217" s="162"/>
      <c r="DY217" s="162"/>
      <c r="DZ217" s="162"/>
      <c r="EA217" s="162"/>
      <c r="EB217" s="162"/>
      <c r="EC217" s="162"/>
      <c r="ED217" s="162"/>
      <c r="EE217" s="162"/>
      <c r="EF217" s="162"/>
      <c r="EG217" s="162"/>
      <c r="EH217" s="162"/>
      <c r="EI217" s="162"/>
      <c r="EJ217" s="162"/>
      <c r="EK217" s="162"/>
      <c r="EL217" s="162"/>
      <c r="EM217" s="162"/>
      <c r="EN217" s="162"/>
      <c r="EO217" s="162"/>
      <c r="EP217" s="162"/>
      <c r="EQ217" s="162"/>
      <c r="ER217" s="162"/>
      <c r="ES217" s="162"/>
      <c r="ET217" s="162"/>
      <c r="EU217" s="162"/>
      <c r="EV217" s="162"/>
      <c r="EW217" s="162"/>
      <c r="EX217" s="162"/>
      <c r="EY217" s="162"/>
      <c r="EZ217" s="162"/>
      <c r="FA217" s="162"/>
      <c r="FB217" s="162"/>
      <c r="FC217" s="162"/>
      <c r="FD217" s="162"/>
      <c r="FE217" s="162"/>
      <c r="FF217" s="162"/>
      <c r="FG217" s="162"/>
      <c r="FH217" s="162"/>
      <c r="FI217" s="162"/>
      <c r="FJ217" s="162"/>
      <c r="FK217" s="162"/>
      <c r="FL217" s="162"/>
      <c r="FM217" s="162"/>
      <c r="FN217" s="162"/>
      <c r="FO217" s="162"/>
      <c r="FP217" s="162"/>
      <c r="FQ217" s="162"/>
      <c r="FR217" s="162"/>
      <c r="FS217" s="162"/>
      <c r="FT217" s="162"/>
      <c r="FU217" s="162"/>
      <c r="FV217" s="162"/>
      <c r="FW217" s="162"/>
      <c r="FX217" s="162"/>
      <c r="FY217" s="162"/>
      <c r="FZ217" s="162"/>
      <c r="GA217" s="162"/>
      <c r="GB217" s="162"/>
      <c r="GC217" s="167"/>
      <c r="GD217" s="167"/>
      <c r="GE217" s="167"/>
      <c r="GF217" s="167"/>
      <c r="GG217" s="167"/>
      <c r="GH217" s="167"/>
      <c r="GI217" s="167"/>
      <c r="GJ217" s="167"/>
      <c r="GK217" s="167"/>
    </row>
    <row r="218" spans="2:193">
      <c r="B218" s="17"/>
      <c r="C218" s="37"/>
      <c r="D218" s="163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  <c r="AD218" s="162"/>
      <c r="AE218" s="162"/>
      <c r="AF218" s="162"/>
      <c r="AG218" s="162"/>
      <c r="AH218" s="162"/>
      <c r="AI218" s="162"/>
      <c r="AJ218" s="162"/>
      <c r="AK218" s="162"/>
      <c r="AL218" s="162"/>
      <c r="AM218" s="162"/>
      <c r="AN218" s="162"/>
      <c r="AO218" s="162"/>
      <c r="AP218" s="162"/>
      <c r="AQ218" s="162"/>
      <c r="AR218" s="162"/>
      <c r="AS218" s="162"/>
      <c r="AT218" s="162"/>
      <c r="AU218" s="162"/>
      <c r="AV218" s="162"/>
      <c r="AW218" s="162"/>
      <c r="AX218" s="162"/>
      <c r="AY218" s="162"/>
      <c r="AZ218" s="162"/>
      <c r="BA218" s="162"/>
      <c r="BB218" s="162"/>
      <c r="BC218" s="162"/>
      <c r="BD218" s="162"/>
      <c r="BE218" s="162"/>
      <c r="BF218" s="162"/>
      <c r="BG218" s="162"/>
      <c r="BH218" s="162"/>
      <c r="BI218" s="162"/>
      <c r="BJ218" s="162"/>
      <c r="BK218" s="162"/>
      <c r="BL218" s="162"/>
      <c r="BM218" s="162"/>
      <c r="BN218" s="162"/>
      <c r="BO218" s="162"/>
      <c r="BP218" s="162"/>
      <c r="BQ218" s="162"/>
      <c r="BR218" s="162"/>
      <c r="BS218" s="162"/>
      <c r="BT218" s="162"/>
      <c r="BU218" s="162"/>
      <c r="BV218" s="162"/>
      <c r="BW218" s="162"/>
      <c r="BX218" s="162"/>
      <c r="BY218" s="162"/>
      <c r="BZ218" s="162"/>
      <c r="CA218" s="162"/>
      <c r="CB218" s="162"/>
      <c r="CC218" s="162"/>
      <c r="CD218" s="162"/>
      <c r="CE218" s="162"/>
      <c r="CF218" s="162"/>
      <c r="CG218" s="162"/>
      <c r="CH218" s="162"/>
      <c r="CI218" s="162"/>
      <c r="CJ218" s="162"/>
      <c r="CK218" s="162"/>
      <c r="CL218" s="162"/>
      <c r="CM218" s="162"/>
      <c r="CN218" s="162"/>
      <c r="CO218" s="162"/>
      <c r="CP218" s="162"/>
      <c r="CQ218" s="162"/>
      <c r="CR218" s="162"/>
      <c r="CS218" s="162"/>
      <c r="CT218" s="162"/>
      <c r="CU218" s="162"/>
      <c r="CV218" s="162"/>
      <c r="CW218" s="162"/>
      <c r="CX218" s="162"/>
      <c r="CY218" s="162"/>
      <c r="CZ218" s="162"/>
      <c r="DA218" s="162"/>
      <c r="DB218" s="162"/>
      <c r="DC218" s="162"/>
      <c r="DD218" s="162"/>
      <c r="DE218" s="162"/>
      <c r="DF218" s="162"/>
      <c r="DG218" s="162"/>
      <c r="DH218" s="162"/>
      <c r="DI218" s="162"/>
      <c r="DJ218" s="162"/>
      <c r="DK218" s="162"/>
      <c r="DL218" s="162"/>
      <c r="DM218" s="162"/>
      <c r="DN218" s="162"/>
      <c r="DO218" s="162"/>
      <c r="DP218" s="162"/>
      <c r="DQ218" s="162"/>
      <c r="DR218" s="162"/>
      <c r="DS218" s="162"/>
      <c r="DT218" s="162"/>
      <c r="DU218" s="162"/>
      <c r="DV218" s="162"/>
      <c r="DW218" s="162"/>
      <c r="DX218" s="162"/>
      <c r="DY218" s="162"/>
      <c r="DZ218" s="162"/>
      <c r="EA218" s="162"/>
      <c r="EB218" s="162"/>
      <c r="EC218" s="162"/>
      <c r="ED218" s="162"/>
      <c r="EE218" s="162"/>
      <c r="EF218" s="162"/>
      <c r="EG218" s="162"/>
      <c r="EH218" s="162"/>
      <c r="EI218" s="162"/>
      <c r="EJ218" s="162"/>
      <c r="EK218" s="162"/>
      <c r="EL218" s="162"/>
      <c r="EM218" s="162"/>
      <c r="EN218" s="162"/>
      <c r="EO218" s="162"/>
      <c r="EP218" s="162"/>
      <c r="EQ218" s="162"/>
      <c r="ER218" s="162"/>
      <c r="ES218" s="162"/>
      <c r="ET218" s="162"/>
      <c r="EU218" s="162"/>
      <c r="EV218" s="162"/>
      <c r="EW218" s="162"/>
      <c r="EX218" s="162"/>
      <c r="EY218" s="162"/>
      <c r="EZ218" s="162"/>
      <c r="FA218" s="162"/>
      <c r="FB218" s="162"/>
      <c r="FC218" s="162"/>
      <c r="FD218" s="162"/>
      <c r="FE218" s="162"/>
      <c r="FF218" s="162"/>
      <c r="FG218" s="162"/>
      <c r="FH218" s="162"/>
      <c r="FI218" s="162"/>
      <c r="FJ218" s="162"/>
      <c r="FK218" s="162"/>
      <c r="FL218" s="162"/>
      <c r="FM218" s="162"/>
      <c r="FN218" s="162"/>
      <c r="FO218" s="162"/>
      <c r="FP218" s="162"/>
      <c r="FQ218" s="162"/>
      <c r="FR218" s="162"/>
      <c r="FS218" s="162"/>
      <c r="FT218" s="162"/>
      <c r="FU218" s="162"/>
      <c r="FV218" s="162"/>
      <c r="FW218" s="162"/>
      <c r="FX218" s="162"/>
      <c r="FY218" s="162"/>
      <c r="FZ218" s="162"/>
      <c r="GA218" s="162"/>
      <c r="GB218" s="162"/>
      <c r="GC218" s="167"/>
      <c r="GD218" s="167"/>
      <c r="GE218" s="167"/>
      <c r="GF218" s="167"/>
      <c r="GG218" s="167"/>
      <c r="GH218" s="167"/>
      <c r="GI218" s="167"/>
      <c r="GJ218" s="167"/>
      <c r="GK218" s="167"/>
    </row>
    <row r="219" spans="2:193">
      <c r="B219" s="17"/>
      <c r="C219" s="37"/>
      <c r="D219" s="163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62"/>
      <c r="AB219" s="162"/>
      <c r="AC219" s="162"/>
      <c r="AD219" s="162"/>
      <c r="AE219" s="162"/>
      <c r="AF219" s="162"/>
      <c r="AG219" s="162"/>
      <c r="AH219" s="162"/>
      <c r="AI219" s="162"/>
      <c r="AJ219" s="162"/>
      <c r="AK219" s="162"/>
      <c r="AL219" s="162"/>
      <c r="AM219" s="162"/>
      <c r="AN219" s="162"/>
      <c r="AO219" s="162"/>
      <c r="AP219" s="162"/>
      <c r="AQ219" s="162"/>
      <c r="AR219" s="162"/>
      <c r="AS219" s="162"/>
      <c r="AT219" s="162"/>
      <c r="AU219" s="162"/>
      <c r="AV219" s="162"/>
      <c r="AW219" s="162"/>
      <c r="AX219" s="162"/>
      <c r="AY219" s="162"/>
      <c r="AZ219" s="162"/>
      <c r="BA219" s="162"/>
      <c r="BB219" s="162"/>
      <c r="BC219" s="162"/>
      <c r="BD219" s="162"/>
      <c r="BE219" s="162"/>
      <c r="BF219" s="162"/>
      <c r="BG219" s="162"/>
      <c r="BH219" s="162"/>
      <c r="BI219" s="162"/>
      <c r="BJ219" s="162"/>
      <c r="BK219" s="162"/>
      <c r="BL219" s="162"/>
      <c r="BM219" s="162"/>
      <c r="BN219" s="162"/>
      <c r="BO219" s="162"/>
      <c r="BP219" s="162"/>
      <c r="BQ219" s="162"/>
      <c r="BR219" s="162"/>
      <c r="BS219" s="162"/>
      <c r="BT219" s="162"/>
      <c r="BU219" s="162"/>
      <c r="BV219" s="162"/>
      <c r="BW219" s="162"/>
      <c r="BX219" s="162"/>
      <c r="BY219" s="162"/>
      <c r="BZ219" s="162"/>
      <c r="CA219" s="162"/>
      <c r="CB219" s="162"/>
      <c r="CC219" s="162"/>
      <c r="CD219" s="162"/>
      <c r="CE219" s="162"/>
      <c r="CF219" s="162"/>
      <c r="CG219" s="162"/>
      <c r="CH219" s="162"/>
      <c r="CI219" s="162"/>
      <c r="CJ219" s="162"/>
      <c r="CK219" s="162"/>
      <c r="CL219" s="162"/>
      <c r="CM219" s="162"/>
      <c r="CN219" s="162"/>
      <c r="CO219" s="162"/>
      <c r="CP219" s="162"/>
      <c r="CQ219" s="162"/>
      <c r="CR219" s="162"/>
      <c r="CS219" s="162"/>
      <c r="CT219" s="162"/>
      <c r="CU219" s="162"/>
      <c r="CV219" s="162"/>
      <c r="CW219" s="162"/>
      <c r="CX219" s="162"/>
      <c r="CY219" s="162"/>
      <c r="CZ219" s="162"/>
      <c r="DA219" s="162"/>
      <c r="DB219" s="162"/>
      <c r="DC219" s="162"/>
      <c r="DD219" s="162"/>
      <c r="DE219" s="162"/>
      <c r="DF219" s="162"/>
      <c r="DG219" s="162"/>
      <c r="DH219" s="162"/>
      <c r="DI219" s="162"/>
      <c r="DJ219" s="162"/>
      <c r="DK219" s="162"/>
      <c r="DL219" s="162"/>
      <c r="DM219" s="162"/>
      <c r="DN219" s="162"/>
      <c r="DO219" s="162"/>
      <c r="DP219" s="162"/>
      <c r="DQ219" s="162"/>
      <c r="DR219" s="162"/>
      <c r="DS219" s="162"/>
      <c r="DT219" s="162"/>
      <c r="DU219" s="162"/>
      <c r="DV219" s="162"/>
      <c r="DW219" s="162"/>
      <c r="DX219" s="162"/>
      <c r="DY219" s="162"/>
      <c r="DZ219" s="162"/>
      <c r="EA219" s="162"/>
      <c r="EB219" s="162"/>
      <c r="EC219" s="162"/>
      <c r="ED219" s="162"/>
      <c r="EE219" s="162"/>
      <c r="EF219" s="162"/>
      <c r="EG219" s="162"/>
      <c r="EH219" s="162"/>
      <c r="EI219" s="162"/>
      <c r="EJ219" s="162"/>
      <c r="EK219" s="162"/>
      <c r="EL219" s="162"/>
      <c r="EM219" s="162"/>
      <c r="EN219" s="162"/>
      <c r="EO219" s="162"/>
      <c r="EP219" s="162"/>
      <c r="EQ219" s="162"/>
      <c r="ER219" s="162"/>
      <c r="ES219" s="162"/>
      <c r="ET219" s="162"/>
      <c r="EU219" s="162"/>
      <c r="EV219" s="162"/>
      <c r="EW219" s="162"/>
      <c r="EX219" s="162"/>
      <c r="EY219" s="162"/>
      <c r="EZ219" s="162"/>
      <c r="FA219" s="162"/>
      <c r="FB219" s="162"/>
      <c r="FC219" s="162"/>
      <c r="FD219" s="162"/>
      <c r="FE219" s="162"/>
      <c r="FF219" s="162"/>
      <c r="FG219" s="162"/>
      <c r="FH219" s="162"/>
      <c r="FI219" s="162"/>
      <c r="FJ219" s="162"/>
      <c r="FK219" s="162"/>
      <c r="FL219" s="162"/>
      <c r="FM219" s="162"/>
      <c r="FN219" s="162"/>
      <c r="FO219" s="162"/>
      <c r="FP219" s="162"/>
      <c r="FQ219" s="162"/>
      <c r="FR219" s="162"/>
      <c r="FS219" s="162"/>
      <c r="FT219" s="162"/>
      <c r="FU219" s="162"/>
      <c r="FV219" s="162"/>
      <c r="FW219" s="162"/>
      <c r="FX219" s="162"/>
      <c r="FY219" s="162"/>
      <c r="FZ219" s="162"/>
      <c r="GA219" s="162"/>
      <c r="GB219" s="162"/>
      <c r="GC219" s="167"/>
      <c r="GD219" s="167"/>
      <c r="GE219" s="167"/>
      <c r="GF219" s="167"/>
      <c r="GG219" s="167"/>
      <c r="GH219" s="167"/>
      <c r="GI219" s="167"/>
      <c r="GJ219" s="167"/>
      <c r="GK219" s="167"/>
    </row>
    <row r="220" spans="2:193">
      <c r="B220" s="17"/>
      <c r="C220" s="33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62"/>
      <c r="AB220" s="162"/>
      <c r="AC220" s="162"/>
      <c r="AD220" s="162"/>
      <c r="AE220" s="162"/>
      <c r="AF220" s="162"/>
      <c r="AG220" s="162"/>
      <c r="AH220" s="162"/>
      <c r="AI220" s="162"/>
      <c r="AJ220" s="162"/>
      <c r="AK220" s="162"/>
      <c r="AL220" s="162"/>
      <c r="AM220" s="162"/>
      <c r="AN220" s="162"/>
      <c r="AO220" s="162"/>
      <c r="AP220" s="162"/>
      <c r="AQ220" s="162"/>
      <c r="AR220" s="162"/>
      <c r="AS220" s="162"/>
      <c r="AT220" s="162"/>
      <c r="AU220" s="162"/>
      <c r="AV220" s="162"/>
      <c r="AW220" s="162"/>
      <c r="AX220" s="162"/>
      <c r="AY220" s="162"/>
      <c r="AZ220" s="162"/>
      <c r="BA220" s="162"/>
      <c r="BB220" s="162"/>
      <c r="BC220" s="162"/>
      <c r="BD220" s="162"/>
      <c r="BE220" s="162"/>
      <c r="BF220" s="162"/>
      <c r="BG220" s="162"/>
      <c r="BH220" s="162"/>
      <c r="BI220" s="162"/>
      <c r="BJ220" s="162"/>
      <c r="BK220" s="162"/>
      <c r="BL220" s="162"/>
      <c r="BM220" s="162"/>
      <c r="BN220" s="162"/>
      <c r="BO220" s="162"/>
      <c r="BP220" s="162"/>
      <c r="BQ220" s="162"/>
      <c r="BR220" s="162"/>
      <c r="BS220" s="162"/>
      <c r="BT220" s="162"/>
      <c r="BU220" s="162"/>
      <c r="BV220" s="162"/>
      <c r="BW220" s="162"/>
      <c r="BX220" s="162"/>
      <c r="BY220" s="162"/>
      <c r="BZ220" s="162"/>
      <c r="CA220" s="162"/>
      <c r="CB220" s="162"/>
      <c r="CC220" s="162"/>
      <c r="CD220" s="162"/>
      <c r="CE220" s="162"/>
      <c r="CF220" s="162"/>
      <c r="CG220" s="162"/>
      <c r="CH220" s="162"/>
      <c r="CI220" s="162"/>
      <c r="CJ220" s="162"/>
      <c r="CK220" s="162"/>
      <c r="CL220" s="162"/>
      <c r="CM220" s="162"/>
      <c r="CN220" s="162"/>
      <c r="CO220" s="162"/>
      <c r="CP220" s="162"/>
      <c r="CQ220" s="162"/>
      <c r="CR220" s="162"/>
      <c r="CS220" s="162"/>
      <c r="CT220" s="162"/>
      <c r="CU220" s="162"/>
      <c r="CV220" s="162"/>
      <c r="CW220" s="162"/>
      <c r="CX220" s="162"/>
      <c r="CY220" s="162"/>
      <c r="CZ220" s="162"/>
      <c r="DA220" s="162"/>
      <c r="DB220" s="162"/>
      <c r="DC220" s="162"/>
      <c r="DD220" s="162"/>
      <c r="DE220" s="162"/>
      <c r="DF220" s="162"/>
      <c r="DG220" s="162"/>
      <c r="DH220" s="162"/>
      <c r="DI220" s="162"/>
      <c r="DJ220" s="162"/>
      <c r="DK220" s="162"/>
      <c r="DL220" s="162"/>
      <c r="DM220" s="162"/>
      <c r="DN220" s="162"/>
      <c r="DO220" s="162"/>
      <c r="DP220" s="162"/>
      <c r="DQ220" s="162"/>
      <c r="DR220" s="162"/>
      <c r="DS220" s="162"/>
      <c r="DT220" s="162"/>
      <c r="DU220" s="162"/>
      <c r="DV220" s="162"/>
      <c r="DW220" s="162"/>
      <c r="DX220" s="162"/>
      <c r="DY220" s="162"/>
      <c r="DZ220" s="162"/>
      <c r="EA220" s="162"/>
      <c r="EB220" s="162"/>
      <c r="EC220" s="162"/>
      <c r="ED220" s="162"/>
      <c r="EE220" s="162"/>
      <c r="EF220" s="162"/>
      <c r="EG220" s="162"/>
      <c r="EH220" s="162"/>
      <c r="EI220" s="162"/>
      <c r="EJ220" s="162"/>
      <c r="EK220" s="162"/>
      <c r="EL220" s="162"/>
      <c r="EM220" s="162"/>
      <c r="EN220" s="162"/>
      <c r="EO220" s="162"/>
      <c r="EP220" s="162"/>
      <c r="EQ220" s="162"/>
      <c r="ER220" s="162"/>
      <c r="ES220" s="162"/>
      <c r="ET220" s="162"/>
      <c r="EU220" s="162"/>
      <c r="EV220" s="162"/>
      <c r="EW220" s="162"/>
      <c r="EX220" s="162"/>
      <c r="EY220" s="162"/>
      <c r="EZ220" s="162"/>
      <c r="FA220" s="162"/>
      <c r="FB220" s="162"/>
      <c r="FC220" s="162"/>
      <c r="FD220" s="162"/>
      <c r="FE220" s="162"/>
      <c r="FF220" s="162"/>
      <c r="FG220" s="162"/>
      <c r="FH220" s="162"/>
      <c r="FI220" s="162"/>
      <c r="FJ220" s="162"/>
      <c r="FK220" s="162"/>
      <c r="FL220" s="162"/>
      <c r="FM220" s="162"/>
      <c r="FN220" s="162"/>
      <c r="FO220" s="162"/>
      <c r="FP220" s="162"/>
      <c r="FQ220" s="162"/>
      <c r="FR220" s="162"/>
      <c r="FS220" s="162"/>
      <c r="FT220" s="162"/>
      <c r="FU220" s="162"/>
      <c r="FV220" s="162"/>
      <c r="FW220" s="162"/>
      <c r="FX220" s="162"/>
      <c r="FY220" s="162"/>
      <c r="FZ220" s="162"/>
      <c r="GA220" s="162"/>
      <c r="GB220" s="162"/>
      <c r="GC220" s="167"/>
      <c r="GD220" s="167"/>
      <c r="GE220" s="167"/>
      <c r="GF220" s="167"/>
      <c r="GG220" s="167"/>
      <c r="GH220" s="167"/>
      <c r="GI220" s="167"/>
      <c r="GJ220" s="167"/>
      <c r="GK220" s="167"/>
    </row>
    <row r="221" spans="2:193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193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193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193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28" priority="1" operator="equal">
      <formula>"decrease speed"</formula>
    </cfRule>
    <cfRule type="cellIs" dxfId="27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8" man="1"/>
    <brk id="235" max="8" man="1"/>
    <brk id="290" max="8" man="1"/>
  </rowBreak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235"/>
  <sheetViews>
    <sheetView topLeftCell="O82" zoomScale="40" zoomScaleNormal="40" zoomScaleSheetLayoutView="55" workbookViewId="0">
      <selection activeCell="O82" sqref="O82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195">
      <c r="A1" s="17" t="s">
        <v>345</v>
      </c>
      <c r="C1" s="32" t="s">
        <v>241</v>
      </c>
    </row>
    <row r="2" spans="1:195">
      <c r="A2" s="17" t="s">
        <v>342</v>
      </c>
      <c r="D2" s="166">
        <v>4</v>
      </c>
    </row>
    <row r="3" spans="1:195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</row>
    <row r="4" spans="1:195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</row>
    <row r="5" spans="1:195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  <c r="GL5" s="167"/>
      <c r="GM5" s="167"/>
    </row>
    <row r="6" spans="1:195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</row>
    <row r="7" spans="1:195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</row>
    <row r="8" spans="1:195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</row>
    <row r="9" spans="1:195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</row>
    <row r="10" spans="1:195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</row>
    <row r="11" spans="1:195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  <c r="GM11" s="167"/>
    </row>
    <row r="12" spans="1:195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  <c r="GM12" s="167"/>
    </row>
    <row r="13" spans="1:195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</row>
    <row r="14" spans="1:195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</row>
    <row r="15" spans="1:195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  <c r="GM15" s="167"/>
    </row>
    <row r="16" spans="1:195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  <c r="GM16" s="167"/>
    </row>
    <row r="17" spans="1:195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</row>
    <row r="18" spans="1:195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</row>
    <row r="19" spans="1:195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  <c r="GM19" s="167"/>
    </row>
    <row r="20" spans="1:195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  <c r="GM20" s="167"/>
    </row>
    <row r="21" spans="1:195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</row>
    <row r="22" spans="1:195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  <c r="GM22" s="167"/>
    </row>
    <row r="23" spans="1:195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  <c r="GM23" s="167"/>
    </row>
    <row r="24" spans="1:195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</row>
    <row r="25" spans="1:195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  <c r="GM25" s="167"/>
    </row>
    <row r="26" spans="1:195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  <c r="GM26" s="167"/>
    </row>
    <row r="27" spans="1:195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  <c r="GL27" s="167"/>
      <c r="GM27" s="167"/>
    </row>
    <row r="28" spans="1:195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  <c r="GL28" s="167"/>
      <c r="GM28" s="167"/>
    </row>
    <row r="29" spans="1:195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  <c r="GM29" s="167"/>
    </row>
    <row r="30" spans="1:195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  <c r="GM30" s="167"/>
    </row>
    <row r="31" spans="1:195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</row>
    <row r="32" spans="1:195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  <c r="GL32" s="167"/>
      <c r="GM32" s="167"/>
    </row>
    <row r="33" spans="1:195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  <c r="GM33" s="167"/>
    </row>
    <row r="34" spans="1:195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  <c r="GL34" s="167"/>
      <c r="GM34" s="167"/>
    </row>
    <row r="35" spans="1:195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  <c r="GL35" s="167"/>
      <c r="GM35" s="167"/>
    </row>
    <row r="36" spans="1:195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  <c r="GM36" s="167"/>
    </row>
    <row r="37" spans="1:195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  <c r="GL37" s="167"/>
      <c r="GM37" s="167"/>
    </row>
    <row r="38" spans="1:195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</row>
    <row r="39" spans="1:195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  <c r="GI39" s="167"/>
      <c r="GJ39" s="167"/>
      <c r="GK39" s="167"/>
      <c r="GL39" s="167"/>
      <c r="GM39" s="167"/>
    </row>
    <row r="40" spans="1:195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  <c r="GI40" s="167"/>
      <c r="GJ40" s="167"/>
      <c r="GK40" s="167"/>
      <c r="GL40" s="167"/>
      <c r="GM40" s="167"/>
    </row>
    <row r="41" spans="1:195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  <c r="GI41" s="167"/>
      <c r="GJ41" s="167"/>
      <c r="GK41" s="167"/>
      <c r="GL41" s="167"/>
      <c r="GM41" s="167"/>
    </row>
    <row r="42" spans="1:195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  <c r="GI42" s="167"/>
      <c r="GJ42" s="167"/>
      <c r="GK42" s="167"/>
      <c r="GL42" s="167"/>
      <c r="GM42" s="167"/>
    </row>
    <row r="43" spans="1:195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  <c r="GI43" s="167"/>
      <c r="GJ43" s="167"/>
      <c r="GK43" s="167"/>
      <c r="GL43" s="167"/>
      <c r="GM43" s="167"/>
    </row>
    <row r="44" spans="1:195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  <c r="GI44" s="167"/>
      <c r="GJ44" s="167"/>
      <c r="GK44" s="167"/>
      <c r="GL44" s="167"/>
      <c r="GM44" s="167"/>
    </row>
    <row r="45" spans="1:195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  <c r="GI45" s="167"/>
      <c r="GJ45" s="167"/>
      <c r="GK45" s="167"/>
      <c r="GL45" s="167"/>
      <c r="GM45" s="167"/>
    </row>
    <row r="46" spans="1:195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  <c r="GI46" s="167"/>
      <c r="GJ46" s="167"/>
      <c r="GK46" s="167"/>
      <c r="GL46" s="167"/>
      <c r="GM46" s="167"/>
    </row>
    <row r="47" spans="1:195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  <c r="GI47" s="167"/>
      <c r="GJ47" s="167"/>
      <c r="GK47" s="167"/>
      <c r="GL47" s="167"/>
      <c r="GM47" s="167"/>
    </row>
    <row r="48" spans="1:195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  <c r="GI48" s="167"/>
      <c r="GJ48" s="167"/>
      <c r="GK48" s="167"/>
      <c r="GL48" s="167"/>
      <c r="GM48" s="167"/>
    </row>
    <row r="49" spans="1:195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  <c r="GI49" s="167"/>
      <c r="GJ49" s="167"/>
      <c r="GK49" s="167"/>
      <c r="GL49" s="167"/>
      <c r="GM49" s="167"/>
    </row>
    <row r="50" spans="1:195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  <c r="GI50" s="167"/>
      <c r="GJ50" s="167"/>
      <c r="GK50" s="167"/>
      <c r="GL50" s="167"/>
      <c r="GM50" s="167"/>
    </row>
    <row r="51" spans="1:195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  <c r="GL51" s="167"/>
      <c r="GM51" s="167"/>
    </row>
    <row r="52" spans="1:195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  <c r="GL52" s="167"/>
      <c r="GM52" s="167"/>
    </row>
    <row r="53" spans="1:195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  <c r="GM53" s="167"/>
    </row>
    <row r="54" spans="1:195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  <c r="GL54" s="167"/>
      <c r="GM54" s="167"/>
    </row>
    <row r="55" spans="1:195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  <c r="GL55" s="167"/>
      <c r="GM55" s="167"/>
    </row>
    <row r="56" spans="1:195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  <c r="GL56" s="167"/>
      <c r="GM56" s="167"/>
    </row>
    <row r="57" spans="1:195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  <c r="GL57" s="167"/>
      <c r="GM57" s="167"/>
    </row>
    <row r="58" spans="1:195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  <c r="GL58" s="167"/>
      <c r="GM58" s="167"/>
    </row>
    <row r="59" spans="1:195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  <c r="GL59" s="167"/>
      <c r="GM59" s="167"/>
    </row>
    <row r="60" spans="1:195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  <c r="GL60" s="167"/>
      <c r="GM60" s="167"/>
    </row>
    <row r="61" spans="1:195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  <c r="GL61" s="167"/>
      <c r="GM61" s="167"/>
    </row>
    <row r="62" spans="1:195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  <c r="GL62" s="167"/>
      <c r="GM62" s="167"/>
    </row>
    <row r="63" spans="1:195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  <c r="GL63" s="167"/>
      <c r="GM63" s="167"/>
    </row>
    <row r="64" spans="1:195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  <c r="GM64" s="167"/>
    </row>
    <row r="65" spans="1:195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  <c r="GI65" s="167"/>
      <c r="GJ65" s="167"/>
      <c r="GK65" s="167"/>
      <c r="GL65" s="167"/>
      <c r="GM65" s="167"/>
    </row>
    <row r="66" spans="1:195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  <c r="GI66" s="167"/>
      <c r="GJ66" s="167"/>
      <c r="GK66" s="167"/>
      <c r="GL66" s="167"/>
      <c r="GM66" s="167"/>
    </row>
    <row r="67" spans="1:195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  <c r="GM67" s="167"/>
    </row>
    <row r="68" spans="1:195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  <c r="GI68" s="181"/>
      <c r="GJ68" s="181"/>
      <c r="GK68" s="181"/>
      <c r="GL68" s="181"/>
      <c r="GM68" s="181"/>
    </row>
    <row r="69" spans="1:195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  <c r="GI69" s="167"/>
      <c r="GJ69" s="167"/>
      <c r="GK69" s="167"/>
      <c r="GL69" s="167"/>
      <c r="GM69" s="167"/>
    </row>
    <row r="70" spans="1:195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  <c r="GI70" s="167"/>
      <c r="GJ70" s="167"/>
      <c r="GK70" s="167"/>
      <c r="GL70" s="167"/>
      <c r="GM70" s="167"/>
    </row>
    <row r="71" spans="1:195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  <c r="GI71" s="167"/>
      <c r="GJ71" s="167"/>
      <c r="GK71" s="167"/>
      <c r="GL71" s="167"/>
      <c r="GM71" s="167"/>
    </row>
    <row r="72" spans="1:195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  <c r="GM72" s="167"/>
    </row>
    <row r="73" spans="1:195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  <c r="GI73" s="182"/>
      <c r="GJ73" s="182"/>
      <c r="GK73" s="182"/>
      <c r="GL73" s="182"/>
      <c r="GM73" s="182"/>
    </row>
    <row r="74" spans="1:195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  <c r="GI74" s="182"/>
      <c r="GJ74" s="182"/>
      <c r="GK74" s="182"/>
      <c r="GL74" s="182"/>
      <c r="GM74" s="182"/>
    </row>
    <row r="75" spans="1:195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  <c r="GI75" s="182"/>
      <c r="GJ75" s="182"/>
      <c r="GK75" s="182"/>
      <c r="GL75" s="182"/>
      <c r="GM75" s="182"/>
    </row>
    <row r="76" spans="1:195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  <c r="GI76" s="182"/>
      <c r="GJ76" s="182"/>
      <c r="GK76" s="182"/>
      <c r="GL76" s="182"/>
      <c r="GM76" s="182"/>
    </row>
    <row r="77" spans="1:195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  <c r="GM77" s="167"/>
    </row>
    <row r="78" spans="1:195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  <c r="GM78" s="167"/>
    </row>
    <row r="79" spans="1:195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  <c r="GM79" s="167"/>
    </row>
    <row r="80" spans="1:195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  <c r="GM80" s="167"/>
    </row>
    <row r="81" spans="1:195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</row>
    <row r="82" spans="1:195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</row>
    <row r="83" spans="1:195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  <c r="GM83" s="167"/>
    </row>
    <row r="84" spans="1:195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  <c r="GI84" s="167"/>
      <c r="GJ84" s="167"/>
      <c r="GK84" s="167"/>
      <c r="GL84" s="167"/>
      <c r="GM84" s="167"/>
    </row>
    <row r="85" spans="1:195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  <c r="GI85" s="167"/>
      <c r="GJ85" s="167"/>
      <c r="GK85" s="167"/>
      <c r="GL85" s="167"/>
      <c r="GM85" s="167"/>
    </row>
    <row r="86" spans="1:195">
      <c r="A86" t="s">
        <v>337</v>
      </c>
      <c r="B86" t="s">
        <v>126</v>
      </c>
      <c r="C86" s="34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7"/>
      <c r="GD86" s="167"/>
      <c r="GE86" s="167"/>
      <c r="GF86" s="167"/>
      <c r="GG86" s="167"/>
      <c r="GH86" s="167"/>
      <c r="GI86" s="167"/>
      <c r="GJ86" s="167"/>
      <c r="GK86" s="167"/>
      <c r="GL86" s="167"/>
      <c r="GM86" s="167"/>
    </row>
    <row r="87" spans="1:195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  <c r="GI87" s="167"/>
      <c r="GJ87" s="167"/>
      <c r="GK87" s="167"/>
      <c r="GL87" s="167"/>
      <c r="GM87" s="167"/>
    </row>
    <row r="88" spans="1:195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  <c r="GI88" s="167"/>
      <c r="GJ88" s="167"/>
      <c r="GK88" s="167"/>
      <c r="GL88" s="167"/>
      <c r="GM88" s="167"/>
    </row>
    <row r="89" spans="1:195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  <c r="GI89" s="167"/>
      <c r="GJ89" s="167"/>
      <c r="GK89" s="167"/>
      <c r="GL89" s="167"/>
      <c r="GM89" s="167"/>
    </row>
    <row r="90" spans="1:195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  <c r="GI90" s="182"/>
      <c r="GJ90" s="182"/>
      <c r="GK90" s="182"/>
      <c r="GL90" s="182"/>
      <c r="GM90" s="182"/>
    </row>
    <row r="91" spans="1:195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  <c r="GI91" s="182"/>
      <c r="GJ91" s="182"/>
      <c r="GK91" s="182"/>
      <c r="GL91" s="182"/>
      <c r="GM91" s="182"/>
    </row>
    <row r="92" spans="1:195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  <c r="GM92" s="167"/>
    </row>
    <row r="93" spans="1:195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  <c r="GM93" s="167"/>
    </row>
    <row r="94" spans="1:195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  <c r="GM94" s="167"/>
    </row>
    <row r="95" spans="1:195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  <c r="GM95" s="167"/>
    </row>
    <row r="96" spans="1:195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  <c r="GI96" s="167"/>
      <c r="GJ96" s="167"/>
      <c r="GK96" s="167"/>
      <c r="GL96" s="167"/>
      <c r="GM96" s="167"/>
    </row>
    <row r="97" spans="1:195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  <c r="GM97" s="167"/>
    </row>
    <row r="98" spans="1:195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  <c r="GM98" s="167"/>
    </row>
    <row r="99" spans="1:195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  <c r="GM99" s="167"/>
    </row>
    <row r="100" spans="1:195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  <c r="GM100" s="167"/>
    </row>
    <row r="101" spans="1:195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  <c r="GM101" s="167"/>
    </row>
    <row r="102" spans="1:195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  <c r="GM102" s="167"/>
    </row>
    <row r="103" spans="1:195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  <c r="GI103" s="167"/>
      <c r="GJ103" s="167"/>
      <c r="GK103" s="167"/>
      <c r="GL103" s="167"/>
      <c r="GM103" s="167"/>
    </row>
    <row r="104" spans="1:195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  <c r="GI104" s="167"/>
      <c r="GJ104" s="167"/>
      <c r="GK104" s="167"/>
      <c r="GL104" s="167"/>
      <c r="GM104" s="167"/>
    </row>
    <row r="105" spans="1:195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  <c r="GI105" s="167"/>
      <c r="GJ105" s="167"/>
      <c r="GK105" s="167"/>
      <c r="GL105" s="167"/>
      <c r="GM105" s="167"/>
    </row>
    <row r="106" spans="1:195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  <c r="GI106" s="167"/>
      <c r="GJ106" s="167"/>
      <c r="GK106" s="167"/>
      <c r="GL106" s="167"/>
      <c r="GM106" s="167"/>
    </row>
    <row r="107" spans="1:195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  <c r="GI107" s="167"/>
      <c r="GJ107" s="167"/>
      <c r="GK107" s="167"/>
      <c r="GL107" s="167"/>
      <c r="GM107" s="167"/>
    </row>
    <row r="108" spans="1:195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  <c r="GI108" s="167"/>
      <c r="GJ108" s="167"/>
      <c r="GK108" s="167"/>
      <c r="GL108" s="167"/>
      <c r="GM108" s="167"/>
    </row>
    <row r="109" spans="1:195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  <c r="GI109" s="167"/>
      <c r="GJ109" s="167"/>
      <c r="GK109" s="167"/>
      <c r="GL109" s="167"/>
      <c r="GM109" s="167"/>
    </row>
    <row r="110" spans="1:195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  <c r="GL110" s="167"/>
      <c r="GM110" s="167"/>
    </row>
    <row r="111" spans="1:195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  <c r="GL111" s="167"/>
      <c r="GM111" s="167"/>
    </row>
    <row r="112" spans="1:195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  <c r="GI112" s="167"/>
      <c r="GJ112" s="167"/>
      <c r="GK112" s="167"/>
      <c r="GL112" s="167"/>
      <c r="GM112" s="167"/>
    </row>
    <row r="113" spans="1:195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  <c r="GI113" s="167"/>
      <c r="GJ113" s="167"/>
      <c r="GK113" s="167"/>
      <c r="GL113" s="167"/>
      <c r="GM113" s="167"/>
    </row>
    <row r="114" spans="1:195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  <c r="GI114" s="167"/>
      <c r="GJ114" s="167"/>
      <c r="GK114" s="167"/>
      <c r="GL114" s="167"/>
      <c r="GM114" s="167"/>
    </row>
    <row r="115" spans="1:195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  <c r="GL115" s="167"/>
      <c r="GM115" s="167"/>
    </row>
    <row r="116" spans="1:195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  <c r="GL116" s="167"/>
      <c r="GM116" s="167"/>
    </row>
    <row r="117" spans="1:195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  <c r="GL117" s="167"/>
      <c r="GM117" s="167"/>
    </row>
    <row r="118" spans="1:195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  <c r="GL118" s="167"/>
      <c r="GM118" s="167"/>
    </row>
    <row r="119" spans="1:195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  <c r="GI119" s="167"/>
      <c r="GJ119" s="167"/>
      <c r="GK119" s="167"/>
      <c r="GL119" s="167"/>
      <c r="GM119" s="167"/>
    </row>
    <row r="120" spans="1:195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  <c r="GL120" s="167"/>
      <c r="GM120" s="167"/>
    </row>
    <row r="121" spans="1:195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  <c r="GL121" s="167"/>
      <c r="GM121" s="167"/>
    </row>
    <row r="122" spans="1:195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  <c r="GL122" s="167"/>
      <c r="GM122" s="167"/>
    </row>
    <row r="123" spans="1:195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  <c r="GI123" s="167"/>
      <c r="GJ123" s="167"/>
      <c r="GK123" s="167"/>
      <c r="GL123" s="167"/>
      <c r="GM123" s="167"/>
    </row>
    <row r="124" spans="1:195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  <c r="GL124" s="167"/>
      <c r="GM124" s="167"/>
    </row>
    <row r="125" spans="1:195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  <c r="GL125" s="167"/>
      <c r="GM125" s="167"/>
    </row>
    <row r="126" spans="1:195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  <c r="GL126" s="167"/>
      <c r="GM126" s="167"/>
    </row>
    <row r="127" spans="1:195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  <c r="GI127" s="167"/>
      <c r="GJ127" s="167"/>
      <c r="GK127" s="167"/>
      <c r="GL127" s="167"/>
      <c r="GM127" s="167"/>
    </row>
    <row r="128" spans="1:195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  <c r="GL128" s="167"/>
      <c r="GM128" s="167"/>
    </row>
    <row r="129" spans="1:195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  <c r="GL129" s="167"/>
      <c r="GM129" s="167"/>
    </row>
    <row r="130" spans="1:195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  <c r="GL130" s="167"/>
      <c r="GM130" s="167"/>
    </row>
    <row r="131" spans="1:195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  <c r="GI131" s="167"/>
      <c r="GJ131" s="167"/>
      <c r="GK131" s="167"/>
      <c r="GL131" s="167"/>
      <c r="GM131" s="167"/>
    </row>
    <row r="132" spans="1:195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  <c r="GL132" s="167"/>
      <c r="GM132" s="167"/>
    </row>
    <row r="133" spans="1:195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  <c r="GL133" s="167"/>
      <c r="GM133" s="167"/>
    </row>
    <row r="134" spans="1:195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  <c r="GL134" s="167"/>
      <c r="GM134" s="167"/>
    </row>
    <row r="135" spans="1:195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  <c r="GI135" s="167"/>
      <c r="GJ135" s="167"/>
      <c r="GK135" s="167"/>
      <c r="GL135" s="167"/>
      <c r="GM135" s="167"/>
    </row>
    <row r="136" spans="1:195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  <c r="GI136" s="167"/>
      <c r="GJ136" s="167"/>
      <c r="GK136" s="167"/>
      <c r="GL136" s="167"/>
      <c r="GM136" s="167"/>
    </row>
    <row r="137" spans="1:195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  <c r="GI137" s="167"/>
      <c r="GJ137" s="167"/>
      <c r="GK137" s="167"/>
      <c r="GL137" s="167"/>
      <c r="GM137" s="167"/>
    </row>
    <row r="138" spans="1:195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  <c r="GI138" s="167"/>
      <c r="GJ138" s="167"/>
      <c r="GK138" s="167"/>
      <c r="GL138" s="167"/>
      <c r="GM138" s="167"/>
    </row>
    <row r="139" spans="1:195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  <c r="GI139" s="167"/>
      <c r="GJ139" s="167"/>
      <c r="GK139" s="167"/>
      <c r="GL139" s="167"/>
      <c r="GM139" s="167"/>
    </row>
    <row r="140" spans="1:195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  <c r="GI140" s="167"/>
      <c r="GJ140" s="167"/>
      <c r="GK140" s="167"/>
      <c r="GL140" s="167"/>
      <c r="GM140" s="167"/>
    </row>
    <row r="141" spans="1:195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  <c r="GI141" s="167"/>
      <c r="GJ141" s="167"/>
      <c r="GK141" s="167"/>
      <c r="GL141" s="167"/>
      <c r="GM141" s="167"/>
    </row>
    <row r="142" spans="1:195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  <c r="GI142" s="167"/>
      <c r="GJ142" s="167"/>
      <c r="GK142" s="167"/>
      <c r="GL142" s="167"/>
      <c r="GM142" s="167"/>
    </row>
    <row r="143" spans="1:195" ht="13.8">
      <c r="A143" s="19" t="s">
        <v>180</v>
      </c>
      <c r="C143" s="37">
        <f>IF('Bench-4'!$D$116="n.a.","n.a.",IF($D$116&lt;=PI()/2,C136*'Input Data'!$C$3*$D$142*SIN('Bench-4'!$D$116)*9.81,'Bench-4'!C136*'Input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  <c r="GI143" s="167"/>
      <c r="GJ143" s="167"/>
      <c r="GK143" s="167"/>
      <c r="GL143" s="167"/>
      <c r="GM143" s="167"/>
    </row>
    <row r="144" spans="1:195" ht="13.8">
      <c r="A144" s="19" t="s">
        <v>304</v>
      </c>
      <c r="C144" s="37">
        <f>IF('Bench-4'!$D$120="n.a.","n.a.",IF($D$120&lt;=PI()/2,C137*'Input Data'!$C$3*$D$142*SIN('Bench-4'!$D$120)*9.81,'Bench-4'!C137*'Input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  <c r="GI144" s="167"/>
      <c r="GJ144" s="167"/>
      <c r="GK144" s="167"/>
      <c r="GL144" s="167"/>
      <c r="GM144" s="167"/>
    </row>
    <row r="145" spans="1:195" ht="13.8">
      <c r="A145" s="19" t="s">
        <v>181</v>
      </c>
      <c r="C145" s="37">
        <f>IF('Bench-4'!$D$124="n.a.","n.a.",IF($D$124&lt;=PI()/2,C138*'Input Data'!$C$3*$D$142*SIN('Bench-4'!$D$124)*9.81,'Bench-4'!C138*'Input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  <c r="GI145" s="167"/>
      <c r="GJ145" s="167"/>
      <c r="GK145" s="167"/>
      <c r="GL145" s="167"/>
      <c r="GM145" s="167"/>
    </row>
    <row r="146" spans="1:195" ht="13.8">
      <c r="A146" s="19" t="s">
        <v>182</v>
      </c>
      <c r="C146" s="37">
        <f>IF('Bench-4'!$D$128="n.a.","n.a.",IF($D$128&lt;=PI()/2,C139*'Input Data'!$C$3*$D$142*SIN('Bench-4'!$D$128)*9.81,'Bench-4'!C139*'Input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  <c r="GI146" s="167"/>
      <c r="GJ146" s="167"/>
      <c r="GK146" s="167"/>
      <c r="GL146" s="167"/>
      <c r="GM146" s="167"/>
    </row>
    <row r="147" spans="1:195" ht="13.8">
      <c r="A147" s="19" t="s">
        <v>183</v>
      </c>
      <c r="C147" s="38">
        <f>IF('Bench-4'!$D$132="n.a.","n.a.",IF($D$132&lt;=PI()/2,C140*'Input Data'!$C$3*$D$142*SIN('Bench-4'!$D$132)*9.81,'Bench-4'!C140*'Input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  <c r="GI147" s="167"/>
      <c r="GJ147" s="167"/>
      <c r="GK147" s="167"/>
      <c r="GL147" s="167"/>
      <c r="GM147" s="167"/>
    </row>
    <row r="148" spans="1:195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  <c r="GI148" s="167"/>
      <c r="GJ148" s="167"/>
      <c r="GK148" s="167"/>
      <c r="GL148" s="167"/>
      <c r="GM148" s="167"/>
    </row>
    <row r="149" spans="1:195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  <c r="GI149" s="167"/>
      <c r="GJ149" s="167"/>
      <c r="GK149" s="167"/>
      <c r="GL149" s="167"/>
      <c r="GM149" s="167"/>
    </row>
    <row r="150" spans="1:195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  <c r="GI150" s="167"/>
      <c r="GJ150" s="167"/>
      <c r="GK150" s="167"/>
      <c r="GL150" s="167"/>
      <c r="GM150" s="167"/>
    </row>
    <row r="151" spans="1:195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  <c r="GI151" s="167"/>
      <c r="GJ151" s="167"/>
      <c r="GK151" s="167"/>
      <c r="GL151" s="167"/>
      <c r="GM151" s="167"/>
    </row>
    <row r="152" spans="1:195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  <c r="GI152" s="167"/>
      <c r="GJ152" s="167"/>
      <c r="GK152" s="167"/>
      <c r="GL152" s="167"/>
      <c r="GM152" s="167"/>
    </row>
    <row r="153" spans="1:195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  <c r="GI153" s="167"/>
      <c r="GJ153" s="167"/>
      <c r="GK153" s="167"/>
      <c r="GL153" s="167"/>
      <c r="GM153" s="167"/>
    </row>
    <row r="154" spans="1:195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  <c r="GI154" s="167"/>
      <c r="GJ154" s="167"/>
      <c r="GK154" s="167"/>
      <c r="GL154" s="167"/>
      <c r="GM154" s="167"/>
    </row>
    <row r="155" spans="1:195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  <c r="GI155" s="167"/>
      <c r="GJ155" s="167"/>
      <c r="GK155" s="167"/>
      <c r="GL155" s="167"/>
      <c r="GM155" s="167"/>
    </row>
    <row r="156" spans="1:195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  <c r="GI156" s="167"/>
      <c r="GJ156" s="167"/>
      <c r="GK156" s="167"/>
      <c r="GL156" s="167"/>
      <c r="GM156" s="167"/>
    </row>
    <row r="157" spans="1:195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  <c r="GI157" s="167"/>
      <c r="GJ157" s="167"/>
      <c r="GK157" s="167"/>
      <c r="GL157" s="167"/>
      <c r="GM157" s="167"/>
    </row>
    <row r="158" spans="1:195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  <c r="GI158" s="167"/>
      <c r="GJ158" s="167"/>
      <c r="GK158" s="167"/>
      <c r="GL158" s="167"/>
      <c r="GM158" s="167"/>
    </row>
    <row r="159" spans="1:195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  <c r="GI159" s="167"/>
      <c r="GJ159" s="167"/>
      <c r="GK159" s="167"/>
      <c r="GL159" s="167"/>
      <c r="GM159" s="167"/>
    </row>
    <row r="160" spans="1:195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  <c r="GI160" s="167"/>
      <c r="GJ160" s="167"/>
      <c r="GK160" s="167"/>
      <c r="GL160" s="167"/>
      <c r="GM160" s="167"/>
    </row>
    <row r="161" spans="1:195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  <c r="GL161" s="167"/>
      <c r="GM161" s="167"/>
    </row>
    <row r="162" spans="1:195">
      <c r="A162" t="s">
        <v>192</v>
      </c>
      <c r="B162" t="s">
        <v>274</v>
      </c>
      <c r="C162" s="37"/>
      <c r="D162" s="168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  <c r="GL162" s="167"/>
      <c r="GM162" s="167"/>
    </row>
    <row r="163" spans="1:195" ht="13.8">
      <c r="A163" s="19" t="s">
        <v>184</v>
      </c>
      <c r="C163" s="34">
        <f>IF('Bench-4'!$D$116="n.a.","n.a.",IF($D$116&lt;=PI()/2,C136*'Input Data'!$C$3*$D$162*COS('Bench-4'!$D$116)*9.81*'Input Data'!$C$5,0))</f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7"/>
      <c r="GD163" s="167"/>
      <c r="GE163" s="167"/>
      <c r="GF163" s="167"/>
      <c r="GG163" s="167"/>
      <c r="GH163" s="167"/>
      <c r="GI163" s="167"/>
      <c r="GJ163" s="167"/>
      <c r="GK163" s="167"/>
      <c r="GL163" s="167"/>
      <c r="GM163" s="167"/>
    </row>
    <row r="164" spans="1:195" ht="13.8">
      <c r="A164" s="19" t="s">
        <v>185</v>
      </c>
      <c r="C164" s="34">
        <f>IF('Bench-4'!$D$120="n.a.","n.a.",IF($D$120&lt;=PI()/2,C137*'Input Data'!$C$3*$D$162*COS('Bench-4'!$D$120)*9.81*'Input Data'!$C$5,0))</f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7"/>
      <c r="GD164" s="167"/>
      <c r="GE164" s="167"/>
      <c r="GF164" s="167"/>
      <c r="GG164" s="167"/>
      <c r="GH164" s="167"/>
      <c r="GI164" s="167"/>
      <c r="GJ164" s="167"/>
      <c r="GK164" s="167"/>
      <c r="GL164" s="167"/>
      <c r="GM164" s="167"/>
    </row>
    <row r="165" spans="1:195" ht="13.8">
      <c r="A165" s="19" t="s">
        <v>186</v>
      </c>
      <c r="C165" s="34">
        <f>IF('Bench-4'!$D$124="n.a.","n.a.",IF($D$124&lt;=PI()/2,C138*'Input Data'!$C$3*$D$162*COS('Bench-4'!$D$124)*9.81*'Input Data'!$C$5,0))</f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7"/>
      <c r="GD165" s="167"/>
      <c r="GE165" s="167"/>
      <c r="GF165" s="167"/>
      <c r="GG165" s="167"/>
      <c r="GH165" s="167"/>
      <c r="GI165" s="167"/>
      <c r="GJ165" s="167"/>
      <c r="GK165" s="167"/>
      <c r="GL165" s="167"/>
      <c r="GM165" s="167"/>
    </row>
    <row r="166" spans="1:195" ht="13.8">
      <c r="A166" s="19" t="s">
        <v>187</v>
      </c>
      <c r="C166" s="34">
        <f>IF('Bench-4'!$D$128="n.a.","n.a.",IF($D$128&lt;=PI()/2,C139*'Input Data'!$C$3*$D$162*COS('Bench-4'!$D$128)*9.81*'Input Data'!$C$5,0))</f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7"/>
      <c r="GD166" s="167"/>
      <c r="GE166" s="167"/>
      <c r="GF166" s="167"/>
      <c r="GG166" s="167"/>
      <c r="GH166" s="167"/>
      <c r="GI166" s="167"/>
      <c r="GJ166" s="167"/>
      <c r="GK166" s="167"/>
      <c r="GL166" s="167"/>
      <c r="GM166" s="167"/>
    </row>
    <row r="167" spans="1:195" ht="13.8">
      <c r="A167" s="19" t="s">
        <v>188</v>
      </c>
      <c r="C167" s="38">
        <f>IF('Bench-4'!$D$132="n.a.","n.a.",IF($D$132&lt;=PI()/2,C140*'Input Data'!$C$3*$D$162*COS('Bench-4'!$D$132)*9.81*'Input Data'!$C$5,0))</f>
        <v>0</v>
      </c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 s="164"/>
      <c r="EZ167" s="164"/>
      <c r="FA167" s="164"/>
      <c r="FB167" s="164"/>
      <c r="FC167" s="164"/>
      <c r="FD167" s="164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7"/>
      <c r="GD167" s="167"/>
      <c r="GE167" s="167"/>
      <c r="GF167" s="167"/>
      <c r="GG167" s="167"/>
      <c r="GH167" s="167"/>
      <c r="GI167" s="167"/>
      <c r="GJ167" s="167"/>
      <c r="GK167" s="167"/>
      <c r="GL167" s="167"/>
      <c r="GM167" s="167"/>
    </row>
    <row r="168" spans="1:195" ht="15.6">
      <c r="A168" t="s">
        <v>189</v>
      </c>
      <c r="B168" t="s">
        <v>229</v>
      </c>
      <c r="C168" s="34" t="e">
        <f>SUM(C163:C167)/'Input Data'!$C$16</f>
        <v>#DIV/0!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7"/>
      <c r="GD168" s="167"/>
      <c r="GE168" s="167"/>
      <c r="GF168" s="167"/>
      <c r="GG168" s="167"/>
      <c r="GH168" s="167"/>
      <c r="GI168" s="167"/>
      <c r="GJ168" s="167"/>
      <c r="GK168" s="167"/>
      <c r="GL168" s="167"/>
      <c r="GM168" s="167"/>
    </row>
    <row r="169" spans="1:195" ht="15.6">
      <c r="A169" t="s">
        <v>191</v>
      </c>
      <c r="B169" s="17" t="s">
        <v>190</v>
      </c>
      <c r="C169" s="43" t="e">
        <f>C168/$D$162</f>
        <v>#DIV/0!</v>
      </c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/>
      <c r="DU169" s="176"/>
      <c r="DV169" s="176"/>
      <c r="DW169" s="176"/>
      <c r="DX169" s="176"/>
      <c r="DY169" s="176"/>
      <c r="DZ169" s="176"/>
      <c r="EA169" s="176"/>
      <c r="EB169" s="176"/>
      <c r="EC169" s="176"/>
      <c r="ED169" s="176"/>
      <c r="EE169" s="176"/>
      <c r="EF169" s="176"/>
      <c r="EG169" s="176"/>
      <c r="EH169" s="176"/>
      <c r="EI169" s="176"/>
      <c r="EJ169" s="176"/>
      <c r="EK169" s="176"/>
      <c r="EL169" s="176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76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67"/>
      <c r="GD169" s="167"/>
      <c r="GE169" s="167"/>
      <c r="GF169" s="167"/>
      <c r="GG169" s="167"/>
      <c r="GH169" s="167"/>
      <c r="GI169" s="167"/>
      <c r="GJ169" s="167"/>
      <c r="GK169" s="167"/>
      <c r="GL169" s="167"/>
      <c r="GM169" s="167"/>
    </row>
    <row r="170" spans="1:195" ht="16.8">
      <c r="B170" t="s">
        <v>230</v>
      </c>
      <c r="C170" s="3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7"/>
      <c r="GD170" s="167"/>
      <c r="GE170" s="167"/>
      <c r="GF170" s="167"/>
      <c r="GG170" s="167"/>
      <c r="GH170" s="167"/>
      <c r="GI170" s="167"/>
      <c r="GJ170" s="167"/>
      <c r="GK170" s="167"/>
      <c r="GL170" s="167"/>
      <c r="GM170" s="167"/>
    </row>
    <row r="171" spans="1:195" ht="15.6">
      <c r="A171" s="17" t="s">
        <v>231</v>
      </c>
      <c r="B171" s="17" t="s">
        <v>232</v>
      </c>
      <c r="C171" s="42"/>
      <c r="D171" s="179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7"/>
      <c r="GD171" s="167"/>
      <c r="GE171" s="167"/>
      <c r="GF171" s="167"/>
      <c r="GG171" s="167"/>
      <c r="GH171" s="167"/>
      <c r="GI171" s="167"/>
      <c r="GJ171" s="167"/>
      <c r="GK171" s="167"/>
      <c r="GL171" s="167"/>
      <c r="GM171" s="167"/>
    </row>
    <row r="172" spans="1:195">
      <c r="A172" s="17" t="s">
        <v>357</v>
      </c>
      <c r="B172" s="17"/>
      <c r="C172" s="42"/>
      <c r="D172" s="179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7"/>
      <c r="GD172" s="167"/>
      <c r="GE172" s="167"/>
      <c r="GF172" s="167"/>
      <c r="GG172" s="167"/>
      <c r="GH172" s="167"/>
      <c r="GI172" s="167"/>
      <c r="GJ172" s="167"/>
      <c r="GK172" s="167"/>
      <c r="GL172" s="167"/>
      <c r="GM172" s="167"/>
    </row>
    <row r="173" spans="1:195">
      <c r="A173" s="17" t="s">
        <v>242</v>
      </c>
      <c r="C173"/>
      <c r="D173" s="168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  <c r="GL173" s="167"/>
      <c r="GM173" s="167"/>
    </row>
    <row r="174" spans="1:195">
      <c r="A174" s="17"/>
      <c r="C174"/>
      <c r="D174" s="168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  <c r="GL174" s="167"/>
      <c r="GM174" s="167"/>
    </row>
    <row r="175" spans="1:195" ht="15.6">
      <c r="A175" s="17" t="s">
        <v>233</v>
      </c>
      <c r="B175" t="s">
        <v>240</v>
      </c>
      <c r="C175" s="3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7"/>
      <c r="GD175" s="167"/>
      <c r="GE175" s="167"/>
      <c r="GF175" s="167"/>
      <c r="GG175" s="167"/>
      <c r="GH175" s="167"/>
      <c r="GI175" s="167"/>
      <c r="GJ175" s="167"/>
      <c r="GK175" s="167"/>
      <c r="GL175" s="167"/>
      <c r="GM175" s="167"/>
    </row>
    <row r="176" spans="1:195" s="21" customFormat="1" ht="15">
      <c r="B176" s="21" t="s">
        <v>134</v>
      </c>
      <c r="C176" s="44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4"/>
      <c r="GD176" s="184"/>
      <c r="GE176" s="184"/>
      <c r="GF176" s="184"/>
      <c r="GG176" s="184"/>
      <c r="GH176" s="184"/>
      <c r="GI176" s="184"/>
      <c r="GJ176" s="184"/>
      <c r="GK176" s="184"/>
      <c r="GL176" s="184"/>
      <c r="GM176" s="184"/>
    </row>
    <row r="177" spans="1:195" ht="14.4" customHeight="1"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  <c r="GL177" s="167"/>
      <c r="GM177" s="167"/>
    </row>
    <row r="178" spans="1:195" ht="14.4" customHeight="1">
      <c r="A178" t="s">
        <v>131</v>
      </c>
      <c r="B178" t="s">
        <v>132</v>
      </c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  <c r="GL178" s="167"/>
      <c r="GM178" s="167"/>
    </row>
    <row r="179" spans="1:195" ht="14.4" customHeight="1">
      <c r="A179" s="17" t="s">
        <v>387</v>
      </c>
      <c r="B179" t="s">
        <v>540</v>
      </c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/>
      <c r="AU179" s="168"/>
      <c r="AV179" s="168"/>
      <c r="AW179" s="168"/>
      <c r="AX179" s="168"/>
      <c r="AY179" s="168"/>
      <c r="AZ179" s="168"/>
      <c r="BA179" s="168"/>
      <c r="BB179" s="168"/>
      <c r="BC179" s="168"/>
      <c r="BD179" s="168"/>
      <c r="BE179" s="168"/>
      <c r="BF179" s="168"/>
      <c r="BG179" s="168"/>
      <c r="BH179" s="168"/>
      <c r="BI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68"/>
      <c r="BU179" s="168"/>
      <c r="BV179" s="168"/>
      <c r="BW179" s="168"/>
      <c r="BX179" s="168"/>
      <c r="BY179" s="168"/>
      <c r="BZ179" s="168"/>
      <c r="CA179" s="168"/>
      <c r="CB179" s="168"/>
      <c r="CC179" s="168"/>
      <c r="CD179" s="168"/>
      <c r="CE179" s="168"/>
      <c r="CF179" s="168"/>
      <c r="CG179" s="168"/>
      <c r="CH179" s="168"/>
      <c r="CI179" s="168"/>
      <c r="CJ179" s="168"/>
      <c r="CK179" s="168"/>
      <c r="CL179" s="168"/>
      <c r="CM179" s="168"/>
      <c r="CN179" s="168"/>
      <c r="CO179" s="168"/>
      <c r="CP179" s="168"/>
      <c r="CQ179" s="168"/>
      <c r="CR179" s="168"/>
      <c r="CS179" s="168"/>
      <c r="CT179" s="168"/>
      <c r="CU179" s="168"/>
      <c r="CV179" s="168"/>
      <c r="CW179" s="168"/>
      <c r="CX179" s="168"/>
      <c r="CY179" s="168"/>
      <c r="CZ179" s="168"/>
      <c r="DA179" s="168"/>
      <c r="DB179" s="168"/>
      <c r="DC179" s="168"/>
      <c r="DD179" s="168"/>
      <c r="DE179" s="168"/>
      <c r="DF179" s="168"/>
      <c r="DG179" s="168"/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/>
      <c r="DW179" s="168"/>
      <c r="DX179" s="168"/>
      <c r="DY179" s="168"/>
      <c r="DZ179" s="168"/>
      <c r="EA179" s="168"/>
      <c r="EB179" s="168"/>
      <c r="EC179" s="168"/>
      <c r="ED179" s="168"/>
      <c r="EE179" s="168"/>
      <c r="EF179" s="168"/>
      <c r="EG179" s="168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/>
      <c r="EY179" s="168"/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/>
      <c r="FQ179" s="168"/>
      <c r="FR179" s="168"/>
      <c r="FS179" s="168"/>
      <c r="FT179" s="168"/>
      <c r="FU179" s="168"/>
      <c r="FV179" s="168"/>
      <c r="FW179" s="168"/>
      <c r="FX179" s="168"/>
      <c r="FY179" s="168"/>
      <c r="FZ179" s="168"/>
      <c r="GA179" s="168"/>
      <c r="GB179" s="168"/>
      <c r="GC179" s="167"/>
      <c r="GD179" s="167"/>
      <c r="GE179" s="167"/>
      <c r="GF179" s="167"/>
      <c r="GG179" s="167"/>
      <c r="GH179" s="167"/>
      <c r="GI179" s="167"/>
      <c r="GJ179" s="167"/>
      <c r="GK179" s="167"/>
      <c r="GL179" s="167"/>
      <c r="GM179" s="167"/>
    </row>
    <row r="180" spans="1:195" ht="14.4" customHeight="1">
      <c r="B180" t="s">
        <v>389</v>
      </c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  <c r="GL180" s="167"/>
      <c r="GM180" s="167"/>
    </row>
    <row r="181" spans="1:195" ht="14.4" customHeight="1">
      <c r="A181" s="17" t="s">
        <v>388</v>
      </c>
      <c r="B181" t="s">
        <v>421</v>
      </c>
      <c r="D181" s="176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</row>
    <row r="182" spans="1:195" ht="14.4" customHeight="1">
      <c r="A182" s="17" t="s">
        <v>390</v>
      </c>
      <c r="D182" s="176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</row>
    <row r="183" spans="1:195" ht="14.4" customHeight="1"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</row>
    <row r="184" spans="1:195" ht="15.6">
      <c r="A184" t="s">
        <v>259</v>
      </c>
      <c r="B184" s="19" t="s">
        <v>211</v>
      </c>
      <c r="C184" s="34"/>
      <c r="D184" s="168"/>
      <c r="E184" s="168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2"/>
      <c r="DR184" s="162"/>
      <c r="DS184" s="162"/>
      <c r="DT184" s="162"/>
      <c r="DU184" s="162"/>
      <c r="DV184" s="162"/>
      <c r="DW184" s="162"/>
      <c r="DX184" s="162"/>
      <c r="DY184" s="162"/>
      <c r="DZ184" s="162"/>
      <c r="EA184" s="162"/>
      <c r="EB184" s="162"/>
      <c r="EC184" s="162"/>
      <c r="ED184" s="162"/>
      <c r="EE184" s="162"/>
      <c r="EF184" s="162"/>
      <c r="EG184" s="162"/>
      <c r="EH184" s="162"/>
      <c r="EI184" s="162"/>
      <c r="EJ184" s="162"/>
      <c r="EK184" s="162"/>
      <c r="EL184" s="162"/>
      <c r="EM184" s="162"/>
      <c r="EN184" s="162"/>
      <c r="EO184" s="162"/>
      <c r="EP184" s="162"/>
      <c r="EQ184" s="162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2"/>
      <c r="FD184" s="162"/>
      <c r="FE184" s="162"/>
      <c r="FF184" s="162"/>
      <c r="FG184" s="162"/>
      <c r="FH184" s="162"/>
      <c r="FI184" s="162"/>
      <c r="FJ184" s="162"/>
      <c r="FK184" s="162"/>
      <c r="FL184" s="162"/>
      <c r="FM184" s="162"/>
      <c r="FN184" s="162"/>
      <c r="FO184" s="162"/>
      <c r="FP184" s="162"/>
      <c r="FQ184" s="162"/>
      <c r="FR184" s="162"/>
      <c r="FS184" s="162"/>
      <c r="FT184" s="162"/>
      <c r="FU184" s="162"/>
      <c r="FV184" s="162"/>
      <c r="FW184" s="162"/>
      <c r="FX184" s="162"/>
      <c r="FY184" s="162"/>
      <c r="FZ184" s="162"/>
      <c r="GA184" s="162"/>
      <c r="GB184" s="162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</row>
    <row r="185" spans="1:195" ht="13.8">
      <c r="A185" t="s">
        <v>332</v>
      </c>
      <c r="B185" s="19" t="s">
        <v>333</v>
      </c>
      <c r="C185" s="34"/>
      <c r="D185" s="168"/>
      <c r="E185" s="168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62"/>
      <c r="DA185" s="162"/>
      <c r="DB185" s="162"/>
      <c r="DC185" s="162"/>
      <c r="DD185" s="162"/>
      <c r="DE185" s="162"/>
      <c r="DF185" s="162"/>
      <c r="DG185" s="162"/>
      <c r="DH185" s="162"/>
      <c r="DI185" s="162"/>
      <c r="DJ185" s="162"/>
      <c r="DK185" s="162"/>
      <c r="DL185" s="162"/>
      <c r="DM185" s="162"/>
      <c r="DN185" s="162"/>
      <c r="DO185" s="162"/>
      <c r="DP185" s="162"/>
      <c r="DQ185" s="162"/>
      <c r="DR185" s="162"/>
      <c r="DS185" s="162"/>
      <c r="DT185" s="162"/>
      <c r="DU185" s="162"/>
      <c r="DV185" s="162"/>
      <c r="DW185" s="162"/>
      <c r="DX185" s="162"/>
      <c r="DY185" s="162"/>
      <c r="DZ185" s="162"/>
      <c r="EA185" s="162"/>
      <c r="EB185" s="162"/>
      <c r="EC185" s="162"/>
      <c r="ED185" s="162"/>
      <c r="EE185" s="162"/>
      <c r="EF185" s="162"/>
      <c r="EG185" s="162"/>
      <c r="EH185" s="162"/>
      <c r="EI185" s="162"/>
      <c r="EJ185" s="162"/>
      <c r="EK185" s="162"/>
      <c r="EL185" s="162"/>
      <c r="EM185" s="162"/>
      <c r="EN185" s="162"/>
      <c r="EO185" s="162"/>
      <c r="EP185" s="162"/>
      <c r="EQ185" s="162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2"/>
      <c r="FD185" s="162"/>
      <c r="FE185" s="162"/>
      <c r="FF185" s="162"/>
      <c r="FG185" s="162"/>
      <c r="FH185" s="162"/>
      <c r="FI185" s="162"/>
      <c r="FJ185" s="162"/>
      <c r="FK185" s="162"/>
      <c r="FL185" s="162"/>
      <c r="FM185" s="162"/>
      <c r="FN185" s="162"/>
      <c r="FO185" s="162"/>
      <c r="FP185" s="162"/>
      <c r="FQ185" s="162"/>
      <c r="FR185" s="162"/>
      <c r="FS185" s="162"/>
      <c r="FT185" s="162"/>
      <c r="FU185" s="162"/>
      <c r="FV185" s="162"/>
      <c r="FW185" s="162"/>
      <c r="FX185" s="162"/>
      <c r="FY185" s="162"/>
      <c r="FZ185" s="162"/>
      <c r="GA185" s="162"/>
      <c r="GB185" s="162"/>
      <c r="GC185" s="167"/>
      <c r="GD185" s="167"/>
      <c r="GE185" s="167"/>
      <c r="GF185" s="167"/>
      <c r="GG185" s="167"/>
      <c r="GH185" s="167"/>
      <c r="GI185" s="167"/>
      <c r="GJ185" s="167"/>
      <c r="GK185" s="167"/>
      <c r="GL185" s="167"/>
      <c r="GM185" s="167"/>
    </row>
    <row r="186" spans="1:195" ht="13.8">
      <c r="A186" t="s">
        <v>260</v>
      </c>
      <c r="B186" s="19" t="s">
        <v>112</v>
      </c>
      <c r="C186" s="34"/>
      <c r="D186" s="165"/>
      <c r="E186" s="165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62"/>
      <c r="DA186" s="162"/>
      <c r="DB186" s="162"/>
      <c r="DC186" s="162"/>
      <c r="DD186" s="162"/>
      <c r="DE186" s="162"/>
      <c r="DF186" s="162"/>
      <c r="DG186" s="162"/>
      <c r="DH186" s="162"/>
      <c r="DI186" s="162"/>
      <c r="DJ186" s="162"/>
      <c r="DK186" s="162"/>
      <c r="DL186" s="162"/>
      <c r="DM186" s="162"/>
      <c r="DN186" s="162"/>
      <c r="DO186" s="162"/>
      <c r="DP186" s="162"/>
      <c r="DQ186" s="162"/>
      <c r="DR186" s="162"/>
      <c r="DS186" s="162"/>
      <c r="DT186" s="162"/>
      <c r="DU186" s="162"/>
      <c r="DV186" s="162"/>
      <c r="DW186" s="162"/>
      <c r="DX186" s="162"/>
      <c r="DY186" s="162"/>
      <c r="DZ186" s="162"/>
      <c r="EA186" s="162"/>
      <c r="EB186" s="162"/>
      <c r="EC186" s="162"/>
      <c r="ED186" s="162"/>
      <c r="EE186" s="162"/>
      <c r="EF186" s="162"/>
      <c r="EG186" s="162"/>
      <c r="EH186" s="162"/>
      <c r="EI186" s="162"/>
      <c r="EJ186" s="162"/>
      <c r="EK186" s="162"/>
      <c r="EL186" s="162"/>
      <c r="EM186" s="162"/>
      <c r="EN186" s="162"/>
      <c r="EO186" s="162"/>
      <c r="EP186" s="162"/>
      <c r="EQ186" s="162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2"/>
      <c r="FD186" s="162"/>
      <c r="FE186" s="162"/>
      <c r="FF186" s="162"/>
      <c r="FG186" s="162"/>
      <c r="FH186" s="162"/>
      <c r="FI186" s="162"/>
      <c r="FJ186" s="162"/>
      <c r="FK186" s="162"/>
      <c r="FL186" s="162"/>
      <c r="FM186" s="162"/>
      <c r="FN186" s="162"/>
      <c r="FO186" s="162"/>
      <c r="FP186" s="162"/>
      <c r="FQ186" s="162"/>
      <c r="FR186" s="162"/>
      <c r="FS186" s="162"/>
      <c r="FT186" s="162"/>
      <c r="FU186" s="162"/>
      <c r="FV186" s="162"/>
      <c r="FW186" s="162"/>
      <c r="FX186" s="162"/>
      <c r="FY186" s="162"/>
      <c r="FZ186" s="162"/>
      <c r="GA186" s="162"/>
      <c r="GB186" s="162"/>
      <c r="GC186" s="167"/>
      <c r="GD186" s="167"/>
      <c r="GE186" s="167"/>
      <c r="GF186" s="167"/>
      <c r="GG186" s="167"/>
      <c r="GH186" s="167"/>
      <c r="GI186" s="167"/>
      <c r="GJ186" s="167"/>
      <c r="GK186" s="167"/>
      <c r="GL186" s="167"/>
      <c r="GM186" s="167"/>
    </row>
    <row r="187" spans="1:195" ht="15">
      <c r="A187" t="s">
        <v>346</v>
      </c>
      <c r="B187" s="19" t="s">
        <v>347</v>
      </c>
      <c r="C187" s="34"/>
      <c r="D187" s="165"/>
      <c r="E187" s="165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62"/>
      <c r="DA187" s="162"/>
      <c r="DB187" s="162"/>
      <c r="DC187" s="162"/>
      <c r="DD187" s="162"/>
      <c r="DE187" s="162"/>
      <c r="DF187" s="162"/>
      <c r="DG187" s="162"/>
      <c r="DH187" s="162"/>
      <c r="DI187" s="162"/>
      <c r="DJ187" s="162"/>
      <c r="DK187" s="162"/>
      <c r="DL187" s="162"/>
      <c r="DM187" s="162"/>
      <c r="DN187" s="162"/>
      <c r="DO187" s="162"/>
      <c r="DP187" s="162"/>
      <c r="DQ187" s="162"/>
      <c r="DR187" s="162"/>
      <c r="DS187" s="162"/>
      <c r="DT187" s="162"/>
      <c r="DU187" s="162"/>
      <c r="DV187" s="162"/>
      <c r="DW187" s="162"/>
      <c r="DX187" s="162"/>
      <c r="DY187" s="162"/>
      <c r="DZ187" s="162"/>
      <c r="EA187" s="162"/>
      <c r="EB187" s="162"/>
      <c r="EC187" s="162"/>
      <c r="ED187" s="162"/>
      <c r="EE187" s="162"/>
      <c r="EF187" s="162"/>
      <c r="EG187" s="162"/>
      <c r="EH187" s="162"/>
      <c r="EI187" s="162"/>
      <c r="EJ187" s="162"/>
      <c r="EK187" s="162"/>
      <c r="EL187" s="162"/>
      <c r="EM187" s="162"/>
      <c r="EN187" s="162"/>
      <c r="EO187" s="162"/>
      <c r="EP187" s="162"/>
      <c r="EQ187" s="162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2"/>
      <c r="FD187" s="162"/>
      <c r="FE187" s="162"/>
      <c r="FF187" s="162"/>
      <c r="FG187" s="162"/>
      <c r="FH187" s="162"/>
      <c r="FI187" s="162"/>
      <c r="FJ187" s="162"/>
      <c r="FK187" s="162"/>
      <c r="FL187" s="162"/>
      <c r="FM187" s="162"/>
      <c r="FN187" s="162"/>
      <c r="FO187" s="162"/>
      <c r="FP187" s="162"/>
      <c r="FQ187" s="162"/>
      <c r="FR187" s="162"/>
      <c r="FS187" s="162"/>
      <c r="FT187" s="162"/>
      <c r="FU187" s="162"/>
      <c r="FV187" s="162"/>
      <c r="FW187" s="162"/>
      <c r="FX187" s="162"/>
      <c r="FY187" s="162"/>
      <c r="FZ187" s="162"/>
      <c r="GA187" s="162"/>
      <c r="GB187" s="162"/>
      <c r="GC187" s="167"/>
      <c r="GD187" s="167"/>
      <c r="GE187" s="167"/>
      <c r="GF187" s="167"/>
      <c r="GG187" s="167"/>
      <c r="GH187" s="167"/>
      <c r="GI187" s="167"/>
      <c r="GJ187" s="167"/>
      <c r="GK187" s="167"/>
      <c r="GL187" s="167"/>
      <c r="GM187" s="167"/>
    </row>
    <row r="188" spans="1:195" ht="15">
      <c r="A188" t="s">
        <v>351</v>
      </c>
      <c r="B188" s="19" t="s">
        <v>352</v>
      </c>
      <c r="C188" s="34"/>
      <c r="D188" s="165"/>
      <c r="E188" s="165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62"/>
      <c r="DA188" s="162"/>
      <c r="DB188" s="162"/>
      <c r="DC188" s="162"/>
      <c r="DD188" s="162"/>
      <c r="DE188" s="162"/>
      <c r="DF188" s="162"/>
      <c r="DG188" s="162"/>
      <c r="DH188" s="162"/>
      <c r="DI188" s="162"/>
      <c r="DJ188" s="162"/>
      <c r="DK188" s="162"/>
      <c r="DL188" s="162"/>
      <c r="DM188" s="162"/>
      <c r="DN188" s="162"/>
      <c r="DO188" s="162"/>
      <c r="DP188" s="162"/>
      <c r="DQ188" s="162"/>
      <c r="DR188" s="162"/>
      <c r="DS188" s="162"/>
      <c r="DT188" s="162"/>
      <c r="DU188" s="162"/>
      <c r="DV188" s="162"/>
      <c r="DW188" s="162"/>
      <c r="DX188" s="162"/>
      <c r="DY188" s="162"/>
      <c r="DZ188" s="162"/>
      <c r="EA188" s="162"/>
      <c r="EB188" s="162"/>
      <c r="EC188" s="162"/>
      <c r="ED188" s="162"/>
      <c r="EE188" s="162"/>
      <c r="EF188" s="162"/>
      <c r="EG188" s="162"/>
      <c r="EH188" s="162"/>
      <c r="EI188" s="162"/>
      <c r="EJ188" s="162"/>
      <c r="EK188" s="162"/>
      <c r="EL188" s="162"/>
      <c r="EM188" s="162"/>
      <c r="EN188" s="162"/>
      <c r="EO188" s="162"/>
      <c r="EP188" s="162"/>
      <c r="EQ188" s="162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2"/>
      <c r="FD188" s="162"/>
      <c r="FE188" s="162"/>
      <c r="FF188" s="162"/>
      <c r="FG188" s="162"/>
      <c r="FH188" s="162"/>
      <c r="FI188" s="162"/>
      <c r="FJ188" s="162"/>
      <c r="FK188" s="162"/>
      <c r="FL188" s="162"/>
      <c r="FM188" s="162"/>
      <c r="FN188" s="162"/>
      <c r="FO188" s="162"/>
      <c r="FP188" s="162"/>
      <c r="FQ188" s="162"/>
      <c r="FR188" s="162"/>
      <c r="FS188" s="162"/>
      <c r="FT188" s="162"/>
      <c r="FU188" s="162"/>
      <c r="FV188" s="162"/>
      <c r="FW188" s="162"/>
      <c r="FX188" s="162"/>
      <c r="FY188" s="162"/>
      <c r="FZ188" s="162"/>
      <c r="GA188" s="162"/>
      <c r="GB188" s="162"/>
      <c r="GC188" s="167"/>
      <c r="GD188" s="167"/>
      <c r="GE188" s="167"/>
      <c r="GF188" s="167"/>
      <c r="GG188" s="167"/>
      <c r="GH188" s="167"/>
      <c r="GI188" s="167"/>
      <c r="GJ188" s="167"/>
      <c r="GK188" s="167"/>
      <c r="GL188" s="167"/>
      <c r="GM188" s="167"/>
    </row>
    <row r="189" spans="1:195" ht="15.6">
      <c r="A189" t="s">
        <v>334</v>
      </c>
      <c r="B189" t="s">
        <v>335</v>
      </c>
      <c r="C189" s="34"/>
      <c r="D189" s="168"/>
      <c r="E189" s="165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62"/>
      <c r="DA189" s="162"/>
      <c r="DB189" s="162"/>
      <c r="DC189" s="162"/>
      <c r="DD189" s="162"/>
      <c r="DE189" s="162"/>
      <c r="DF189" s="162"/>
      <c r="DG189" s="162"/>
      <c r="DH189" s="162"/>
      <c r="DI189" s="162"/>
      <c r="DJ189" s="162"/>
      <c r="DK189" s="162"/>
      <c r="DL189" s="162"/>
      <c r="DM189" s="162"/>
      <c r="DN189" s="162"/>
      <c r="DO189" s="162"/>
      <c r="DP189" s="162"/>
      <c r="DQ189" s="162"/>
      <c r="DR189" s="162"/>
      <c r="DS189" s="162"/>
      <c r="DT189" s="162"/>
      <c r="DU189" s="162"/>
      <c r="DV189" s="162"/>
      <c r="DW189" s="162"/>
      <c r="DX189" s="162"/>
      <c r="DY189" s="162"/>
      <c r="DZ189" s="162"/>
      <c r="EA189" s="162"/>
      <c r="EB189" s="162"/>
      <c r="EC189" s="162"/>
      <c r="ED189" s="162"/>
      <c r="EE189" s="162"/>
      <c r="EF189" s="162"/>
      <c r="EG189" s="162"/>
      <c r="EH189" s="162"/>
      <c r="EI189" s="162"/>
      <c r="EJ189" s="162"/>
      <c r="EK189" s="162"/>
      <c r="EL189" s="162"/>
      <c r="EM189" s="162"/>
      <c r="EN189" s="162"/>
      <c r="EO189" s="162"/>
      <c r="EP189" s="162"/>
      <c r="EQ189" s="162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2"/>
      <c r="FD189" s="162"/>
      <c r="FE189" s="162"/>
      <c r="FF189" s="162"/>
      <c r="FG189" s="162"/>
      <c r="FH189" s="162"/>
      <c r="FI189" s="162"/>
      <c r="FJ189" s="162"/>
      <c r="FK189" s="162"/>
      <c r="FL189" s="162"/>
      <c r="FM189" s="162"/>
      <c r="FN189" s="162"/>
      <c r="FO189" s="162"/>
      <c r="FP189" s="162"/>
      <c r="FQ189" s="162"/>
      <c r="FR189" s="162"/>
      <c r="FS189" s="162"/>
      <c r="FT189" s="162"/>
      <c r="FU189" s="162"/>
      <c r="FV189" s="162"/>
      <c r="FW189" s="162"/>
      <c r="FX189" s="162"/>
      <c r="FY189" s="162"/>
      <c r="FZ189" s="162"/>
      <c r="GA189" s="162"/>
      <c r="GB189" s="162"/>
      <c r="GC189" s="167"/>
      <c r="GD189" s="167"/>
      <c r="GE189" s="167"/>
      <c r="GF189" s="167"/>
      <c r="GG189" s="167"/>
      <c r="GH189" s="167"/>
      <c r="GI189" s="167"/>
      <c r="GJ189" s="167"/>
      <c r="GK189" s="167"/>
      <c r="GL189" s="167"/>
      <c r="GM189" s="167"/>
    </row>
    <row r="190" spans="1:195" ht="15">
      <c r="A190" t="s">
        <v>261</v>
      </c>
      <c r="B190" s="19" t="s">
        <v>262</v>
      </c>
      <c r="C190" s="34"/>
      <c r="D190" s="165"/>
      <c r="E190" s="165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62"/>
      <c r="DA190" s="162"/>
      <c r="DB190" s="162"/>
      <c r="DC190" s="162"/>
      <c r="DD190" s="162"/>
      <c r="DE190" s="162"/>
      <c r="DF190" s="162"/>
      <c r="DG190" s="162"/>
      <c r="DH190" s="162"/>
      <c r="DI190" s="162"/>
      <c r="DJ190" s="162"/>
      <c r="DK190" s="162"/>
      <c r="DL190" s="162"/>
      <c r="DM190" s="162"/>
      <c r="DN190" s="162"/>
      <c r="DO190" s="162"/>
      <c r="DP190" s="162"/>
      <c r="DQ190" s="162"/>
      <c r="DR190" s="162"/>
      <c r="DS190" s="162"/>
      <c r="DT190" s="162"/>
      <c r="DU190" s="162"/>
      <c r="DV190" s="162"/>
      <c r="DW190" s="162"/>
      <c r="DX190" s="162"/>
      <c r="DY190" s="162"/>
      <c r="DZ190" s="162"/>
      <c r="EA190" s="162"/>
      <c r="EB190" s="162"/>
      <c r="EC190" s="162"/>
      <c r="ED190" s="162"/>
      <c r="EE190" s="162"/>
      <c r="EF190" s="162"/>
      <c r="EG190" s="162"/>
      <c r="EH190" s="162"/>
      <c r="EI190" s="162"/>
      <c r="EJ190" s="162"/>
      <c r="EK190" s="162"/>
      <c r="EL190" s="162"/>
      <c r="EM190" s="162"/>
      <c r="EN190" s="162"/>
      <c r="EO190" s="162"/>
      <c r="EP190" s="162"/>
      <c r="EQ190" s="162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2"/>
      <c r="FD190" s="162"/>
      <c r="FE190" s="162"/>
      <c r="FF190" s="162"/>
      <c r="FG190" s="162"/>
      <c r="FH190" s="162"/>
      <c r="FI190" s="162"/>
      <c r="FJ190" s="162"/>
      <c r="FK190" s="162"/>
      <c r="FL190" s="162"/>
      <c r="FM190" s="162"/>
      <c r="FN190" s="162"/>
      <c r="FO190" s="162"/>
      <c r="FP190" s="162"/>
      <c r="FQ190" s="162"/>
      <c r="FR190" s="162"/>
      <c r="FS190" s="162"/>
      <c r="FT190" s="162"/>
      <c r="FU190" s="162"/>
      <c r="FV190" s="162"/>
      <c r="FW190" s="162"/>
      <c r="FX190" s="162"/>
      <c r="FY190" s="162"/>
      <c r="FZ190" s="162"/>
      <c r="GA190" s="162"/>
      <c r="GB190" s="162"/>
      <c r="GC190" s="167"/>
      <c r="GD190" s="167"/>
      <c r="GE190" s="167"/>
      <c r="GF190" s="167"/>
      <c r="GG190" s="167"/>
      <c r="GH190" s="167"/>
      <c r="GI190" s="167"/>
      <c r="GJ190" s="167"/>
      <c r="GK190" s="167"/>
      <c r="GL190" s="167"/>
      <c r="GM190" s="167"/>
    </row>
    <row r="191" spans="1:195" ht="13.8">
      <c r="B191" s="47" t="s">
        <v>303</v>
      </c>
      <c r="C191" s="42"/>
      <c r="D191" s="176"/>
      <c r="E191" s="176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62"/>
      <c r="DA191" s="162"/>
      <c r="DB191" s="162"/>
      <c r="DC191" s="162"/>
      <c r="DD191" s="162"/>
      <c r="DE191" s="162"/>
      <c r="DF191" s="162"/>
      <c r="DG191" s="162"/>
      <c r="DH191" s="162"/>
      <c r="DI191" s="162"/>
      <c r="DJ191" s="162"/>
      <c r="DK191" s="162"/>
      <c r="DL191" s="162"/>
      <c r="DM191" s="162"/>
      <c r="DN191" s="162"/>
      <c r="DO191" s="162"/>
      <c r="DP191" s="162"/>
      <c r="DQ191" s="162"/>
      <c r="DR191" s="162"/>
      <c r="DS191" s="162"/>
      <c r="DT191" s="162"/>
      <c r="DU191" s="162"/>
      <c r="DV191" s="162"/>
      <c r="DW191" s="162"/>
      <c r="DX191" s="162"/>
      <c r="DY191" s="162"/>
      <c r="DZ191" s="162"/>
      <c r="EA191" s="162"/>
      <c r="EB191" s="162"/>
      <c r="EC191" s="162"/>
      <c r="ED191" s="162"/>
      <c r="EE191" s="162"/>
      <c r="EF191" s="162"/>
      <c r="EG191" s="162"/>
      <c r="EH191" s="162"/>
      <c r="EI191" s="162"/>
      <c r="EJ191" s="162"/>
      <c r="EK191" s="162"/>
      <c r="EL191" s="162"/>
      <c r="EM191" s="162"/>
      <c r="EN191" s="162"/>
      <c r="EO191" s="162"/>
      <c r="EP191" s="162"/>
      <c r="EQ191" s="162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2"/>
      <c r="FD191" s="162"/>
      <c r="FE191" s="162"/>
      <c r="FF191" s="162"/>
      <c r="FG191" s="162"/>
      <c r="FH191" s="162"/>
      <c r="FI191" s="162"/>
      <c r="FJ191" s="162"/>
      <c r="FK191" s="162"/>
      <c r="FL191" s="162"/>
      <c r="FM191" s="162"/>
      <c r="FN191" s="162"/>
      <c r="FO191" s="162"/>
      <c r="FP191" s="162"/>
      <c r="FQ191" s="162"/>
      <c r="FR191" s="162"/>
      <c r="FS191" s="162"/>
      <c r="FT191" s="162"/>
      <c r="FU191" s="162"/>
      <c r="FV191" s="162"/>
      <c r="FW191" s="162"/>
      <c r="FX191" s="162"/>
      <c r="FY191" s="162"/>
      <c r="FZ191" s="162"/>
      <c r="GA191" s="162"/>
      <c r="GB191" s="162"/>
      <c r="GC191" s="167"/>
      <c r="GD191" s="167"/>
      <c r="GE191" s="167"/>
      <c r="GF191" s="167"/>
      <c r="GG191" s="167"/>
      <c r="GH191" s="167"/>
      <c r="GI191" s="167"/>
      <c r="GJ191" s="167"/>
      <c r="GK191" s="167"/>
      <c r="GL191" s="167"/>
      <c r="GM191" s="167"/>
    </row>
    <row r="192" spans="1:195" ht="15">
      <c r="A192" t="s">
        <v>323</v>
      </c>
      <c r="B192" s="47" t="s">
        <v>324</v>
      </c>
      <c r="C192" s="42"/>
      <c r="D192" s="165"/>
      <c r="E192" s="176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62"/>
      <c r="DA192" s="162"/>
      <c r="DB192" s="162"/>
      <c r="DC192" s="162"/>
      <c r="DD192" s="162"/>
      <c r="DE192" s="162"/>
      <c r="DF192" s="162"/>
      <c r="DG192" s="162"/>
      <c r="DH192" s="162"/>
      <c r="DI192" s="162"/>
      <c r="DJ192" s="162"/>
      <c r="DK192" s="162"/>
      <c r="DL192" s="162"/>
      <c r="DM192" s="162"/>
      <c r="DN192" s="162"/>
      <c r="DO192" s="162"/>
      <c r="DP192" s="162"/>
      <c r="DQ192" s="162"/>
      <c r="DR192" s="162"/>
      <c r="DS192" s="162"/>
      <c r="DT192" s="162"/>
      <c r="DU192" s="162"/>
      <c r="DV192" s="162"/>
      <c r="DW192" s="162"/>
      <c r="DX192" s="162"/>
      <c r="DY192" s="162"/>
      <c r="DZ192" s="162"/>
      <c r="EA192" s="162"/>
      <c r="EB192" s="162"/>
      <c r="EC192" s="162"/>
      <c r="ED192" s="162"/>
      <c r="EE192" s="162"/>
      <c r="EF192" s="162"/>
      <c r="EG192" s="162"/>
      <c r="EH192" s="162"/>
      <c r="EI192" s="162"/>
      <c r="EJ192" s="162"/>
      <c r="EK192" s="162"/>
      <c r="EL192" s="162"/>
      <c r="EM192" s="162"/>
      <c r="EN192" s="162"/>
      <c r="EO192" s="162"/>
      <c r="EP192" s="162"/>
      <c r="EQ192" s="162"/>
      <c r="ER192" s="162"/>
      <c r="ES192" s="162"/>
      <c r="ET192" s="162"/>
      <c r="EU192" s="162"/>
      <c r="EV192" s="162"/>
      <c r="EW192" s="162"/>
      <c r="EX192" s="162"/>
      <c r="EY192" s="162"/>
      <c r="EZ192" s="162"/>
      <c r="FA192" s="162"/>
      <c r="FB192" s="162"/>
      <c r="FC192" s="162"/>
      <c r="FD192" s="162"/>
      <c r="FE192" s="162"/>
      <c r="FF192" s="162"/>
      <c r="FG192" s="162"/>
      <c r="FH192" s="162"/>
      <c r="FI192" s="162"/>
      <c r="FJ192" s="162"/>
      <c r="FK192" s="162"/>
      <c r="FL192" s="162"/>
      <c r="FM192" s="162"/>
      <c r="FN192" s="162"/>
      <c r="FO192" s="162"/>
      <c r="FP192" s="162"/>
      <c r="FQ192" s="162"/>
      <c r="FR192" s="162"/>
      <c r="FS192" s="162"/>
      <c r="FT192" s="162"/>
      <c r="FU192" s="162"/>
      <c r="FV192" s="162"/>
      <c r="FW192" s="162"/>
      <c r="FX192" s="162"/>
      <c r="FY192" s="162"/>
      <c r="FZ192" s="162"/>
      <c r="GA192" s="162"/>
      <c r="GB192" s="162"/>
      <c r="GC192" s="167"/>
      <c r="GD192" s="167"/>
      <c r="GE192" s="167"/>
      <c r="GF192" s="167"/>
      <c r="GG192" s="167"/>
      <c r="GH192" s="167"/>
      <c r="GI192" s="167"/>
      <c r="GJ192" s="167"/>
      <c r="GK192" s="167"/>
      <c r="GL192" s="167"/>
      <c r="GM192" s="167"/>
    </row>
    <row r="193" spans="1:203" ht="14.4" customHeight="1">
      <c r="A193" t="s">
        <v>212</v>
      </c>
      <c r="B193" s="19"/>
      <c r="C193" s="35"/>
      <c r="D193" s="165"/>
      <c r="E193" s="165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  <c r="GL193" s="167"/>
      <c r="GM193" s="167"/>
    </row>
    <row r="194" spans="1:203" ht="14.4" customHeight="1">
      <c r="A194" t="s">
        <v>213</v>
      </c>
      <c r="B194" s="19"/>
      <c r="C194" s="3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7"/>
      <c r="GD194" s="167"/>
      <c r="GE194" s="167"/>
      <c r="GF194" s="167"/>
      <c r="GG194" s="167"/>
      <c r="GH194" s="167"/>
      <c r="GI194" s="167"/>
      <c r="GJ194" s="167"/>
      <c r="GK194" s="167"/>
      <c r="GL194" s="167"/>
      <c r="GM194" s="167"/>
    </row>
    <row r="195" spans="1:203" ht="14.4" customHeight="1">
      <c r="A195" t="s">
        <v>216</v>
      </c>
      <c r="B195" s="19" t="s">
        <v>217</v>
      </c>
      <c r="C195" s="34"/>
      <c r="D195" s="168"/>
      <c r="E195" s="168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7"/>
      <c r="GD195" s="167"/>
      <c r="GE195" s="167"/>
      <c r="GF195" s="167"/>
      <c r="GG195" s="167"/>
      <c r="GH195" s="167"/>
      <c r="GI195" s="167"/>
      <c r="GJ195" s="167"/>
      <c r="GK195" s="167"/>
      <c r="GL195" s="167"/>
      <c r="GM195" s="167"/>
    </row>
    <row r="196" spans="1:203" ht="14.4" customHeight="1">
      <c r="A196" t="s">
        <v>219</v>
      </c>
      <c r="B196" s="19" t="s">
        <v>218</v>
      </c>
      <c r="C196" s="45"/>
      <c r="D196" s="185"/>
      <c r="E196" s="18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7"/>
      <c r="GD196" s="167"/>
      <c r="GE196" s="167"/>
      <c r="GF196" s="167"/>
      <c r="GG196" s="167"/>
      <c r="GH196" s="167"/>
      <c r="GI196" s="167"/>
      <c r="GJ196" s="167"/>
      <c r="GK196" s="167"/>
      <c r="GL196" s="167"/>
      <c r="GM196" s="167"/>
    </row>
    <row r="197" spans="1:203" ht="14.4" customHeight="1">
      <c r="A197" t="s">
        <v>214</v>
      </c>
      <c r="B197" s="19" t="s">
        <v>215</v>
      </c>
      <c r="C197" s="34"/>
      <c r="D197" s="168"/>
      <c r="E197" s="168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  <c r="GL197" s="167"/>
      <c r="GM197" s="167"/>
    </row>
    <row r="198" spans="1:203" ht="14.4" customHeight="1">
      <c r="A198" t="s">
        <v>128</v>
      </c>
      <c r="B198" s="17" t="s">
        <v>129</v>
      </c>
      <c r="C198" s="35"/>
      <c r="D198" s="165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  <c r="GL198" s="167"/>
      <c r="GM198" s="167"/>
    </row>
    <row r="199" spans="1:203" ht="14.4" customHeight="1">
      <c r="A199" t="s">
        <v>148</v>
      </c>
      <c r="B199" s="17" t="s">
        <v>130</v>
      </c>
      <c r="C199" s="35"/>
      <c r="D199" s="165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  <c r="GL199" s="167"/>
      <c r="GM199" s="167"/>
    </row>
    <row r="200" spans="1:203" ht="14.4" customHeight="1">
      <c r="A200" s="17" t="s">
        <v>149</v>
      </c>
      <c r="B200" s="17" t="s">
        <v>133</v>
      </c>
      <c r="C200" s="46"/>
      <c r="D200" s="18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  <c r="GL200" s="167"/>
      <c r="GM200" s="167"/>
    </row>
    <row r="201" spans="1:203" ht="14.4" customHeight="1">
      <c r="A201" s="17" t="s">
        <v>358</v>
      </c>
      <c r="B201" s="17"/>
      <c r="C201" s="46"/>
      <c r="D201" s="18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  <c r="GL201" s="167"/>
      <c r="GM201" s="167"/>
    </row>
    <row r="202" spans="1:203" ht="14.4" customHeight="1">
      <c r="A202" s="17" t="s">
        <v>245</v>
      </c>
      <c r="B202" s="17"/>
      <c r="C202" s="46"/>
      <c r="D202" s="18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  <c r="GL202" s="167"/>
      <c r="GM202" s="167"/>
    </row>
    <row r="203" spans="1:203" ht="14.4" customHeight="1">
      <c r="A203" s="17"/>
      <c r="B203" s="17"/>
      <c r="C203" s="46"/>
      <c r="D203" s="18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  <c r="GL203" s="167"/>
      <c r="GM203" s="167"/>
    </row>
    <row r="204" spans="1:203" ht="14.4" customHeight="1">
      <c r="A204" s="17" t="s">
        <v>135</v>
      </c>
      <c r="B204" s="17"/>
      <c r="C204" s="46"/>
      <c r="D204" s="18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  <c r="GL204" s="167"/>
      <c r="GM204" s="167"/>
    </row>
    <row r="205" spans="1:203" ht="14.4" customHeight="1">
      <c r="A205" t="s">
        <v>309</v>
      </c>
      <c r="B205" t="s">
        <v>305</v>
      </c>
      <c r="C205" s="48"/>
      <c r="D205" s="165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  <c r="GL205" s="167"/>
      <c r="GM205" s="167"/>
    </row>
    <row r="206" spans="1:203" ht="14.4" customHeight="1">
      <c r="A206" t="s">
        <v>310</v>
      </c>
      <c r="B206" t="s">
        <v>306</v>
      </c>
      <c r="C206" s="48"/>
      <c r="D206" s="163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  <c r="GL206" s="167"/>
      <c r="GM206" s="167"/>
    </row>
    <row r="207" spans="1:203" ht="14.4" customHeight="1">
      <c r="A207" t="s">
        <v>311</v>
      </c>
      <c r="B207" s="17" t="s">
        <v>314</v>
      </c>
      <c r="C207" s="48"/>
      <c r="D207" s="163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  <c r="GL207" s="167"/>
      <c r="GM207" s="167"/>
    </row>
    <row r="208" spans="1:203" s="18" customFormat="1" ht="15.6">
      <c r="A208" s="10" t="s">
        <v>312</v>
      </c>
      <c r="B208" s="10" t="s">
        <v>313</v>
      </c>
      <c r="C208" s="39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  <c r="DW208" s="171"/>
      <c r="DX208" s="171"/>
      <c r="DY208" s="171"/>
      <c r="DZ208" s="171"/>
      <c r="EA208" s="171"/>
      <c r="EB208" s="171"/>
      <c r="EC208" s="171"/>
      <c r="ED208" s="171"/>
      <c r="EE208" s="171"/>
      <c r="EF208" s="171"/>
      <c r="EG208" s="171"/>
      <c r="EH208" s="171"/>
      <c r="EI208" s="171"/>
      <c r="EJ208" s="171"/>
      <c r="EK208" s="171"/>
      <c r="EL208" s="171"/>
      <c r="EM208" s="171"/>
      <c r="EN208" s="171"/>
      <c r="EO208" s="171"/>
      <c r="EP208" s="171"/>
      <c r="EQ208" s="171"/>
      <c r="ER208" s="171"/>
      <c r="ES208" s="171"/>
      <c r="ET208" s="171"/>
      <c r="EU208" s="171"/>
      <c r="EV208" s="171"/>
      <c r="EW208" s="171"/>
      <c r="EX208" s="171"/>
      <c r="EY208" s="171"/>
      <c r="EZ208" s="171"/>
      <c r="FA208" s="171"/>
      <c r="FB208" s="171"/>
      <c r="FC208" s="171"/>
      <c r="FD208" s="171"/>
      <c r="FE208" s="171"/>
      <c r="FF208" s="171"/>
      <c r="FG208" s="171"/>
      <c r="FH208" s="171"/>
      <c r="FI208" s="171"/>
      <c r="FJ208" s="171"/>
      <c r="FK208" s="171"/>
      <c r="FL208" s="171"/>
      <c r="FM208" s="171"/>
      <c r="FN208" s="171"/>
      <c r="FO208" s="171"/>
      <c r="FP208" s="171"/>
      <c r="FQ208" s="171"/>
      <c r="FR208" s="171"/>
      <c r="FS208" s="171"/>
      <c r="FT208" s="171"/>
      <c r="FU208" s="171"/>
      <c r="FV208" s="171"/>
      <c r="FW208" s="171"/>
      <c r="FX208" s="171"/>
      <c r="FY208" s="171"/>
      <c r="FZ208" s="171"/>
      <c r="GA208" s="171"/>
      <c r="GB208" s="171"/>
      <c r="GC208" s="171"/>
      <c r="GD208" s="171"/>
      <c r="GE208" s="171"/>
      <c r="GF208" s="171"/>
      <c r="GG208" s="171"/>
      <c r="GH208" s="171"/>
      <c r="GI208" s="171"/>
      <c r="GJ208" s="171"/>
      <c r="GK208" s="171"/>
      <c r="GL208" s="171"/>
      <c r="GM208" s="171"/>
      <c r="GN208" s="23"/>
      <c r="GO208" s="23"/>
      <c r="GP208" s="23"/>
      <c r="GQ208" s="23"/>
      <c r="GR208" s="23"/>
      <c r="GS208" s="23"/>
      <c r="GT208" s="23"/>
      <c r="GU208" s="23"/>
    </row>
    <row r="209" spans="2:195" ht="15.6">
      <c r="B209" s="17" t="s">
        <v>136</v>
      </c>
      <c r="C209" s="37"/>
      <c r="D209" s="163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62"/>
      <c r="DA209" s="162"/>
      <c r="DB209" s="162"/>
      <c r="DC209" s="162"/>
      <c r="DD209" s="162"/>
      <c r="DE209" s="162"/>
      <c r="DF209" s="162"/>
      <c r="DG209" s="162"/>
      <c r="DH209" s="162"/>
      <c r="DI209" s="162"/>
      <c r="DJ209" s="162"/>
      <c r="DK209" s="162"/>
      <c r="DL209" s="162"/>
      <c r="DM209" s="162"/>
      <c r="DN209" s="162"/>
      <c r="DO209" s="162"/>
      <c r="DP209" s="162"/>
      <c r="DQ209" s="162"/>
      <c r="DR209" s="162"/>
      <c r="DS209" s="162"/>
      <c r="DT209" s="162"/>
      <c r="DU209" s="162"/>
      <c r="DV209" s="162"/>
      <c r="DW209" s="162"/>
      <c r="DX209" s="162"/>
      <c r="DY209" s="162"/>
      <c r="DZ209" s="162"/>
      <c r="EA209" s="162"/>
      <c r="EB209" s="162"/>
      <c r="EC209" s="162"/>
      <c r="ED209" s="162"/>
      <c r="EE209" s="162"/>
      <c r="EF209" s="162"/>
      <c r="EG209" s="162"/>
      <c r="EH209" s="162"/>
      <c r="EI209" s="162"/>
      <c r="EJ209" s="162"/>
      <c r="EK209" s="162"/>
      <c r="EL209" s="162"/>
      <c r="EM209" s="162"/>
      <c r="EN209" s="162"/>
      <c r="EO209" s="162"/>
      <c r="EP209" s="162"/>
      <c r="EQ209" s="162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2"/>
      <c r="FD209" s="162"/>
      <c r="FE209" s="162"/>
      <c r="FF209" s="162"/>
      <c r="FG209" s="162"/>
      <c r="FH209" s="162"/>
      <c r="FI209" s="162"/>
      <c r="FJ209" s="162"/>
      <c r="FK209" s="162"/>
      <c r="FL209" s="162"/>
      <c r="FM209" s="162"/>
      <c r="FN209" s="162"/>
      <c r="FO209" s="162"/>
      <c r="FP209" s="162"/>
      <c r="FQ209" s="162"/>
      <c r="FR209" s="162"/>
      <c r="FS209" s="162"/>
      <c r="FT209" s="162"/>
      <c r="FU209" s="162"/>
      <c r="FV209" s="162"/>
      <c r="FW209" s="162"/>
      <c r="FX209" s="162"/>
      <c r="FY209" s="162"/>
      <c r="FZ209" s="162"/>
      <c r="GA209" s="162"/>
      <c r="GB209" s="162"/>
      <c r="GC209" s="167"/>
      <c r="GD209" s="167"/>
      <c r="GE209" s="167"/>
      <c r="GF209" s="167"/>
      <c r="GG209" s="167"/>
      <c r="GH209" s="167"/>
      <c r="GI209" s="167"/>
      <c r="GJ209" s="167"/>
      <c r="GK209" s="167"/>
      <c r="GL209" s="167"/>
      <c r="GM209" s="167"/>
    </row>
    <row r="210" spans="2:195" ht="15.6">
      <c r="B210" s="17" t="s">
        <v>137</v>
      </c>
      <c r="C210" s="37"/>
      <c r="D210" s="163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62"/>
      <c r="DA210" s="162"/>
      <c r="DB210" s="162"/>
      <c r="DC210" s="162"/>
      <c r="DD210" s="162"/>
      <c r="DE210" s="162"/>
      <c r="DF210" s="162"/>
      <c r="DG210" s="162"/>
      <c r="DH210" s="162"/>
      <c r="DI210" s="162"/>
      <c r="DJ210" s="162"/>
      <c r="DK210" s="162"/>
      <c r="DL210" s="162"/>
      <c r="DM210" s="162"/>
      <c r="DN210" s="162"/>
      <c r="DO210" s="162"/>
      <c r="DP210" s="162"/>
      <c r="DQ210" s="162"/>
      <c r="DR210" s="162"/>
      <c r="DS210" s="162"/>
      <c r="DT210" s="162"/>
      <c r="DU210" s="162"/>
      <c r="DV210" s="162"/>
      <c r="DW210" s="162"/>
      <c r="DX210" s="162"/>
      <c r="DY210" s="162"/>
      <c r="DZ210" s="162"/>
      <c r="EA210" s="162"/>
      <c r="EB210" s="162"/>
      <c r="EC210" s="162"/>
      <c r="ED210" s="162"/>
      <c r="EE210" s="162"/>
      <c r="EF210" s="162"/>
      <c r="EG210" s="162"/>
      <c r="EH210" s="162"/>
      <c r="EI210" s="162"/>
      <c r="EJ210" s="162"/>
      <c r="EK210" s="162"/>
      <c r="EL210" s="162"/>
      <c r="EM210" s="162"/>
      <c r="EN210" s="162"/>
      <c r="EO210" s="162"/>
      <c r="EP210" s="162"/>
      <c r="EQ210" s="162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2"/>
      <c r="FD210" s="162"/>
      <c r="FE210" s="162"/>
      <c r="FF210" s="162"/>
      <c r="FG210" s="162"/>
      <c r="FH210" s="162"/>
      <c r="FI210" s="162"/>
      <c r="FJ210" s="162"/>
      <c r="FK210" s="162"/>
      <c r="FL210" s="162"/>
      <c r="FM210" s="162"/>
      <c r="FN210" s="162"/>
      <c r="FO210" s="162"/>
      <c r="FP210" s="162"/>
      <c r="FQ210" s="162"/>
      <c r="FR210" s="162"/>
      <c r="FS210" s="162"/>
      <c r="FT210" s="162"/>
      <c r="FU210" s="162"/>
      <c r="FV210" s="162"/>
      <c r="FW210" s="162"/>
      <c r="FX210" s="162"/>
      <c r="FY210" s="162"/>
      <c r="FZ210" s="162"/>
      <c r="GA210" s="162"/>
      <c r="GB210" s="162"/>
      <c r="GC210" s="167"/>
      <c r="GD210" s="167"/>
      <c r="GE210" s="167"/>
      <c r="GF210" s="167"/>
      <c r="GG210" s="167"/>
      <c r="GH210" s="167"/>
      <c r="GI210" s="167"/>
      <c r="GJ210" s="167"/>
      <c r="GK210" s="167"/>
      <c r="GL210" s="167"/>
      <c r="GM210" s="167"/>
    </row>
    <row r="211" spans="2:195">
      <c r="B211" s="17"/>
      <c r="C211" s="37"/>
      <c r="D211" s="163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62"/>
      <c r="DA211" s="162"/>
      <c r="DB211" s="162"/>
      <c r="DC211" s="162"/>
      <c r="DD211" s="162"/>
      <c r="DE211" s="162"/>
      <c r="DF211" s="162"/>
      <c r="DG211" s="162"/>
      <c r="DH211" s="162"/>
      <c r="DI211" s="162"/>
      <c r="DJ211" s="162"/>
      <c r="DK211" s="162"/>
      <c r="DL211" s="162"/>
      <c r="DM211" s="162"/>
      <c r="DN211" s="162"/>
      <c r="DO211" s="162"/>
      <c r="DP211" s="162"/>
      <c r="DQ211" s="162"/>
      <c r="DR211" s="162"/>
      <c r="DS211" s="162"/>
      <c r="DT211" s="162"/>
      <c r="DU211" s="162"/>
      <c r="DV211" s="162"/>
      <c r="DW211" s="162"/>
      <c r="DX211" s="162"/>
      <c r="DY211" s="162"/>
      <c r="DZ211" s="162"/>
      <c r="EA211" s="162"/>
      <c r="EB211" s="162"/>
      <c r="EC211" s="162"/>
      <c r="ED211" s="162"/>
      <c r="EE211" s="162"/>
      <c r="EF211" s="162"/>
      <c r="EG211" s="162"/>
      <c r="EH211" s="162"/>
      <c r="EI211" s="162"/>
      <c r="EJ211" s="162"/>
      <c r="EK211" s="162"/>
      <c r="EL211" s="162"/>
      <c r="EM211" s="162"/>
      <c r="EN211" s="162"/>
      <c r="EO211" s="162"/>
      <c r="EP211" s="162"/>
      <c r="EQ211" s="162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2"/>
      <c r="FD211" s="162"/>
      <c r="FE211" s="162"/>
      <c r="FF211" s="162"/>
      <c r="FG211" s="162"/>
      <c r="FH211" s="162"/>
      <c r="FI211" s="162"/>
      <c r="FJ211" s="162"/>
      <c r="FK211" s="162"/>
      <c r="FL211" s="162"/>
      <c r="FM211" s="162"/>
      <c r="FN211" s="162"/>
      <c r="FO211" s="162"/>
      <c r="FP211" s="162"/>
      <c r="FQ211" s="162"/>
      <c r="FR211" s="162"/>
      <c r="FS211" s="162"/>
      <c r="FT211" s="162"/>
      <c r="FU211" s="162"/>
      <c r="FV211" s="162"/>
      <c r="FW211" s="162"/>
      <c r="FX211" s="162"/>
      <c r="FY211" s="162"/>
      <c r="FZ211" s="162"/>
      <c r="GA211" s="162"/>
      <c r="GB211" s="162"/>
      <c r="GC211" s="167"/>
      <c r="GD211" s="167"/>
      <c r="GE211" s="167"/>
      <c r="GF211" s="167"/>
      <c r="GG211" s="167"/>
      <c r="GH211" s="167"/>
      <c r="GI211" s="167"/>
      <c r="GJ211" s="167"/>
      <c r="GK211" s="167"/>
      <c r="GL211" s="167"/>
      <c r="GM211" s="167"/>
    </row>
    <row r="212" spans="2:195">
      <c r="B212" s="17"/>
      <c r="C212" s="37"/>
      <c r="D212" s="163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62"/>
      <c r="CI212" s="162"/>
      <c r="CJ212" s="162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  <c r="CX212" s="162"/>
      <c r="CY212" s="162"/>
      <c r="CZ212" s="162"/>
      <c r="DA212" s="162"/>
      <c r="DB212" s="162"/>
      <c r="DC212" s="162"/>
      <c r="DD212" s="162"/>
      <c r="DE212" s="162"/>
      <c r="DF212" s="162"/>
      <c r="DG212" s="162"/>
      <c r="DH212" s="162"/>
      <c r="DI212" s="162"/>
      <c r="DJ212" s="162"/>
      <c r="DK212" s="162"/>
      <c r="DL212" s="162"/>
      <c r="DM212" s="162"/>
      <c r="DN212" s="162"/>
      <c r="DO212" s="162"/>
      <c r="DP212" s="162"/>
      <c r="DQ212" s="162"/>
      <c r="DR212" s="162"/>
      <c r="DS212" s="162"/>
      <c r="DT212" s="162"/>
      <c r="DU212" s="162"/>
      <c r="DV212" s="162"/>
      <c r="DW212" s="162"/>
      <c r="DX212" s="162"/>
      <c r="DY212" s="162"/>
      <c r="DZ212" s="162"/>
      <c r="EA212" s="162"/>
      <c r="EB212" s="162"/>
      <c r="EC212" s="162"/>
      <c r="ED212" s="162"/>
      <c r="EE212" s="162"/>
      <c r="EF212" s="162"/>
      <c r="EG212" s="162"/>
      <c r="EH212" s="162"/>
      <c r="EI212" s="162"/>
      <c r="EJ212" s="162"/>
      <c r="EK212" s="162"/>
      <c r="EL212" s="162"/>
      <c r="EM212" s="162"/>
      <c r="EN212" s="162"/>
      <c r="EO212" s="162"/>
      <c r="EP212" s="162"/>
      <c r="EQ212" s="162"/>
      <c r="ER212" s="162"/>
      <c r="ES212" s="162"/>
      <c r="ET212" s="162"/>
      <c r="EU212" s="162"/>
      <c r="EV212" s="162"/>
      <c r="EW212" s="162"/>
      <c r="EX212" s="162"/>
      <c r="EY212" s="162"/>
      <c r="EZ212" s="162"/>
      <c r="FA212" s="162"/>
      <c r="FB212" s="162"/>
      <c r="FC212" s="162"/>
      <c r="FD212" s="162"/>
      <c r="FE212" s="162"/>
      <c r="FF212" s="162"/>
      <c r="FG212" s="162"/>
      <c r="FH212" s="162"/>
      <c r="FI212" s="162"/>
      <c r="FJ212" s="162"/>
      <c r="FK212" s="162"/>
      <c r="FL212" s="162"/>
      <c r="FM212" s="162"/>
      <c r="FN212" s="162"/>
      <c r="FO212" s="162"/>
      <c r="FP212" s="162"/>
      <c r="FQ212" s="162"/>
      <c r="FR212" s="162"/>
      <c r="FS212" s="162"/>
      <c r="FT212" s="162"/>
      <c r="FU212" s="162"/>
      <c r="FV212" s="162"/>
      <c r="FW212" s="162"/>
      <c r="FX212" s="162"/>
      <c r="FY212" s="162"/>
      <c r="FZ212" s="162"/>
      <c r="GA212" s="162"/>
      <c r="GB212" s="162"/>
      <c r="GC212" s="167"/>
      <c r="GD212" s="167"/>
      <c r="GE212" s="167"/>
      <c r="GF212" s="167"/>
      <c r="GG212" s="167"/>
      <c r="GH212" s="167"/>
      <c r="GI212" s="167"/>
      <c r="GJ212" s="167"/>
      <c r="GK212" s="167"/>
      <c r="GL212" s="167"/>
      <c r="GM212" s="167"/>
    </row>
    <row r="213" spans="2:195">
      <c r="B213" s="17"/>
      <c r="C213" s="37"/>
      <c r="D213" s="16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</row>
    <row r="214" spans="2:195">
      <c r="B214" s="17"/>
      <c r="C214" s="37"/>
      <c r="D214" s="16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</row>
    <row r="215" spans="2:195">
      <c r="B215" s="17"/>
      <c r="C215" s="37"/>
      <c r="D215" s="16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</row>
    <row r="216" spans="2:195">
      <c r="B216" s="17"/>
      <c r="C216" s="37"/>
      <c r="D216" s="16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</row>
    <row r="217" spans="2:195">
      <c r="B217" s="17"/>
      <c r="C217" s="37"/>
      <c r="D217" s="16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</row>
    <row r="218" spans="2:195">
      <c r="B218" s="17"/>
      <c r="C218" s="37"/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</row>
    <row r="219" spans="2:195">
      <c r="B219" s="17"/>
      <c r="C219" s="37"/>
      <c r="D219" s="16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</row>
    <row r="220" spans="2:195">
      <c r="B220" s="17"/>
      <c r="C220" s="33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</row>
    <row r="221" spans="2:195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195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195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195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26" priority="1" operator="equal">
      <formula>"decrease speed"</formula>
    </cfRule>
    <cfRule type="cellIs" dxfId="25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8" man="1"/>
    <brk id="235" max="8" man="1"/>
    <brk id="290" max="8" man="1"/>
  </rowBreak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235"/>
  <sheetViews>
    <sheetView zoomScale="85" zoomScaleNormal="85" zoomScaleSheetLayoutView="85" workbookViewId="0">
      <selection activeCell="M16" sqref="M16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194">
      <c r="A1" s="17" t="s">
        <v>345</v>
      </c>
      <c r="C1" s="32" t="s">
        <v>241</v>
      </c>
    </row>
    <row r="2" spans="1:194">
      <c r="A2" s="17" t="s">
        <v>342</v>
      </c>
      <c r="D2" s="166">
        <v>5</v>
      </c>
    </row>
    <row r="3" spans="1:194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</row>
    <row r="4" spans="1:194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</row>
    <row r="5" spans="1:194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  <c r="GL5" s="167"/>
    </row>
    <row r="6" spans="1:194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</row>
    <row r="7" spans="1:194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</row>
    <row r="8" spans="1:194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</row>
    <row r="9" spans="1:194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</row>
    <row r="10" spans="1:194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</row>
    <row r="11" spans="1:194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</row>
    <row r="12" spans="1:194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</row>
    <row r="13" spans="1:194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</row>
    <row r="14" spans="1:194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</row>
    <row r="15" spans="1:194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</row>
    <row r="16" spans="1:194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</row>
    <row r="17" spans="1:194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</row>
    <row r="18" spans="1:194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</row>
    <row r="19" spans="1:194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</row>
    <row r="20" spans="1:194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</row>
    <row r="21" spans="1:194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</row>
    <row r="22" spans="1:194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</row>
    <row r="23" spans="1:194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</row>
    <row r="24" spans="1:194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</row>
    <row r="25" spans="1:194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</row>
    <row r="26" spans="1:194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</row>
    <row r="27" spans="1:194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  <c r="GL27" s="167"/>
    </row>
    <row r="28" spans="1:194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  <c r="GL28" s="167"/>
    </row>
    <row r="29" spans="1:194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</row>
    <row r="30" spans="1:194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</row>
    <row r="31" spans="1:194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</row>
    <row r="32" spans="1:194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  <c r="GL32" s="167"/>
    </row>
    <row r="33" spans="1:194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</row>
    <row r="34" spans="1:194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  <c r="GL34" s="167"/>
    </row>
    <row r="35" spans="1:194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  <c r="GL35" s="167"/>
    </row>
    <row r="36" spans="1:194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</row>
    <row r="37" spans="1:194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  <c r="GL37" s="167"/>
    </row>
    <row r="38" spans="1:194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</row>
    <row r="39" spans="1:194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  <c r="GI39" s="167"/>
      <c r="GJ39" s="167"/>
      <c r="GK39" s="167"/>
      <c r="GL39" s="167"/>
    </row>
    <row r="40" spans="1:194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  <c r="GI40" s="167"/>
      <c r="GJ40" s="167"/>
      <c r="GK40" s="167"/>
      <c r="GL40" s="167"/>
    </row>
    <row r="41" spans="1:194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  <c r="GI41" s="167"/>
      <c r="GJ41" s="167"/>
      <c r="GK41" s="167"/>
      <c r="GL41" s="167"/>
    </row>
    <row r="42" spans="1:194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  <c r="GI42" s="167"/>
      <c r="GJ42" s="167"/>
      <c r="GK42" s="167"/>
      <c r="GL42" s="167"/>
    </row>
    <row r="43" spans="1:194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  <c r="GI43" s="167"/>
      <c r="GJ43" s="167"/>
      <c r="GK43" s="167"/>
      <c r="GL43" s="167"/>
    </row>
    <row r="44" spans="1:194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  <c r="GI44" s="167"/>
      <c r="GJ44" s="167"/>
      <c r="GK44" s="167"/>
      <c r="GL44" s="167"/>
    </row>
    <row r="45" spans="1:194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  <c r="GI45" s="167"/>
      <c r="GJ45" s="167"/>
      <c r="GK45" s="167"/>
      <c r="GL45" s="167"/>
    </row>
    <row r="46" spans="1:194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  <c r="GI46" s="167"/>
      <c r="GJ46" s="167"/>
      <c r="GK46" s="167"/>
      <c r="GL46" s="167"/>
    </row>
    <row r="47" spans="1:194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  <c r="GI47" s="167"/>
      <c r="GJ47" s="167"/>
      <c r="GK47" s="167"/>
      <c r="GL47" s="167"/>
    </row>
    <row r="48" spans="1:194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  <c r="GI48" s="167"/>
      <c r="GJ48" s="167"/>
      <c r="GK48" s="167"/>
      <c r="GL48" s="167"/>
    </row>
    <row r="49" spans="1:194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  <c r="GI49" s="167"/>
      <c r="GJ49" s="167"/>
      <c r="GK49" s="167"/>
      <c r="GL49" s="167"/>
    </row>
    <row r="50" spans="1:194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  <c r="GI50" s="167"/>
      <c r="GJ50" s="167"/>
      <c r="GK50" s="167"/>
      <c r="GL50" s="167"/>
    </row>
    <row r="51" spans="1:194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  <c r="GL51" s="167"/>
    </row>
    <row r="52" spans="1:194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  <c r="GL52" s="167"/>
    </row>
    <row r="53" spans="1:194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</row>
    <row r="54" spans="1:194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  <c r="GL54" s="167"/>
    </row>
    <row r="55" spans="1:194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  <c r="GL55" s="167"/>
    </row>
    <row r="56" spans="1:194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  <c r="GL56" s="167"/>
    </row>
    <row r="57" spans="1:194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  <c r="GL57" s="167"/>
    </row>
    <row r="58" spans="1:194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  <c r="GL58" s="167"/>
    </row>
    <row r="59" spans="1:194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  <c r="GL59" s="167"/>
    </row>
    <row r="60" spans="1:194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  <c r="GL60" s="167"/>
    </row>
    <row r="61" spans="1:194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  <c r="GL61" s="167"/>
    </row>
    <row r="62" spans="1:194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  <c r="GL62" s="167"/>
    </row>
    <row r="63" spans="1:194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  <c r="GL63" s="167"/>
    </row>
    <row r="64" spans="1:194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</row>
    <row r="65" spans="1:194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  <c r="GI65" s="167"/>
      <c r="GJ65" s="167"/>
      <c r="GK65" s="167"/>
      <c r="GL65" s="167"/>
    </row>
    <row r="66" spans="1:194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  <c r="GI66" s="167"/>
      <c r="GJ66" s="167"/>
      <c r="GK66" s="167"/>
      <c r="GL66" s="167"/>
    </row>
    <row r="67" spans="1:194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</row>
    <row r="68" spans="1:194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  <c r="GI68" s="181"/>
      <c r="GJ68" s="181"/>
      <c r="GK68" s="181"/>
      <c r="GL68" s="181"/>
    </row>
    <row r="69" spans="1:194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  <c r="GI69" s="167"/>
      <c r="GJ69" s="167"/>
      <c r="GK69" s="167"/>
      <c r="GL69" s="167"/>
    </row>
    <row r="70" spans="1:194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  <c r="GI70" s="167"/>
      <c r="GJ70" s="167"/>
      <c r="GK70" s="167"/>
      <c r="GL70" s="167"/>
    </row>
    <row r="71" spans="1:194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  <c r="GI71" s="167"/>
      <c r="GJ71" s="167"/>
      <c r="GK71" s="167"/>
      <c r="GL71" s="167"/>
    </row>
    <row r="72" spans="1:194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</row>
    <row r="73" spans="1:194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  <c r="GI73" s="182"/>
      <c r="GJ73" s="182"/>
      <c r="GK73" s="182"/>
      <c r="GL73" s="182"/>
    </row>
    <row r="74" spans="1:194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  <c r="GI74" s="182"/>
      <c r="GJ74" s="182"/>
      <c r="GK74" s="182"/>
      <c r="GL74" s="182"/>
    </row>
    <row r="75" spans="1:194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  <c r="GI75" s="182"/>
      <c r="GJ75" s="182"/>
      <c r="GK75" s="182"/>
      <c r="GL75" s="182"/>
    </row>
    <row r="76" spans="1:194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  <c r="GI76" s="182"/>
      <c r="GJ76" s="182"/>
      <c r="GK76" s="182"/>
      <c r="GL76" s="182"/>
    </row>
    <row r="77" spans="1:194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</row>
    <row r="78" spans="1:194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</row>
    <row r="79" spans="1:194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</row>
    <row r="80" spans="1:194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</row>
    <row r="81" spans="1:194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</row>
    <row r="82" spans="1:194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</row>
    <row r="83" spans="1:194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</row>
    <row r="84" spans="1:194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  <c r="GI84" s="167"/>
      <c r="GJ84" s="167"/>
      <c r="GK84" s="167"/>
      <c r="GL84" s="167"/>
    </row>
    <row r="85" spans="1:194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  <c r="GI85" s="167"/>
      <c r="GJ85" s="167"/>
      <c r="GK85" s="167"/>
      <c r="GL85" s="167"/>
    </row>
    <row r="86" spans="1:194">
      <c r="A86" t="s">
        <v>337</v>
      </c>
      <c r="B86" t="s">
        <v>126</v>
      </c>
      <c r="C86" s="34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7"/>
      <c r="GD86" s="167"/>
      <c r="GE86" s="167"/>
      <c r="GF86" s="167"/>
      <c r="GG86" s="167"/>
      <c r="GH86" s="167"/>
      <c r="GI86" s="167"/>
      <c r="GJ86" s="167"/>
      <c r="GK86" s="167"/>
      <c r="GL86" s="167"/>
    </row>
    <row r="87" spans="1:194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  <c r="GI87" s="167"/>
      <c r="GJ87" s="167"/>
      <c r="GK87" s="167"/>
      <c r="GL87" s="167"/>
    </row>
    <row r="88" spans="1:194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  <c r="GI88" s="167"/>
      <c r="GJ88" s="167"/>
      <c r="GK88" s="167"/>
      <c r="GL88" s="167"/>
    </row>
    <row r="89" spans="1:194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  <c r="GI89" s="167"/>
      <c r="GJ89" s="167"/>
      <c r="GK89" s="167"/>
      <c r="GL89" s="167"/>
    </row>
    <row r="90" spans="1:194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  <c r="GI90" s="182"/>
      <c r="GJ90" s="182"/>
      <c r="GK90" s="182"/>
      <c r="GL90" s="182"/>
    </row>
    <row r="91" spans="1:194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  <c r="GI91" s="182"/>
      <c r="GJ91" s="182"/>
      <c r="GK91" s="182"/>
      <c r="GL91" s="182"/>
    </row>
    <row r="92" spans="1:194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</row>
    <row r="93" spans="1:194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</row>
    <row r="94" spans="1:194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</row>
    <row r="95" spans="1:194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</row>
    <row r="96" spans="1:194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  <c r="GI96" s="167"/>
      <c r="GJ96" s="167"/>
      <c r="GK96" s="167"/>
      <c r="GL96" s="167"/>
    </row>
    <row r="97" spans="1:194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</row>
    <row r="98" spans="1:194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</row>
    <row r="99" spans="1:194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</row>
    <row r="100" spans="1:194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</row>
    <row r="101" spans="1:194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</row>
    <row r="102" spans="1:194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</row>
    <row r="103" spans="1:194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  <c r="GI103" s="167"/>
      <c r="GJ103" s="167"/>
      <c r="GK103" s="167"/>
      <c r="GL103" s="167"/>
    </row>
    <row r="104" spans="1:194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  <c r="GI104" s="167"/>
      <c r="GJ104" s="167"/>
      <c r="GK104" s="167"/>
      <c r="GL104" s="167"/>
    </row>
    <row r="105" spans="1:194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  <c r="GI105" s="167"/>
      <c r="GJ105" s="167"/>
      <c r="GK105" s="167"/>
      <c r="GL105" s="167"/>
    </row>
    <row r="106" spans="1:194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  <c r="GI106" s="167"/>
      <c r="GJ106" s="167"/>
      <c r="GK106" s="167"/>
      <c r="GL106" s="167"/>
    </row>
    <row r="107" spans="1:194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  <c r="GI107" s="167"/>
      <c r="GJ107" s="167"/>
      <c r="GK107" s="167"/>
      <c r="GL107" s="167"/>
    </row>
    <row r="108" spans="1:194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  <c r="GI108" s="167"/>
      <c r="GJ108" s="167"/>
      <c r="GK108" s="167"/>
      <c r="GL108" s="167"/>
    </row>
    <row r="109" spans="1:194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  <c r="GI109" s="167"/>
      <c r="GJ109" s="167"/>
      <c r="GK109" s="167"/>
      <c r="GL109" s="167"/>
    </row>
    <row r="110" spans="1:194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  <c r="GL110" s="167"/>
    </row>
    <row r="111" spans="1:194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  <c r="GL111" s="167"/>
    </row>
    <row r="112" spans="1:194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  <c r="GI112" s="167"/>
      <c r="GJ112" s="167"/>
      <c r="GK112" s="167"/>
      <c r="GL112" s="167"/>
    </row>
    <row r="113" spans="1:194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  <c r="GI113" s="167"/>
      <c r="GJ113" s="167"/>
      <c r="GK113" s="167"/>
      <c r="GL113" s="167"/>
    </row>
    <row r="114" spans="1:194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  <c r="GI114" s="167"/>
      <c r="GJ114" s="167"/>
      <c r="GK114" s="167"/>
      <c r="GL114" s="167"/>
    </row>
    <row r="115" spans="1:194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  <c r="GL115" s="167"/>
    </row>
    <row r="116" spans="1:194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  <c r="GL116" s="167"/>
    </row>
    <row r="117" spans="1:194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  <c r="GL117" s="167"/>
    </row>
    <row r="118" spans="1:194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  <c r="GL118" s="167"/>
    </row>
    <row r="119" spans="1:194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  <c r="GI119" s="167"/>
      <c r="GJ119" s="167"/>
      <c r="GK119" s="167"/>
      <c r="GL119" s="167"/>
    </row>
    <row r="120" spans="1:194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  <c r="GL120" s="167"/>
    </row>
    <row r="121" spans="1:194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  <c r="GL121" s="167"/>
    </row>
    <row r="122" spans="1:194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  <c r="GL122" s="167"/>
    </row>
    <row r="123" spans="1:194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  <c r="GI123" s="167"/>
      <c r="GJ123" s="167"/>
      <c r="GK123" s="167"/>
      <c r="GL123" s="167"/>
    </row>
    <row r="124" spans="1:194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  <c r="GL124" s="167"/>
    </row>
    <row r="125" spans="1:194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  <c r="GL125" s="167"/>
    </row>
    <row r="126" spans="1:194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  <c r="GL126" s="167"/>
    </row>
    <row r="127" spans="1:194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  <c r="GI127" s="167"/>
      <c r="GJ127" s="167"/>
      <c r="GK127" s="167"/>
      <c r="GL127" s="167"/>
    </row>
    <row r="128" spans="1:194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  <c r="GL128" s="167"/>
    </row>
    <row r="129" spans="1:194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  <c r="GL129" s="167"/>
    </row>
    <row r="130" spans="1:194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  <c r="GL130" s="167"/>
    </row>
    <row r="131" spans="1:194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  <c r="GI131" s="167"/>
      <c r="GJ131" s="167"/>
      <c r="GK131" s="167"/>
      <c r="GL131" s="167"/>
    </row>
    <row r="132" spans="1:194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  <c r="GL132" s="167"/>
    </row>
    <row r="133" spans="1:194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  <c r="GL133" s="167"/>
    </row>
    <row r="134" spans="1:194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  <c r="GL134" s="167"/>
    </row>
    <row r="135" spans="1:194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  <c r="GI135" s="167"/>
      <c r="GJ135" s="167"/>
      <c r="GK135" s="167"/>
      <c r="GL135" s="167"/>
    </row>
    <row r="136" spans="1:194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  <c r="GI136" s="167"/>
      <c r="GJ136" s="167"/>
      <c r="GK136" s="167"/>
      <c r="GL136" s="167"/>
    </row>
    <row r="137" spans="1:194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  <c r="GI137" s="167"/>
      <c r="GJ137" s="167"/>
      <c r="GK137" s="167"/>
      <c r="GL137" s="167"/>
    </row>
    <row r="138" spans="1:194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  <c r="GI138" s="167"/>
      <c r="GJ138" s="167"/>
      <c r="GK138" s="167"/>
      <c r="GL138" s="167"/>
    </row>
    <row r="139" spans="1:194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  <c r="GI139" s="167"/>
      <c r="GJ139" s="167"/>
      <c r="GK139" s="167"/>
      <c r="GL139" s="167"/>
    </row>
    <row r="140" spans="1:194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  <c r="GI140" s="167"/>
      <c r="GJ140" s="167"/>
      <c r="GK140" s="167"/>
      <c r="GL140" s="167"/>
    </row>
    <row r="141" spans="1:194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  <c r="GI141" s="167"/>
      <c r="GJ141" s="167"/>
      <c r="GK141" s="167"/>
      <c r="GL141" s="167"/>
    </row>
    <row r="142" spans="1:194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  <c r="GI142" s="167"/>
      <c r="GJ142" s="167"/>
      <c r="GK142" s="167"/>
      <c r="GL142" s="167"/>
    </row>
    <row r="143" spans="1:194" ht="13.8">
      <c r="A143" s="19" t="s">
        <v>180</v>
      </c>
      <c r="C143" s="37">
        <f>IF('Bench-5'!$D$116="n.a.","n.a.",IF($D$116&lt;=PI()/2,C136*'Input Data'!$C$3*$D$142*SIN('Bench-5'!$D$116)*9.81,'Bench-5'!C136*'Input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  <c r="GI143" s="167"/>
      <c r="GJ143" s="167"/>
      <c r="GK143" s="167"/>
      <c r="GL143" s="167"/>
    </row>
    <row r="144" spans="1:194" ht="13.8">
      <c r="A144" s="19" t="s">
        <v>304</v>
      </c>
      <c r="C144" s="37">
        <f>IF('Bench-5'!$D$120="n.a.","n.a.",IF($D$120&lt;=PI()/2,C137*'Input Data'!$C$3*$D$142*SIN('Bench-5'!$D$120)*9.81,'Bench-5'!C137*'Input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  <c r="GI144" s="167"/>
      <c r="GJ144" s="167"/>
      <c r="GK144" s="167"/>
      <c r="GL144" s="167"/>
    </row>
    <row r="145" spans="1:194" ht="13.8">
      <c r="A145" s="19" t="s">
        <v>181</v>
      </c>
      <c r="C145" s="37">
        <f>IF('Bench-5'!$D$124="n.a.","n.a.",IF($D$124&lt;=PI()/2,C138*'Input Data'!$C$3*$D$142*SIN('Bench-5'!$D$124)*9.81,'Bench-5'!C138*'Input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  <c r="GI145" s="167"/>
      <c r="GJ145" s="167"/>
      <c r="GK145" s="167"/>
      <c r="GL145" s="167"/>
    </row>
    <row r="146" spans="1:194" ht="13.8">
      <c r="A146" s="19" t="s">
        <v>182</v>
      </c>
      <c r="C146" s="37">
        <f>IF('Bench-5'!$D$128="n.a.","n.a.",IF($D$128&lt;=PI()/2,C139*'Input Data'!$C$3*$D$142*SIN('Bench-5'!$D$128)*9.81,'Bench-5'!C139*'Input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  <c r="GI146" s="167"/>
      <c r="GJ146" s="167"/>
      <c r="GK146" s="167"/>
      <c r="GL146" s="167"/>
    </row>
    <row r="147" spans="1:194" ht="13.8">
      <c r="A147" s="19" t="s">
        <v>183</v>
      </c>
      <c r="C147" s="38">
        <f>IF('Bench-5'!$D$132="n.a.","n.a.",IF($D$132&lt;=PI()/2,C140*'Input Data'!$C$3*$D$142*SIN('Bench-5'!$D$132)*9.81,'Bench-5'!C140*'Input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  <c r="GI147" s="167"/>
      <c r="GJ147" s="167"/>
      <c r="GK147" s="167"/>
      <c r="GL147" s="167"/>
    </row>
    <row r="148" spans="1:194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  <c r="GI148" s="167"/>
      <c r="GJ148" s="167"/>
      <c r="GK148" s="167"/>
      <c r="GL148" s="167"/>
    </row>
    <row r="149" spans="1:194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  <c r="GI149" s="167"/>
      <c r="GJ149" s="167"/>
      <c r="GK149" s="167"/>
      <c r="GL149" s="167"/>
    </row>
    <row r="150" spans="1:194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  <c r="GI150" s="167"/>
      <c r="GJ150" s="167"/>
      <c r="GK150" s="167"/>
      <c r="GL150" s="167"/>
    </row>
    <row r="151" spans="1:194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  <c r="GI151" s="167"/>
      <c r="GJ151" s="167"/>
      <c r="GK151" s="167"/>
      <c r="GL151" s="167"/>
    </row>
    <row r="152" spans="1:194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  <c r="GI152" s="167"/>
      <c r="GJ152" s="167"/>
      <c r="GK152" s="167"/>
      <c r="GL152" s="167"/>
    </row>
    <row r="153" spans="1:194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  <c r="GI153" s="167"/>
      <c r="GJ153" s="167"/>
      <c r="GK153" s="167"/>
      <c r="GL153" s="167"/>
    </row>
    <row r="154" spans="1:194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  <c r="GI154" s="167"/>
      <c r="GJ154" s="167"/>
      <c r="GK154" s="167"/>
      <c r="GL154" s="167"/>
    </row>
    <row r="155" spans="1:194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  <c r="GI155" s="167"/>
      <c r="GJ155" s="167"/>
      <c r="GK155" s="167"/>
      <c r="GL155" s="167"/>
    </row>
    <row r="156" spans="1:194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  <c r="GI156" s="167"/>
      <c r="GJ156" s="167"/>
      <c r="GK156" s="167"/>
      <c r="GL156" s="167"/>
    </row>
    <row r="157" spans="1:194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  <c r="GI157" s="167"/>
      <c r="GJ157" s="167"/>
      <c r="GK157" s="167"/>
      <c r="GL157" s="167"/>
    </row>
    <row r="158" spans="1:194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  <c r="GI158" s="167"/>
      <c r="GJ158" s="167"/>
      <c r="GK158" s="167"/>
      <c r="GL158" s="167"/>
    </row>
    <row r="159" spans="1:194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  <c r="GI159" s="167"/>
      <c r="GJ159" s="167"/>
      <c r="GK159" s="167"/>
      <c r="GL159" s="167"/>
    </row>
    <row r="160" spans="1:194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  <c r="GI160" s="167"/>
      <c r="GJ160" s="167"/>
      <c r="GK160" s="167"/>
      <c r="GL160" s="167"/>
    </row>
    <row r="161" spans="1:194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  <c r="GL161" s="167"/>
    </row>
    <row r="162" spans="1:194">
      <c r="A162" t="s">
        <v>192</v>
      </c>
      <c r="B162" t="s">
        <v>274</v>
      </c>
      <c r="C162" s="37"/>
      <c r="D162" s="168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  <c r="GL162" s="167"/>
    </row>
    <row r="163" spans="1:194" ht="13.8">
      <c r="A163" s="19" t="s">
        <v>184</v>
      </c>
      <c r="C163" s="34">
        <f>IF('Bench-5'!$D$116="n.a.","n.a.",IF($D$116&lt;=PI()/2,C136*'Input Data'!$C$3*$D$162*COS('Bench-5'!$D$116)*9.81*'Input Data'!$C$5,0))</f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7"/>
      <c r="GD163" s="167"/>
      <c r="GE163" s="167"/>
      <c r="GF163" s="167"/>
      <c r="GG163" s="167"/>
      <c r="GH163" s="167"/>
      <c r="GI163" s="167"/>
      <c r="GJ163" s="167"/>
      <c r="GK163" s="167"/>
      <c r="GL163" s="167"/>
    </row>
    <row r="164" spans="1:194" ht="13.8">
      <c r="A164" s="19" t="s">
        <v>185</v>
      </c>
      <c r="C164" s="34">
        <f>IF('Bench-5'!$D$120="n.a.","n.a.",IF($D$120&lt;=PI()/2,C137*'Input Data'!$C$3*$D$162*COS('Bench-5'!$D$120)*9.81*'Input Data'!$C$5,0))</f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7"/>
      <c r="GD164" s="167"/>
      <c r="GE164" s="167"/>
      <c r="GF164" s="167"/>
      <c r="GG164" s="167"/>
      <c r="GH164" s="167"/>
      <c r="GI164" s="167"/>
      <c r="GJ164" s="167"/>
      <c r="GK164" s="167"/>
      <c r="GL164" s="167"/>
    </row>
    <row r="165" spans="1:194" ht="13.8">
      <c r="A165" s="19" t="s">
        <v>186</v>
      </c>
      <c r="C165" s="34">
        <f>IF('Bench-5'!$D$124="n.a.","n.a.",IF($D$124&lt;=PI()/2,C138*'Input Data'!$C$3*$D$162*COS('Bench-5'!$D$124)*9.81*'Input Data'!$C$5,0))</f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7"/>
      <c r="GD165" s="167"/>
      <c r="GE165" s="167"/>
      <c r="GF165" s="167"/>
      <c r="GG165" s="167"/>
      <c r="GH165" s="167"/>
      <c r="GI165" s="167"/>
      <c r="GJ165" s="167"/>
      <c r="GK165" s="167"/>
      <c r="GL165" s="167"/>
    </row>
    <row r="166" spans="1:194" ht="13.8">
      <c r="A166" s="19" t="s">
        <v>187</v>
      </c>
      <c r="C166" s="34">
        <f>IF('Bench-5'!$D$128="n.a.","n.a.",IF($D$128&lt;=PI()/2,C139*'Input Data'!$C$3*$D$162*COS('Bench-5'!$D$128)*9.81*'Input Data'!$C$5,0))</f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7"/>
      <c r="GD166" s="167"/>
      <c r="GE166" s="167"/>
      <c r="GF166" s="167"/>
      <c r="GG166" s="167"/>
      <c r="GH166" s="167"/>
      <c r="GI166" s="167"/>
      <c r="GJ166" s="167"/>
      <c r="GK166" s="167"/>
      <c r="GL166" s="167"/>
    </row>
    <row r="167" spans="1:194" ht="13.8">
      <c r="A167" s="19" t="s">
        <v>188</v>
      </c>
      <c r="C167" s="38">
        <f>IF('Bench-5'!$D$132="n.a.","n.a.",IF($D$132&lt;=PI()/2,C140*'Input Data'!$C$3*$D$162*COS('Bench-5'!$D$132)*9.81*'Input Data'!$C$5,0))</f>
        <v>0</v>
      </c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 s="164"/>
      <c r="EZ167" s="164"/>
      <c r="FA167" s="164"/>
      <c r="FB167" s="164"/>
      <c r="FC167" s="164"/>
      <c r="FD167" s="164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7"/>
      <c r="GD167" s="167"/>
      <c r="GE167" s="167"/>
      <c r="GF167" s="167"/>
      <c r="GG167" s="167"/>
      <c r="GH167" s="167"/>
      <c r="GI167" s="167"/>
      <c r="GJ167" s="167"/>
      <c r="GK167" s="167"/>
      <c r="GL167" s="167"/>
    </row>
    <row r="168" spans="1:194" ht="15.6">
      <c r="A168" t="s">
        <v>189</v>
      </c>
      <c r="B168" t="s">
        <v>229</v>
      </c>
      <c r="C168" s="34" t="e">
        <f>SUM(C163:C167)/'Input Data'!$C$16</f>
        <v>#DIV/0!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7"/>
      <c r="GD168" s="167"/>
      <c r="GE168" s="167"/>
      <c r="GF168" s="167"/>
      <c r="GG168" s="167"/>
      <c r="GH168" s="167"/>
      <c r="GI168" s="167"/>
      <c r="GJ168" s="167"/>
      <c r="GK168" s="167"/>
      <c r="GL168" s="167"/>
    </row>
    <row r="169" spans="1:194" ht="15.6">
      <c r="A169" t="s">
        <v>191</v>
      </c>
      <c r="B169" s="17" t="s">
        <v>190</v>
      </c>
      <c r="C169" s="43" t="e">
        <f>C168/$D$162</f>
        <v>#DIV/0!</v>
      </c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/>
      <c r="DU169" s="176"/>
      <c r="DV169" s="176"/>
      <c r="DW169" s="176"/>
      <c r="DX169" s="176"/>
      <c r="DY169" s="176"/>
      <c r="DZ169" s="176"/>
      <c r="EA169" s="176"/>
      <c r="EB169" s="176"/>
      <c r="EC169" s="176"/>
      <c r="ED169" s="176"/>
      <c r="EE169" s="176"/>
      <c r="EF169" s="176"/>
      <c r="EG169" s="176"/>
      <c r="EH169" s="176"/>
      <c r="EI169" s="176"/>
      <c r="EJ169" s="176"/>
      <c r="EK169" s="176"/>
      <c r="EL169" s="176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76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67"/>
      <c r="GD169" s="167"/>
      <c r="GE169" s="167"/>
      <c r="GF169" s="167"/>
      <c r="GG169" s="167"/>
      <c r="GH169" s="167"/>
      <c r="GI169" s="167"/>
      <c r="GJ169" s="167"/>
      <c r="GK169" s="167"/>
      <c r="GL169" s="167"/>
    </row>
    <row r="170" spans="1:194" ht="16.8">
      <c r="B170" t="s">
        <v>230</v>
      </c>
      <c r="C170" s="3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7"/>
      <c r="GD170" s="167"/>
      <c r="GE170" s="167"/>
      <c r="GF170" s="167"/>
      <c r="GG170" s="167"/>
      <c r="GH170" s="167"/>
      <c r="GI170" s="167"/>
      <c r="GJ170" s="167"/>
      <c r="GK170" s="167"/>
      <c r="GL170" s="167"/>
    </row>
    <row r="171" spans="1:194" ht="15.6">
      <c r="A171" s="17" t="s">
        <v>231</v>
      </c>
      <c r="B171" s="17" t="s">
        <v>232</v>
      </c>
      <c r="C171" s="42"/>
      <c r="D171" s="179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7"/>
      <c r="GD171" s="167"/>
      <c r="GE171" s="167"/>
      <c r="GF171" s="167"/>
      <c r="GG171" s="167"/>
      <c r="GH171" s="167"/>
      <c r="GI171" s="167"/>
      <c r="GJ171" s="167"/>
      <c r="GK171" s="167"/>
      <c r="GL171" s="167"/>
    </row>
    <row r="172" spans="1:194">
      <c r="A172" s="17" t="s">
        <v>357</v>
      </c>
      <c r="B172" s="17"/>
      <c r="C172" s="42"/>
      <c r="D172" s="179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7"/>
      <c r="GD172" s="167"/>
      <c r="GE172" s="167"/>
      <c r="GF172" s="167"/>
      <c r="GG172" s="167"/>
      <c r="GH172" s="167"/>
      <c r="GI172" s="167"/>
      <c r="GJ172" s="167"/>
      <c r="GK172" s="167"/>
      <c r="GL172" s="167"/>
    </row>
    <row r="173" spans="1:194">
      <c r="A173" s="17" t="s">
        <v>242</v>
      </c>
      <c r="C173"/>
      <c r="D173" s="168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  <c r="GL173" s="167"/>
    </row>
    <row r="174" spans="1:194">
      <c r="A174" s="17"/>
      <c r="C174"/>
      <c r="D174" s="168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  <c r="GL174" s="167"/>
    </row>
    <row r="175" spans="1:194" ht="15.6">
      <c r="A175" s="17" t="s">
        <v>233</v>
      </c>
      <c r="B175" t="s">
        <v>240</v>
      </c>
      <c r="C175" s="3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7"/>
      <c r="GD175" s="167"/>
      <c r="GE175" s="167"/>
      <c r="GF175" s="167"/>
      <c r="GG175" s="167"/>
      <c r="GH175" s="167"/>
      <c r="GI175" s="167"/>
      <c r="GJ175" s="167"/>
      <c r="GK175" s="167"/>
      <c r="GL175" s="167"/>
    </row>
    <row r="176" spans="1:194" s="21" customFormat="1" ht="15">
      <c r="B176" s="21" t="s">
        <v>134</v>
      </c>
      <c r="C176" s="44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4"/>
      <c r="GD176" s="184"/>
      <c r="GE176" s="184"/>
      <c r="GF176" s="184"/>
      <c r="GG176" s="184"/>
      <c r="GH176" s="184"/>
      <c r="GI176" s="184"/>
      <c r="GJ176" s="184"/>
      <c r="GK176" s="184"/>
      <c r="GL176" s="184"/>
    </row>
    <row r="177" spans="1:194" ht="14.4" customHeight="1"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  <c r="GL177" s="167"/>
    </row>
    <row r="178" spans="1:194" ht="14.4" customHeight="1">
      <c r="A178" t="s">
        <v>131</v>
      </c>
      <c r="B178" t="s">
        <v>132</v>
      </c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  <c r="GL178" s="167"/>
    </row>
    <row r="179" spans="1:194" ht="14.4" customHeight="1">
      <c r="A179" s="17" t="s">
        <v>387</v>
      </c>
      <c r="B179" t="s">
        <v>540</v>
      </c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/>
      <c r="AU179" s="168"/>
      <c r="AV179" s="168"/>
      <c r="AW179" s="168"/>
      <c r="AX179" s="168"/>
      <c r="AY179" s="168"/>
      <c r="AZ179" s="168"/>
      <c r="BA179" s="168"/>
      <c r="BB179" s="168"/>
      <c r="BC179" s="168"/>
      <c r="BD179" s="168"/>
      <c r="BE179" s="168"/>
      <c r="BF179" s="168"/>
      <c r="BG179" s="168"/>
      <c r="BH179" s="168"/>
      <c r="BI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68"/>
      <c r="BU179" s="168"/>
      <c r="BV179" s="168"/>
      <c r="BW179" s="168"/>
      <c r="BX179" s="168"/>
      <c r="BY179" s="168"/>
      <c r="BZ179" s="168"/>
      <c r="CA179" s="168"/>
      <c r="CB179" s="168"/>
      <c r="CC179" s="168"/>
      <c r="CD179" s="168"/>
      <c r="CE179" s="168"/>
      <c r="CF179" s="168"/>
      <c r="CG179" s="168"/>
      <c r="CH179" s="168"/>
      <c r="CI179" s="168"/>
      <c r="CJ179" s="168"/>
      <c r="CK179" s="168"/>
      <c r="CL179" s="168"/>
      <c r="CM179" s="168"/>
      <c r="CN179" s="168"/>
      <c r="CO179" s="168"/>
      <c r="CP179" s="168"/>
      <c r="CQ179" s="168"/>
      <c r="CR179" s="168"/>
      <c r="CS179" s="168"/>
      <c r="CT179" s="168"/>
      <c r="CU179" s="168"/>
      <c r="CV179" s="168"/>
      <c r="CW179" s="168"/>
      <c r="CX179" s="168"/>
      <c r="CY179" s="168"/>
      <c r="CZ179" s="168"/>
      <c r="DA179" s="168"/>
      <c r="DB179" s="168"/>
      <c r="DC179" s="168"/>
      <c r="DD179" s="168"/>
      <c r="DE179" s="168"/>
      <c r="DF179" s="168"/>
      <c r="DG179" s="168"/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/>
      <c r="DW179" s="168"/>
      <c r="DX179" s="168"/>
      <c r="DY179" s="168"/>
      <c r="DZ179" s="168"/>
      <c r="EA179" s="168"/>
      <c r="EB179" s="168"/>
      <c r="EC179" s="168"/>
      <c r="ED179" s="168"/>
      <c r="EE179" s="168"/>
      <c r="EF179" s="168"/>
      <c r="EG179" s="168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/>
      <c r="EY179" s="168"/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/>
      <c r="FQ179" s="168"/>
      <c r="FR179" s="168"/>
      <c r="FS179" s="168"/>
      <c r="FT179" s="168"/>
      <c r="FU179" s="168"/>
      <c r="FV179" s="168"/>
      <c r="FW179" s="168"/>
      <c r="FX179" s="168"/>
      <c r="FY179" s="168"/>
      <c r="FZ179" s="168"/>
      <c r="GA179" s="168"/>
      <c r="GB179" s="168"/>
      <c r="GC179" s="167"/>
      <c r="GD179" s="167"/>
      <c r="GE179" s="167"/>
      <c r="GF179" s="167"/>
      <c r="GG179" s="167"/>
      <c r="GH179" s="167"/>
      <c r="GI179" s="167"/>
      <c r="GJ179" s="167"/>
      <c r="GK179" s="167"/>
      <c r="GL179" s="167"/>
    </row>
    <row r="180" spans="1:194" ht="14.4" customHeight="1">
      <c r="B180" t="s">
        <v>389</v>
      </c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  <c r="GL180" s="167"/>
    </row>
    <row r="181" spans="1:194" ht="14.4" customHeight="1">
      <c r="A181" s="17" t="s">
        <v>388</v>
      </c>
      <c r="B181" t="s">
        <v>421</v>
      </c>
      <c r="D181" s="176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</row>
    <row r="182" spans="1:194" ht="14.4" customHeight="1">
      <c r="A182" s="17" t="s">
        <v>390</v>
      </c>
      <c r="D182" s="176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</row>
    <row r="183" spans="1:194" ht="14.4" customHeight="1"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</row>
    <row r="184" spans="1:194" ht="15.6">
      <c r="A184" t="s">
        <v>259</v>
      </c>
      <c r="B184" s="19" t="s">
        <v>211</v>
      </c>
      <c r="C184" s="34"/>
      <c r="D184" s="168"/>
      <c r="E184" s="168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2"/>
      <c r="DR184" s="162"/>
      <c r="DS184" s="162"/>
      <c r="DT184" s="162"/>
      <c r="DU184" s="162"/>
      <c r="DV184" s="162"/>
      <c r="DW184" s="162"/>
      <c r="DX184" s="162"/>
      <c r="DY184" s="162"/>
      <c r="DZ184" s="162"/>
      <c r="EA184" s="162"/>
      <c r="EB184" s="162"/>
      <c r="EC184" s="162"/>
      <c r="ED184" s="162"/>
      <c r="EE184" s="162"/>
      <c r="EF184" s="162"/>
      <c r="EG184" s="162"/>
      <c r="EH184" s="162"/>
      <c r="EI184" s="162"/>
      <c r="EJ184" s="162"/>
      <c r="EK184" s="162"/>
      <c r="EL184" s="162"/>
      <c r="EM184" s="162"/>
      <c r="EN184" s="162"/>
      <c r="EO184" s="162"/>
      <c r="EP184" s="162"/>
      <c r="EQ184" s="162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2"/>
      <c r="FD184" s="162"/>
      <c r="FE184" s="162"/>
      <c r="FF184" s="162"/>
      <c r="FG184" s="162"/>
      <c r="FH184" s="162"/>
      <c r="FI184" s="162"/>
      <c r="FJ184" s="162"/>
      <c r="FK184" s="162"/>
      <c r="FL184" s="162"/>
      <c r="FM184" s="162"/>
      <c r="FN184" s="162"/>
      <c r="FO184" s="162"/>
      <c r="FP184" s="162"/>
      <c r="FQ184" s="162"/>
      <c r="FR184" s="162"/>
      <c r="FS184" s="162"/>
      <c r="FT184" s="162"/>
      <c r="FU184" s="162"/>
      <c r="FV184" s="162"/>
      <c r="FW184" s="162"/>
      <c r="FX184" s="162"/>
      <c r="FY184" s="162"/>
      <c r="FZ184" s="162"/>
      <c r="GA184" s="162"/>
      <c r="GB184" s="162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</row>
    <row r="185" spans="1:194" ht="13.8">
      <c r="A185" t="s">
        <v>332</v>
      </c>
      <c r="B185" s="19" t="s">
        <v>333</v>
      </c>
      <c r="C185" s="34"/>
      <c r="D185" s="168"/>
      <c r="E185" s="168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62"/>
      <c r="DA185" s="162"/>
      <c r="DB185" s="162"/>
      <c r="DC185" s="162"/>
      <c r="DD185" s="162"/>
      <c r="DE185" s="162"/>
      <c r="DF185" s="162"/>
      <c r="DG185" s="162"/>
      <c r="DH185" s="162"/>
      <c r="DI185" s="162"/>
      <c r="DJ185" s="162"/>
      <c r="DK185" s="162"/>
      <c r="DL185" s="162"/>
      <c r="DM185" s="162"/>
      <c r="DN185" s="162"/>
      <c r="DO185" s="162"/>
      <c r="DP185" s="162"/>
      <c r="DQ185" s="162"/>
      <c r="DR185" s="162"/>
      <c r="DS185" s="162"/>
      <c r="DT185" s="162"/>
      <c r="DU185" s="162"/>
      <c r="DV185" s="162"/>
      <c r="DW185" s="162"/>
      <c r="DX185" s="162"/>
      <c r="DY185" s="162"/>
      <c r="DZ185" s="162"/>
      <c r="EA185" s="162"/>
      <c r="EB185" s="162"/>
      <c r="EC185" s="162"/>
      <c r="ED185" s="162"/>
      <c r="EE185" s="162"/>
      <c r="EF185" s="162"/>
      <c r="EG185" s="162"/>
      <c r="EH185" s="162"/>
      <c r="EI185" s="162"/>
      <c r="EJ185" s="162"/>
      <c r="EK185" s="162"/>
      <c r="EL185" s="162"/>
      <c r="EM185" s="162"/>
      <c r="EN185" s="162"/>
      <c r="EO185" s="162"/>
      <c r="EP185" s="162"/>
      <c r="EQ185" s="162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2"/>
      <c r="FD185" s="162"/>
      <c r="FE185" s="162"/>
      <c r="FF185" s="162"/>
      <c r="FG185" s="162"/>
      <c r="FH185" s="162"/>
      <c r="FI185" s="162"/>
      <c r="FJ185" s="162"/>
      <c r="FK185" s="162"/>
      <c r="FL185" s="162"/>
      <c r="FM185" s="162"/>
      <c r="FN185" s="162"/>
      <c r="FO185" s="162"/>
      <c r="FP185" s="162"/>
      <c r="FQ185" s="162"/>
      <c r="FR185" s="162"/>
      <c r="FS185" s="162"/>
      <c r="FT185" s="162"/>
      <c r="FU185" s="162"/>
      <c r="FV185" s="162"/>
      <c r="FW185" s="162"/>
      <c r="FX185" s="162"/>
      <c r="FY185" s="162"/>
      <c r="FZ185" s="162"/>
      <c r="GA185" s="162"/>
      <c r="GB185" s="162"/>
      <c r="GC185" s="167"/>
      <c r="GD185" s="167"/>
      <c r="GE185" s="167"/>
      <c r="GF185" s="167"/>
      <c r="GG185" s="167"/>
      <c r="GH185" s="167"/>
      <c r="GI185" s="167"/>
      <c r="GJ185" s="167"/>
      <c r="GK185" s="167"/>
      <c r="GL185" s="167"/>
    </row>
    <row r="186" spans="1:194" ht="13.8">
      <c r="A186" t="s">
        <v>260</v>
      </c>
      <c r="B186" s="19" t="s">
        <v>112</v>
      </c>
      <c r="C186" s="34"/>
      <c r="D186" s="165"/>
      <c r="E186" s="165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62"/>
      <c r="DA186" s="162"/>
      <c r="DB186" s="162"/>
      <c r="DC186" s="162"/>
      <c r="DD186" s="162"/>
      <c r="DE186" s="162"/>
      <c r="DF186" s="162"/>
      <c r="DG186" s="162"/>
      <c r="DH186" s="162"/>
      <c r="DI186" s="162"/>
      <c r="DJ186" s="162"/>
      <c r="DK186" s="162"/>
      <c r="DL186" s="162"/>
      <c r="DM186" s="162"/>
      <c r="DN186" s="162"/>
      <c r="DO186" s="162"/>
      <c r="DP186" s="162"/>
      <c r="DQ186" s="162"/>
      <c r="DR186" s="162"/>
      <c r="DS186" s="162"/>
      <c r="DT186" s="162"/>
      <c r="DU186" s="162"/>
      <c r="DV186" s="162"/>
      <c r="DW186" s="162"/>
      <c r="DX186" s="162"/>
      <c r="DY186" s="162"/>
      <c r="DZ186" s="162"/>
      <c r="EA186" s="162"/>
      <c r="EB186" s="162"/>
      <c r="EC186" s="162"/>
      <c r="ED186" s="162"/>
      <c r="EE186" s="162"/>
      <c r="EF186" s="162"/>
      <c r="EG186" s="162"/>
      <c r="EH186" s="162"/>
      <c r="EI186" s="162"/>
      <c r="EJ186" s="162"/>
      <c r="EK186" s="162"/>
      <c r="EL186" s="162"/>
      <c r="EM186" s="162"/>
      <c r="EN186" s="162"/>
      <c r="EO186" s="162"/>
      <c r="EP186" s="162"/>
      <c r="EQ186" s="162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2"/>
      <c r="FD186" s="162"/>
      <c r="FE186" s="162"/>
      <c r="FF186" s="162"/>
      <c r="FG186" s="162"/>
      <c r="FH186" s="162"/>
      <c r="FI186" s="162"/>
      <c r="FJ186" s="162"/>
      <c r="FK186" s="162"/>
      <c r="FL186" s="162"/>
      <c r="FM186" s="162"/>
      <c r="FN186" s="162"/>
      <c r="FO186" s="162"/>
      <c r="FP186" s="162"/>
      <c r="FQ186" s="162"/>
      <c r="FR186" s="162"/>
      <c r="FS186" s="162"/>
      <c r="FT186" s="162"/>
      <c r="FU186" s="162"/>
      <c r="FV186" s="162"/>
      <c r="FW186" s="162"/>
      <c r="FX186" s="162"/>
      <c r="FY186" s="162"/>
      <c r="FZ186" s="162"/>
      <c r="GA186" s="162"/>
      <c r="GB186" s="162"/>
      <c r="GC186" s="167"/>
      <c r="GD186" s="167"/>
      <c r="GE186" s="167"/>
      <c r="GF186" s="167"/>
      <c r="GG186" s="167"/>
      <c r="GH186" s="167"/>
      <c r="GI186" s="167"/>
      <c r="GJ186" s="167"/>
      <c r="GK186" s="167"/>
      <c r="GL186" s="167"/>
    </row>
    <row r="187" spans="1:194" ht="15">
      <c r="A187" t="s">
        <v>346</v>
      </c>
      <c r="B187" s="19" t="s">
        <v>347</v>
      </c>
      <c r="C187" s="34"/>
      <c r="D187" s="165"/>
      <c r="E187" s="165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62"/>
      <c r="DA187" s="162"/>
      <c r="DB187" s="162"/>
      <c r="DC187" s="162"/>
      <c r="DD187" s="162"/>
      <c r="DE187" s="162"/>
      <c r="DF187" s="162"/>
      <c r="DG187" s="162"/>
      <c r="DH187" s="162"/>
      <c r="DI187" s="162"/>
      <c r="DJ187" s="162"/>
      <c r="DK187" s="162"/>
      <c r="DL187" s="162"/>
      <c r="DM187" s="162"/>
      <c r="DN187" s="162"/>
      <c r="DO187" s="162"/>
      <c r="DP187" s="162"/>
      <c r="DQ187" s="162"/>
      <c r="DR187" s="162"/>
      <c r="DS187" s="162"/>
      <c r="DT187" s="162"/>
      <c r="DU187" s="162"/>
      <c r="DV187" s="162"/>
      <c r="DW187" s="162"/>
      <c r="DX187" s="162"/>
      <c r="DY187" s="162"/>
      <c r="DZ187" s="162"/>
      <c r="EA187" s="162"/>
      <c r="EB187" s="162"/>
      <c r="EC187" s="162"/>
      <c r="ED187" s="162"/>
      <c r="EE187" s="162"/>
      <c r="EF187" s="162"/>
      <c r="EG187" s="162"/>
      <c r="EH187" s="162"/>
      <c r="EI187" s="162"/>
      <c r="EJ187" s="162"/>
      <c r="EK187" s="162"/>
      <c r="EL187" s="162"/>
      <c r="EM187" s="162"/>
      <c r="EN187" s="162"/>
      <c r="EO187" s="162"/>
      <c r="EP187" s="162"/>
      <c r="EQ187" s="162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2"/>
      <c r="FD187" s="162"/>
      <c r="FE187" s="162"/>
      <c r="FF187" s="162"/>
      <c r="FG187" s="162"/>
      <c r="FH187" s="162"/>
      <c r="FI187" s="162"/>
      <c r="FJ187" s="162"/>
      <c r="FK187" s="162"/>
      <c r="FL187" s="162"/>
      <c r="FM187" s="162"/>
      <c r="FN187" s="162"/>
      <c r="FO187" s="162"/>
      <c r="FP187" s="162"/>
      <c r="FQ187" s="162"/>
      <c r="FR187" s="162"/>
      <c r="FS187" s="162"/>
      <c r="FT187" s="162"/>
      <c r="FU187" s="162"/>
      <c r="FV187" s="162"/>
      <c r="FW187" s="162"/>
      <c r="FX187" s="162"/>
      <c r="FY187" s="162"/>
      <c r="FZ187" s="162"/>
      <c r="GA187" s="162"/>
      <c r="GB187" s="162"/>
      <c r="GC187" s="167"/>
      <c r="GD187" s="167"/>
      <c r="GE187" s="167"/>
      <c r="GF187" s="167"/>
      <c r="GG187" s="167"/>
      <c r="GH187" s="167"/>
      <c r="GI187" s="167"/>
      <c r="GJ187" s="167"/>
      <c r="GK187" s="167"/>
      <c r="GL187" s="167"/>
    </row>
    <row r="188" spans="1:194" ht="15">
      <c r="A188" t="s">
        <v>351</v>
      </c>
      <c r="B188" s="19" t="s">
        <v>352</v>
      </c>
      <c r="C188" s="34"/>
      <c r="D188" s="165"/>
      <c r="E188" s="165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62"/>
      <c r="DA188" s="162"/>
      <c r="DB188" s="162"/>
      <c r="DC188" s="162"/>
      <c r="DD188" s="162"/>
      <c r="DE188" s="162"/>
      <c r="DF188" s="162"/>
      <c r="DG188" s="162"/>
      <c r="DH188" s="162"/>
      <c r="DI188" s="162"/>
      <c r="DJ188" s="162"/>
      <c r="DK188" s="162"/>
      <c r="DL188" s="162"/>
      <c r="DM188" s="162"/>
      <c r="DN188" s="162"/>
      <c r="DO188" s="162"/>
      <c r="DP188" s="162"/>
      <c r="DQ188" s="162"/>
      <c r="DR188" s="162"/>
      <c r="DS188" s="162"/>
      <c r="DT188" s="162"/>
      <c r="DU188" s="162"/>
      <c r="DV188" s="162"/>
      <c r="DW188" s="162"/>
      <c r="DX188" s="162"/>
      <c r="DY188" s="162"/>
      <c r="DZ188" s="162"/>
      <c r="EA188" s="162"/>
      <c r="EB188" s="162"/>
      <c r="EC188" s="162"/>
      <c r="ED188" s="162"/>
      <c r="EE188" s="162"/>
      <c r="EF188" s="162"/>
      <c r="EG188" s="162"/>
      <c r="EH188" s="162"/>
      <c r="EI188" s="162"/>
      <c r="EJ188" s="162"/>
      <c r="EK188" s="162"/>
      <c r="EL188" s="162"/>
      <c r="EM188" s="162"/>
      <c r="EN188" s="162"/>
      <c r="EO188" s="162"/>
      <c r="EP188" s="162"/>
      <c r="EQ188" s="162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2"/>
      <c r="FD188" s="162"/>
      <c r="FE188" s="162"/>
      <c r="FF188" s="162"/>
      <c r="FG188" s="162"/>
      <c r="FH188" s="162"/>
      <c r="FI188" s="162"/>
      <c r="FJ188" s="162"/>
      <c r="FK188" s="162"/>
      <c r="FL188" s="162"/>
      <c r="FM188" s="162"/>
      <c r="FN188" s="162"/>
      <c r="FO188" s="162"/>
      <c r="FP188" s="162"/>
      <c r="FQ188" s="162"/>
      <c r="FR188" s="162"/>
      <c r="FS188" s="162"/>
      <c r="FT188" s="162"/>
      <c r="FU188" s="162"/>
      <c r="FV188" s="162"/>
      <c r="FW188" s="162"/>
      <c r="FX188" s="162"/>
      <c r="FY188" s="162"/>
      <c r="FZ188" s="162"/>
      <c r="GA188" s="162"/>
      <c r="GB188" s="162"/>
      <c r="GC188" s="167"/>
      <c r="GD188" s="167"/>
      <c r="GE188" s="167"/>
      <c r="GF188" s="167"/>
      <c r="GG188" s="167"/>
      <c r="GH188" s="167"/>
      <c r="GI188" s="167"/>
      <c r="GJ188" s="167"/>
      <c r="GK188" s="167"/>
      <c r="GL188" s="167"/>
    </row>
    <row r="189" spans="1:194" ht="15.6">
      <c r="A189" t="s">
        <v>334</v>
      </c>
      <c r="B189" t="s">
        <v>335</v>
      </c>
      <c r="C189" s="34"/>
      <c r="D189" s="168"/>
      <c r="E189" s="165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62"/>
      <c r="DA189" s="162"/>
      <c r="DB189" s="162"/>
      <c r="DC189" s="162"/>
      <c r="DD189" s="162"/>
      <c r="DE189" s="162"/>
      <c r="DF189" s="162"/>
      <c r="DG189" s="162"/>
      <c r="DH189" s="162"/>
      <c r="DI189" s="162"/>
      <c r="DJ189" s="162"/>
      <c r="DK189" s="162"/>
      <c r="DL189" s="162"/>
      <c r="DM189" s="162"/>
      <c r="DN189" s="162"/>
      <c r="DO189" s="162"/>
      <c r="DP189" s="162"/>
      <c r="DQ189" s="162"/>
      <c r="DR189" s="162"/>
      <c r="DS189" s="162"/>
      <c r="DT189" s="162"/>
      <c r="DU189" s="162"/>
      <c r="DV189" s="162"/>
      <c r="DW189" s="162"/>
      <c r="DX189" s="162"/>
      <c r="DY189" s="162"/>
      <c r="DZ189" s="162"/>
      <c r="EA189" s="162"/>
      <c r="EB189" s="162"/>
      <c r="EC189" s="162"/>
      <c r="ED189" s="162"/>
      <c r="EE189" s="162"/>
      <c r="EF189" s="162"/>
      <c r="EG189" s="162"/>
      <c r="EH189" s="162"/>
      <c r="EI189" s="162"/>
      <c r="EJ189" s="162"/>
      <c r="EK189" s="162"/>
      <c r="EL189" s="162"/>
      <c r="EM189" s="162"/>
      <c r="EN189" s="162"/>
      <c r="EO189" s="162"/>
      <c r="EP189" s="162"/>
      <c r="EQ189" s="162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2"/>
      <c r="FD189" s="162"/>
      <c r="FE189" s="162"/>
      <c r="FF189" s="162"/>
      <c r="FG189" s="162"/>
      <c r="FH189" s="162"/>
      <c r="FI189" s="162"/>
      <c r="FJ189" s="162"/>
      <c r="FK189" s="162"/>
      <c r="FL189" s="162"/>
      <c r="FM189" s="162"/>
      <c r="FN189" s="162"/>
      <c r="FO189" s="162"/>
      <c r="FP189" s="162"/>
      <c r="FQ189" s="162"/>
      <c r="FR189" s="162"/>
      <c r="FS189" s="162"/>
      <c r="FT189" s="162"/>
      <c r="FU189" s="162"/>
      <c r="FV189" s="162"/>
      <c r="FW189" s="162"/>
      <c r="FX189" s="162"/>
      <c r="FY189" s="162"/>
      <c r="FZ189" s="162"/>
      <c r="GA189" s="162"/>
      <c r="GB189" s="162"/>
      <c r="GC189" s="167"/>
      <c r="GD189" s="167"/>
      <c r="GE189" s="167"/>
      <c r="GF189" s="167"/>
      <c r="GG189" s="167"/>
      <c r="GH189" s="167"/>
      <c r="GI189" s="167"/>
      <c r="GJ189" s="167"/>
      <c r="GK189" s="167"/>
      <c r="GL189" s="167"/>
    </row>
    <row r="190" spans="1:194" ht="15">
      <c r="A190" t="s">
        <v>261</v>
      </c>
      <c r="B190" s="19" t="s">
        <v>262</v>
      </c>
      <c r="C190" s="34"/>
      <c r="D190" s="165"/>
      <c r="E190" s="165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62"/>
      <c r="DA190" s="162"/>
      <c r="DB190" s="162"/>
      <c r="DC190" s="162"/>
      <c r="DD190" s="162"/>
      <c r="DE190" s="162"/>
      <c r="DF190" s="162"/>
      <c r="DG190" s="162"/>
      <c r="DH190" s="162"/>
      <c r="DI190" s="162"/>
      <c r="DJ190" s="162"/>
      <c r="DK190" s="162"/>
      <c r="DL190" s="162"/>
      <c r="DM190" s="162"/>
      <c r="DN190" s="162"/>
      <c r="DO190" s="162"/>
      <c r="DP190" s="162"/>
      <c r="DQ190" s="162"/>
      <c r="DR190" s="162"/>
      <c r="DS190" s="162"/>
      <c r="DT190" s="162"/>
      <c r="DU190" s="162"/>
      <c r="DV190" s="162"/>
      <c r="DW190" s="162"/>
      <c r="DX190" s="162"/>
      <c r="DY190" s="162"/>
      <c r="DZ190" s="162"/>
      <c r="EA190" s="162"/>
      <c r="EB190" s="162"/>
      <c r="EC190" s="162"/>
      <c r="ED190" s="162"/>
      <c r="EE190" s="162"/>
      <c r="EF190" s="162"/>
      <c r="EG190" s="162"/>
      <c r="EH190" s="162"/>
      <c r="EI190" s="162"/>
      <c r="EJ190" s="162"/>
      <c r="EK190" s="162"/>
      <c r="EL190" s="162"/>
      <c r="EM190" s="162"/>
      <c r="EN190" s="162"/>
      <c r="EO190" s="162"/>
      <c r="EP190" s="162"/>
      <c r="EQ190" s="162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2"/>
      <c r="FD190" s="162"/>
      <c r="FE190" s="162"/>
      <c r="FF190" s="162"/>
      <c r="FG190" s="162"/>
      <c r="FH190" s="162"/>
      <c r="FI190" s="162"/>
      <c r="FJ190" s="162"/>
      <c r="FK190" s="162"/>
      <c r="FL190" s="162"/>
      <c r="FM190" s="162"/>
      <c r="FN190" s="162"/>
      <c r="FO190" s="162"/>
      <c r="FP190" s="162"/>
      <c r="FQ190" s="162"/>
      <c r="FR190" s="162"/>
      <c r="FS190" s="162"/>
      <c r="FT190" s="162"/>
      <c r="FU190" s="162"/>
      <c r="FV190" s="162"/>
      <c r="FW190" s="162"/>
      <c r="FX190" s="162"/>
      <c r="FY190" s="162"/>
      <c r="FZ190" s="162"/>
      <c r="GA190" s="162"/>
      <c r="GB190" s="162"/>
      <c r="GC190" s="167"/>
      <c r="GD190" s="167"/>
      <c r="GE190" s="167"/>
      <c r="GF190" s="167"/>
      <c r="GG190" s="167"/>
      <c r="GH190" s="167"/>
      <c r="GI190" s="167"/>
      <c r="GJ190" s="167"/>
      <c r="GK190" s="167"/>
      <c r="GL190" s="167"/>
    </row>
    <row r="191" spans="1:194" ht="13.8">
      <c r="B191" s="47" t="s">
        <v>303</v>
      </c>
      <c r="C191" s="42"/>
      <c r="D191" s="176"/>
      <c r="E191" s="176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62"/>
      <c r="DA191" s="162"/>
      <c r="DB191" s="162"/>
      <c r="DC191" s="162"/>
      <c r="DD191" s="162"/>
      <c r="DE191" s="162"/>
      <c r="DF191" s="162"/>
      <c r="DG191" s="162"/>
      <c r="DH191" s="162"/>
      <c r="DI191" s="162"/>
      <c r="DJ191" s="162"/>
      <c r="DK191" s="162"/>
      <c r="DL191" s="162"/>
      <c r="DM191" s="162"/>
      <c r="DN191" s="162"/>
      <c r="DO191" s="162"/>
      <c r="DP191" s="162"/>
      <c r="DQ191" s="162"/>
      <c r="DR191" s="162"/>
      <c r="DS191" s="162"/>
      <c r="DT191" s="162"/>
      <c r="DU191" s="162"/>
      <c r="DV191" s="162"/>
      <c r="DW191" s="162"/>
      <c r="DX191" s="162"/>
      <c r="DY191" s="162"/>
      <c r="DZ191" s="162"/>
      <c r="EA191" s="162"/>
      <c r="EB191" s="162"/>
      <c r="EC191" s="162"/>
      <c r="ED191" s="162"/>
      <c r="EE191" s="162"/>
      <c r="EF191" s="162"/>
      <c r="EG191" s="162"/>
      <c r="EH191" s="162"/>
      <c r="EI191" s="162"/>
      <c r="EJ191" s="162"/>
      <c r="EK191" s="162"/>
      <c r="EL191" s="162"/>
      <c r="EM191" s="162"/>
      <c r="EN191" s="162"/>
      <c r="EO191" s="162"/>
      <c r="EP191" s="162"/>
      <c r="EQ191" s="162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2"/>
      <c r="FD191" s="162"/>
      <c r="FE191" s="162"/>
      <c r="FF191" s="162"/>
      <c r="FG191" s="162"/>
      <c r="FH191" s="162"/>
      <c r="FI191" s="162"/>
      <c r="FJ191" s="162"/>
      <c r="FK191" s="162"/>
      <c r="FL191" s="162"/>
      <c r="FM191" s="162"/>
      <c r="FN191" s="162"/>
      <c r="FO191" s="162"/>
      <c r="FP191" s="162"/>
      <c r="FQ191" s="162"/>
      <c r="FR191" s="162"/>
      <c r="FS191" s="162"/>
      <c r="FT191" s="162"/>
      <c r="FU191" s="162"/>
      <c r="FV191" s="162"/>
      <c r="FW191" s="162"/>
      <c r="FX191" s="162"/>
      <c r="FY191" s="162"/>
      <c r="FZ191" s="162"/>
      <c r="GA191" s="162"/>
      <c r="GB191" s="162"/>
      <c r="GC191" s="167"/>
      <c r="GD191" s="167"/>
      <c r="GE191" s="167"/>
      <c r="GF191" s="167"/>
      <c r="GG191" s="167"/>
      <c r="GH191" s="167"/>
      <c r="GI191" s="167"/>
      <c r="GJ191" s="167"/>
      <c r="GK191" s="167"/>
      <c r="GL191" s="167"/>
    </row>
    <row r="192" spans="1:194" ht="15">
      <c r="A192" t="s">
        <v>323</v>
      </c>
      <c r="B192" s="47" t="s">
        <v>324</v>
      </c>
      <c r="C192" s="42"/>
      <c r="D192" s="165"/>
      <c r="E192" s="176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62"/>
      <c r="DA192" s="162"/>
      <c r="DB192" s="162"/>
      <c r="DC192" s="162"/>
      <c r="DD192" s="162"/>
      <c r="DE192" s="162"/>
      <c r="DF192" s="162"/>
      <c r="DG192" s="162"/>
      <c r="DH192" s="162"/>
      <c r="DI192" s="162"/>
      <c r="DJ192" s="162"/>
      <c r="DK192" s="162"/>
      <c r="DL192" s="162"/>
      <c r="DM192" s="162"/>
      <c r="DN192" s="162"/>
      <c r="DO192" s="162"/>
      <c r="DP192" s="162"/>
      <c r="DQ192" s="162"/>
      <c r="DR192" s="162"/>
      <c r="DS192" s="162"/>
      <c r="DT192" s="162"/>
      <c r="DU192" s="162"/>
      <c r="DV192" s="162"/>
      <c r="DW192" s="162"/>
      <c r="DX192" s="162"/>
      <c r="DY192" s="162"/>
      <c r="DZ192" s="162"/>
      <c r="EA192" s="162"/>
      <c r="EB192" s="162"/>
      <c r="EC192" s="162"/>
      <c r="ED192" s="162"/>
      <c r="EE192" s="162"/>
      <c r="EF192" s="162"/>
      <c r="EG192" s="162"/>
      <c r="EH192" s="162"/>
      <c r="EI192" s="162"/>
      <c r="EJ192" s="162"/>
      <c r="EK192" s="162"/>
      <c r="EL192" s="162"/>
      <c r="EM192" s="162"/>
      <c r="EN192" s="162"/>
      <c r="EO192" s="162"/>
      <c r="EP192" s="162"/>
      <c r="EQ192" s="162"/>
      <c r="ER192" s="162"/>
      <c r="ES192" s="162"/>
      <c r="ET192" s="162"/>
      <c r="EU192" s="162"/>
      <c r="EV192" s="162"/>
      <c r="EW192" s="162"/>
      <c r="EX192" s="162"/>
      <c r="EY192" s="162"/>
      <c r="EZ192" s="162"/>
      <c r="FA192" s="162"/>
      <c r="FB192" s="162"/>
      <c r="FC192" s="162"/>
      <c r="FD192" s="162"/>
      <c r="FE192" s="162"/>
      <c r="FF192" s="162"/>
      <c r="FG192" s="162"/>
      <c r="FH192" s="162"/>
      <c r="FI192" s="162"/>
      <c r="FJ192" s="162"/>
      <c r="FK192" s="162"/>
      <c r="FL192" s="162"/>
      <c r="FM192" s="162"/>
      <c r="FN192" s="162"/>
      <c r="FO192" s="162"/>
      <c r="FP192" s="162"/>
      <c r="FQ192" s="162"/>
      <c r="FR192" s="162"/>
      <c r="FS192" s="162"/>
      <c r="FT192" s="162"/>
      <c r="FU192" s="162"/>
      <c r="FV192" s="162"/>
      <c r="FW192" s="162"/>
      <c r="FX192" s="162"/>
      <c r="FY192" s="162"/>
      <c r="FZ192" s="162"/>
      <c r="GA192" s="162"/>
      <c r="GB192" s="162"/>
      <c r="GC192" s="167"/>
      <c r="GD192" s="167"/>
      <c r="GE192" s="167"/>
      <c r="GF192" s="167"/>
      <c r="GG192" s="167"/>
      <c r="GH192" s="167"/>
      <c r="GI192" s="167"/>
      <c r="GJ192" s="167"/>
      <c r="GK192" s="167"/>
      <c r="GL192" s="167"/>
    </row>
    <row r="193" spans="1:203" ht="14.4" customHeight="1">
      <c r="A193" t="s">
        <v>212</v>
      </c>
      <c r="B193" s="19"/>
      <c r="C193" s="35"/>
      <c r="D193" s="165"/>
      <c r="E193" s="165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  <c r="GL193" s="167"/>
    </row>
    <row r="194" spans="1:203" ht="14.4" customHeight="1">
      <c r="A194" t="s">
        <v>213</v>
      </c>
      <c r="B194" s="19"/>
      <c r="C194" s="3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7"/>
      <c r="GD194" s="167"/>
      <c r="GE194" s="167"/>
      <c r="GF194" s="167"/>
      <c r="GG194" s="167"/>
      <c r="GH194" s="167"/>
      <c r="GI194" s="167"/>
      <c r="GJ194" s="167"/>
      <c r="GK194" s="167"/>
      <c r="GL194" s="167"/>
    </row>
    <row r="195" spans="1:203" ht="14.4" customHeight="1">
      <c r="A195" t="s">
        <v>216</v>
      </c>
      <c r="B195" s="19" t="s">
        <v>217</v>
      </c>
      <c r="C195" s="34"/>
      <c r="D195" s="168"/>
      <c r="E195" s="168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7"/>
      <c r="GD195" s="167"/>
      <c r="GE195" s="167"/>
      <c r="GF195" s="167"/>
      <c r="GG195" s="167"/>
      <c r="GH195" s="167"/>
      <c r="GI195" s="167"/>
      <c r="GJ195" s="167"/>
      <c r="GK195" s="167"/>
      <c r="GL195" s="167"/>
    </row>
    <row r="196" spans="1:203" ht="14.4" customHeight="1">
      <c r="A196" t="s">
        <v>219</v>
      </c>
      <c r="B196" s="19" t="s">
        <v>218</v>
      </c>
      <c r="C196" s="45"/>
      <c r="D196" s="185"/>
      <c r="E196" s="18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7"/>
      <c r="GD196" s="167"/>
      <c r="GE196" s="167"/>
      <c r="GF196" s="167"/>
      <c r="GG196" s="167"/>
      <c r="GH196" s="167"/>
      <c r="GI196" s="167"/>
      <c r="GJ196" s="167"/>
      <c r="GK196" s="167"/>
      <c r="GL196" s="167"/>
    </row>
    <row r="197" spans="1:203" ht="14.4" customHeight="1">
      <c r="A197" t="s">
        <v>214</v>
      </c>
      <c r="B197" s="19" t="s">
        <v>215</v>
      </c>
      <c r="C197" s="34"/>
      <c r="D197" s="168"/>
      <c r="E197" s="168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  <c r="GL197" s="167"/>
    </row>
    <row r="198" spans="1:203" ht="14.4" customHeight="1">
      <c r="A198" t="s">
        <v>128</v>
      </c>
      <c r="B198" s="17" t="s">
        <v>129</v>
      </c>
      <c r="C198" s="35"/>
      <c r="D198" s="165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  <c r="GL198" s="167"/>
    </row>
    <row r="199" spans="1:203" ht="14.4" customHeight="1">
      <c r="A199" t="s">
        <v>148</v>
      </c>
      <c r="B199" s="17" t="s">
        <v>130</v>
      </c>
      <c r="C199" s="35"/>
      <c r="D199" s="165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  <c r="GL199" s="167"/>
    </row>
    <row r="200" spans="1:203" ht="14.4" customHeight="1">
      <c r="A200" s="17" t="s">
        <v>149</v>
      </c>
      <c r="B200" s="17" t="s">
        <v>133</v>
      </c>
      <c r="C200" s="46"/>
      <c r="D200" s="18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  <c r="GL200" s="167"/>
    </row>
    <row r="201" spans="1:203" ht="14.4" customHeight="1">
      <c r="A201" s="17" t="s">
        <v>358</v>
      </c>
      <c r="B201" s="17"/>
      <c r="C201" s="46"/>
      <c r="D201" s="18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  <c r="GL201" s="167"/>
    </row>
    <row r="202" spans="1:203" ht="14.4" customHeight="1">
      <c r="A202" s="17" t="s">
        <v>245</v>
      </c>
      <c r="B202" s="17"/>
      <c r="C202" s="46"/>
      <c r="D202" s="18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  <c r="GL202" s="167"/>
    </row>
    <row r="203" spans="1:203" ht="14.4" customHeight="1">
      <c r="A203" s="17"/>
      <c r="B203" s="17"/>
      <c r="C203" s="46"/>
      <c r="D203" s="18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  <c r="GL203" s="167"/>
    </row>
    <row r="204" spans="1:203" ht="14.4" customHeight="1">
      <c r="A204" s="17" t="s">
        <v>135</v>
      </c>
      <c r="B204" s="17"/>
      <c r="C204" s="46"/>
      <c r="D204" s="18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  <c r="GL204" s="167"/>
    </row>
    <row r="205" spans="1:203" ht="14.4" customHeight="1">
      <c r="A205" t="s">
        <v>309</v>
      </c>
      <c r="B205" t="s">
        <v>305</v>
      </c>
      <c r="C205" s="48"/>
      <c r="D205" s="165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  <c r="GL205" s="167"/>
    </row>
    <row r="206" spans="1:203" ht="14.4" customHeight="1">
      <c r="A206" t="s">
        <v>310</v>
      </c>
      <c r="B206" t="s">
        <v>306</v>
      </c>
      <c r="C206" s="48"/>
      <c r="D206" s="163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  <c r="GL206" s="167"/>
    </row>
    <row r="207" spans="1:203" ht="14.4" customHeight="1">
      <c r="A207" t="s">
        <v>311</v>
      </c>
      <c r="B207" s="17" t="s">
        <v>314</v>
      </c>
      <c r="C207" s="48"/>
      <c r="D207" s="163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  <c r="GL207" s="167"/>
    </row>
    <row r="208" spans="1:203" s="18" customFormat="1" ht="15.6">
      <c r="A208" s="10" t="s">
        <v>312</v>
      </c>
      <c r="B208" s="10" t="s">
        <v>313</v>
      </c>
      <c r="C208" s="39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  <c r="DW208" s="171"/>
      <c r="DX208" s="171"/>
      <c r="DY208" s="171"/>
      <c r="DZ208" s="171"/>
      <c r="EA208" s="171"/>
      <c r="EB208" s="171"/>
      <c r="EC208" s="171"/>
      <c r="ED208" s="171"/>
      <c r="EE208" s="171"/>
      <c r="EF208" s="171"/>
      <c r="EG208" s="171"/>
      <c r="EH208" s="171"/>
      <c r="EI208" s="171"/>
      <c r="EJ208" s="171"/>
      <c r="EK208" s="171"/>
      <c r="EL208" s="171"/>
      <c r="EM208" s="171"/>
      <c r="EN208" s="171"/>
      <c r="EO208" s="171"/>
      <c r="EP208" s="171"/>
      <c r="EQ208" s="171"/>
      <c r="ER208" s="171"/>
      <c r="ES208" s="171"/>
      <c r="ET208" s="171"/>
      <c r="EU208" s="171"/>
      <c r="EV208" s="171"/>
      <c r="EW208" s="171"/>
      <c r="EX208" s="171"/>
      <c r="EY208" s="171"/>
      <c r="EZ208" s="171"/>
      <c r="FA208" s="171"/>
      <c r="FB208" s="171"/>
      <c r="FC208" s="171"/>
      <c r="FD208" s="171"/>
      <c r="FE208" s="171"/>
      <c r="FF208" s="171"/>
      <c r="FG208" s="171"/>
      <c r="FH208" s="171"/>
      <c r="FI208" s="171"/>
      <c r="FJ208" s="171"/>
      <c r="FK208" s="171"/>
      <c r="FL208" s="171"/>
      <c r="FM208" s="171"/>
      <c r="FN208" s="171"/>
      <c r="FO208" s="171"/>
      <c r="FP208" s="171"/>
      <c r="FQ208" s="171"/>
      <c r="FR208" s="171"/>
      <c r="FS208" s="171"/>
      <c r="FT208" s="171"/>
      <c r="FU208" s="171"/>
      <c r="FV208" s="171"/>
      <c r="FW208" s="171"/>
      <c r="FX208" s="171"/>
      <c r="FY208" s="171"/>
      <c r="FZ208" s="171"/>
      <c r="GA208" s="171"/>
      <c r="GB208" s="171"/>
      <c r="GC208" s="171"/>
      <c r="GD208" s="171"/>
      <c r="GE208" s="171"/>
      <c r="GF208" s="171"/>
      <c r="GG208" s="171"/>
      <c r="GH208" s="171"/>
      <c r="GI208" s="171"/>
      <c r="GJ208" s="171"/>
      <c r="GK208" s="171"/>
      <c r="GL208" s="171"/>
      <c r="GM208" s="23"/>
      <c r="GN208" s="23"/>
      <c r="GO208" s="23"/>
      <c r="GP208" s="23"/>
      <c r="GQ208" s="23"/>
      <c r="GR208" s="23"/>
      <c r="GS208" s="23"/>
      <c r="GT208" s="23"/>
      <c r="GU208" s="23"/>
    </row>
    <row r="209" spans="2:194" ht="15.6">
      <c r="B209" s="17" t="s">
        <v>136</v>
      </c>
      <c r="C209" s="37"/>
      <c r="D209" s="163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62"/>
      <c r="DA209" s="162"/>
      <c r="DB209" s="162"/>
      <c r="DC209" s="162"/>
      <c r="DD209" s="162"/>
      <c r="DE209" s="162"/>
      <c r="DF209" s="162"/>
      <c r="DG209" s="162"/>
      <c r="DH209" s="162"/>
      <c r="DI209" s="162"/>
      <c r="DJ209" s="162"/>
      <c r="DK209" s="162"/>
      <c r="DL209" s="162"/>
      <c r="DM209" s="162"/>
      <c r="DN209" s="162"/>
      <c r="DO209" s="162"/>
      <c r="DP209" s="162"/>
      <c r="DQ209" s="162"/>
      <c r="DR209" s="162"/>
      <c r="DS209" s="162"/>
      <c r="DT209" s="162"/>
      <c r="DU209" s="162"/>
      <c r="DV209" s="162"/>
      <c r="DW209" s="162"/>
      <c r="DX209" s="162"/>
      <c r="DY209" s="162"/>
      <c r="DZ209" s="162"/>
      <c r="EA209" s="162"/>
      <c r="EB209" s="162"/>
      <c r="EC209" s="162"/>
      <c r="ED209" s="162"/>
      <c r="EE209" s="162"/>
      <c r="EF209" s="162"/>
      <c r="EG209" s="162"/>
      <c r="EH209" s="162"/>
      <c r="EI209" s="162"/>
      <c r="EJ209" s="162"/>
      <c r="EK209" s="162"/>
      <c r="EL209" s="162"/>
      <c r="EM209" s="162"/>
      <c r="EN209" s="162"/>
      <c r="EO209" s="162"/>
      <c r="EP209" s="162"/>
      <c r="EQ209" s="162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2"/>
      <c r="FD209" s="162"/>
      <c r="FE209" s="162"/>
      <c r="FF209" s="162"/>
      <c r="FG209" s="162"/>
      <c r="FH209" s="162"/>
      <c r="FI209" s="162"/>
      <c r="FJ209" s="162"/>
      <c r="FK209" s="162"/>
      <c r="FL209" s="162"/>
      <c r="FM209" s="162"/>
      <c r="FN209" s="162"/>
      <c r="FO209" s="162"/>
      <c r="FP209" s="162"/>
      <c r="FQ209" s="162"/>
      <c r="FR209" s="162"/>
      <c r="FS209" s="162"/>
      <c r="FT209" s="162"/>
      <c r="FU209" s="162"/>
      <c r="FV209" s="162"/>
      <c r="FW209" s="162"/>
      <c r="FX209" s="162"/>
      <c r="FY209" s="162"/>
      <c r="FZ209" s="162"/>
      <c r="GA209" s="162"/>
      <c r="GB209" s="162"/>
      <c r="GC209" s="167"/>
      <c r="GD209" s="167"/>
      <c r="GE209" s="167"/>
      <c r="GF209" s="167"/>
      <c r="GG209" s="167"/>
      <c r="GH209" s="167"/>
      <c r="GI209" s="167"/>
      <c r="GJ209" s="167"/>
      <c r="GK209" s="167"/>
      <c r="GL209" s="167"/>
    </row>
    <row r="210" spans="2:194" ht="15.6">
      <c r="B210" s="17" t="s">
        <v>137</v>
      </c>
      <c r="C210" s="37"/>
      <c r="D210" s="163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62"/>
      <c r="DA210" s="162"/>
      <c r="DB210" s="162"/>
      <c r="DC210" s="162"/>
      <c r="DD210" s="162"/>
      <c r="DE210" s="162"/>
      <c r="DF210" s="162"/>
      <c r="DG210" s="162"/>
      <c r="DH210" s="162"/>
      <c r="DI210" s="162"/>
      <c r="DJ210" s="162"/>
      <c r="DK210" s="162"/>
      <c r="DL210" s="162"/>
      <c r="DM210" s="162"/>
      <c r="DN210" s="162"/>
      <c r="DO210" s="162"/>
      <c r="DP210" s="162"/>
      <c r="DQ210" s="162"/>
      <c r="DR210" s="162"/>
      <c r="DS210" s="162"/>
      <c r="DT210" s="162"/>
      <c r="DU210" s="162"/>
      <c r="DV210" s="162"/>
      <c r="DW210" s="162"/>
      <c r="DX210" s="162"/>
      <c r="DY210" s="162"/>
      <c r="DZ210" s="162"/>
      <c r="EA210" s="162"/>
      <c r="EB210" s="162"/>
      <c r="EC210" s="162"/>
      <c r="ED210" s="162"/>
      <c r="EE210" s="162"/>
      <c r="EF210" s="162"/>
      <c r="EG210" s="162"/>
      <c r="EH210" s="162"/>
      <c r="EI210" s="162"/>
      <c r="EJ210" s="162"/>
      <c r="EK210" s="162"/>
      <c r="EL210" s="162"/>
      <c r="EM210" s="162"/>
      <c r="EN210" s="162"/>
      <c r="EO210" s="162"/>
      <c r="EP210" s="162"/>
      <c r="EQ210" s="162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2"/>
      <c r="FD210" s="162"/>
      <c r="FE210" s="162"/>
      <c r="FF210" s="162"/>
      <c r="FG210" s="162"/>
      <c r="FH210" s="162"/>
      <c r="FI210" s="162"/>
      <c r="FJ210" s="162"/>
      <c r="FK210" s="162"/>
      <c r="FL210" s="162"/>
      <c r="FM210" s="162"/>
      <c r="FN210" s="162"/>
      <c r="FO210" s="162"/>
      <c r="FP210" s="162"/>
      <c r="FQ210" s="162"/>
      <c r="FR210" s="162"/>
      <c r="FS210" s="162"/>
      <c r="FT210" s="162"/>
      <c r="FU210" s="162"/>
      <c r="FV210" s="162"/>
      <c r="FW210" s="162"/>
      <c r="FX210" s="162"/>
      <c r="FY210" s="162"/>
      <c r="FZ210" s="162"/>
      <c r="GA210" s="162"/>
      <c r="GB210" s="162"/>
      <c r="GC210" s="167"/>
      <c r="GD210" s="167"/>
      <c r="GE210" s="167"/>
      <c r="GF210" s="167"/>
      <c r="GG210" s="167"/>
      <c r="GH210" s="167"/>
      <c r="GI210" s="167"/>
      <c r="GJ210" s="167"/>
      <c r="GK210" s="167"/>
      <c r="GL210" s="167"/>
    </row>
    <row r="211" spans="2:194">
      <c r="B211" s="17"/>
      <c r="C211" s="37"/>
      <c r="D211" s="163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62"/>
      <c r="DA211" s="162"/>
      <c r="DB211" s="162"/>
      <c r="DC211" s="162"/>
      <c r="DD211" s="162"/>
      <c r="DE211" s="162"/>
      <c r="DF211" s="162"/>
      <c r="DG211" s="162"/>
      <c r="DH211" s="162"/>
      <c r="DI211" s="162"/>
      <c r="DJ211" s="162"/>
      <c r="DK211" s="162"/>
      <c r="DL211" s="162"/>
      <c r="DM211" s="162"/>
      <c r="DN211" s="162"/>
      <c r="DO211" s="162"/>
      <c r="DP211" s="162"/>
      <c r="DQ211" s="162"/>
      <c r="DR211" s="162"/>
      <c r="DS211" s="162"/>
      <c r="DT211" s="162"/>
      <c r="DU211" s="162"/>
      <c r="DV211" s="162"/>
      <c r="DW211" s="162"/>
      <c r="DX211" s="162"/>
      <c r="DY211" s="162"/>
      <c r="DZ211" s="162"/>
      <c r="EA211" s="162"/>
      <c r="EB211" s="162"/>
      <c r="EC211" s="162"/>
      <c r="ED211" s="162"/>
      <c r="EE211" s="162"/>
      <c r="EF211" s="162"/>
      <c r="EG211" s="162"/>
      <c r="EH211" s="162"/>
      <c r="EI211" s="162"/>
      <c r="EJ211" s="162"/>
      <c r="EK211" s="162"/>
      <c r="EL211" s="162"/>
      <c r="EM211" s="162"/>
      <c r="EN211" s="162"/>
      <c r="EO211" s="162"/>
      <c r="EP211" s="162"/>
      <c r="EQ211" s="162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2"/>
      <c r="FD211" s="162"/>
      <c r="FE211" s="162"/>
      <c r="FF211" s="162"/>
      <c r="FG211" s="162"/>
      <c r="FH211" s="162"/>
      <c r="FI211" s="162"/>
      <c r="FJ211" s="162"/>
      <c r="FK211" s="162"/>
      <c r="FL211" s="162"/>
      <c r="FM211" s="162"/>
      <c r="FN211" s="162"/>
      <c r="FO211" s="162"/>
      <c r="FP211" s="162"/>
      <c r="FQ211" s="162"/>
      <c r="FR211" s="162"/>
      <c r="FS211" s="162"/>
      <c r="FT211" s="162"/>
      <c r="FU211" s="162"/>
      <c r="FV211" s="162"/>
      <c r="FW211" s="162"/>
      <c r="FX211" s="162"/>
      <c r="FY211" s="162"/>
      <c r="FZ211" s="162"/>
      <c r="GA211" s="162"/>
      <c r="GB211" s="162"/>
      <c r="GC211" s="167"/>
      <c r="GD211" s="167"/>
      <c r="GE211" s="167"/>
      <c r="GF211" s="167"/>
      <c r="GG211" s="167"/>
      <c r="GH211" s="167"/>
      <c r="GI211" s="167"/>
      <c r="GJ211" s="167"/>
      <c r="GK211" s="167"/>
      <c r="GL211" s="167"/>
    </row>
    <row r="212" spans="2:194">
      <c r="B212" s="17"/>
      <c r="C212" s="37"/>
      <c r="D212" s="16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</row>
    <row r="213" spans="2:194">
      <c r="B213" s="17"/>
      <c r="C213" s="37"/>
      <c r="D213" s="16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</row>
    <row r="214" spans="2:194">
      <c r="B214" s="17"/>
      <c r="C214" s="37"/>
      <c r="D214" s="16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</row>
    <row r="215" spans="2:194">
      <c r="B215" s="17"/>
      <c r="C215" s="37"/>
      <c r="D215" s="16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</row>
    <row r="216" spans="2:194">
      <c r="B216" s="17"/>
      <c r="C216" s="37"/>
      <c r="D216" s="16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</row>
    <row r="217" spans="2:194">
      <c r="B217" s="17"/>
      <c r="C217" s="37"/>
      <c r="D217" s="16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</row>
    <row r="218" spans="2:194">
      <c r="B218" s="17"/>
      <c r="C218" s="37"/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</row>
    <row r="219" spans="2:194">
      <c r="B219" s="17"/>
      <c r="C219" s="37"/>
      <c r="D219" s="16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</row>
    <row r="220" spans="2:194">
      <c r="B220" s="17"/>
      <c r="C220" s="33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</row>
    <row r="221" spans="2:194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194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194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194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24" priority="1" operator="equal">
      <formula>"decrease speed"</formula>
    </cfRule>
    <cfRule type="cellIs" dxfId="23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8" man="1"/>
    <brk id="235" max="8" man="1"/>
    <brk id="290" max="8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235"/>
  <sheetViews>
    <sheetView zoomScale="55" zoomScaleNormal="55" zoomScaleSheetLayoutView="85" workbookViewId="0">
      <selection activeCell="N25" sqref="N25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196">
      <c r="A1" s="17" t="s">
        <v>345</v>
      </c>
      <c r="C1" s="32" t="s">
        <v>241</v>
      </c>
    </row>
    <row r="2" spans="1:196">
      <c r="A2" s="17" t="s">
        <v>342</v>
      </c>
      <c r="D2" s="166">
        <v>6</v>
      </c>
    </row>
    <row r="3" spans="1:196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  <c r="GN3" s="167"/>
    </row>
    <row r="4" spans="1:196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  <c r="GN4" s="167"/>
    </row>
    <row r="5" spans="1:196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  <c r="GL5" s="167"/>
      <c r="GM5" s="167"/>
      <c r="GN5" s="167"/>
    </row>
    <row r="6" spans="1:196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  <c r="GN6" s="167"/>
    </row>
    <row r="7" spans="1:196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  <c r="GN7" s="167"/>
    </row>
    <row r="8" spans="1:196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  <c r="GN8" s="167"/>
    </row>
    <row r="9" spans="1:196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  <c r="GN9" s="167"/>
    </row>
    <row r="10" spans="1:196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  <c r="GN10" s="167"/>
    </row>
    <row r="11" spans="1:196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  <c r="GM11" s="167"/>
      <c r="GN11" s="167"/>
    </row>
    <row r="12" spans="1:196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  <c r="GM12" s="167"/>
      <c r="GN12" s="167"/>
    </row>
    <row r="13" spans="1:196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  <c r="GN13" s="167"/>
    </row>
    <row r="14" spans="1:196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  <c r="GN14" s="167"/>
    </row>
    <row r="15" spans="1:196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  <c r="GM15" s="167"/>
      <c r="GN15" s="167"/>
    </row>
    <row r="16" spans="1:196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  <c r="GM16" s="167"/>
      <c r="GN16" s="167"/>
    </row>
    <row r="17" spans="1:196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  <c r="GN17" s="167"/>
    </row>
    <row r="18" spans="1:196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  <c r="GN18" s="167"/>
    </row>
    <row r="19" spans="1:196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  <c r="GM19" s="167"/>
      <c r="GN19" s="167"/>
    </row>
    <row r="20" spans="1:196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  <c r="GM20" s="167"/>
      <c r="GN20" s="167"/>
    </row>
    <row r="21" spans="1:196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  <c r="GN21" s="167"/>
    </row>
    <row r="22" spans="1:196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  <c r="GM22" s="167"/>
      <c r="GN22" s="167"/>
    </row>
    <row r="23" spans="1:196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  <c r="GM23" s="167"/>
      <c r="GN23" s="167"/>
    </row>
    <row r="24" spans="1:196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  <c r="GN24" s="167"/>
    </row>
    <row r="25" spans="1:196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  <c r="GM25" s="167"/>
      <c r="GN25" s="167"/>
    </row>
    <row r="26" spans="1:196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  <c r="GM26" s="167"/>
      <c r="GN26" s="167"/>
    </row>
    <row r="27" spans="1:196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  <c r="GL27" s="167"/>
      <c r="GM27" s="167"/>
      <c r="GN27" s="167"/>
    </row>
    <row r="28" spans="1:196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  <c r="GL28" s="167"/>
      <c r="GM28" s="167"/>
      <c r="GN28" s="167"/>
    </row>
    <row r="29" spans="1:196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  <c r="GM29" s="167"/>
      <c r="GN29" s="167"/>
    </row>
    <row r="30" spans="1:196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  <c r="GM30" s="167"/>
      <c r="GN30" s="167"/>
    </row>
    <row r="31" spans="1:196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</row>
    <row r="32" spans="1:196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  <c r="GL32" s="167"/>
      <c r="GM32" s="167"/>
      <c r="GN32" s="167"/>
    </row>
    <row r="33" spans="1:196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  <c r="GM33" s="167"/>
      <c r="GN33" s="167"/>
    </row>
    <row r="34" spans="1:196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  <c r="GL34" s="167"/>
      <c r="GM34" s="167"/>
      <c r="GN34" s="167"/>
    </row>
    <row r="35" spans="1:196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  <c r="GL35" s="167"/>
      <c r="GM35" s="167"/>
      <c r="GN35" s="167"/>
    </row>
    <row r="36" spans="1:196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  <c r="GM36" s="167"/>
      <c r="GN36" s="167"/>
    </row>
    <row r="37" spans="1:196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  <c r="GL37" s="167"/>
      <c r="GM37" s="167"/>
      <c r="GN37" s="167"/>
    </row>
    <row r="38" spans="1:196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</row>
    <row r="39" spans="1:196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  <c r="GI39" s="167"/>
      <c r="GJ39" s="167"/>
      <c r="GK39" s="167"/>
      <c r="GL39" s="167"/>
      <c r="GM39" s="167"/>
      <c r="GN39" s="167"/>
    </row>
    <row r="40" spans="1:196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  <c r="GI40" s="167"/>
      <c r="GJ40" s="167"/>
      <c r="GK40" s="167"/>
      <c r="GL40" s="167"/>
      <c r="GM40" s="167"/>
      <c r="GN40" s="167"/>
    </row>
    <row r="41" spans="1:196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  <c r="GI41" s="167"/>
      <c r="GJ41" s="167"/>
      <c r="GK41" s="167"/>
      <c r="GL41" s="167"/>
      <c r="GM41" s="167"/>
      <c r="GN41" s="167"/>
    </row>
    <row r="42" spans="1:196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  <c r="GI42" s="167"/>
      <c r="GJ42" s="167"/>
      <c r="GK42" s="167"/>
      <c r="GL42" s="167"/>
      <c r="GM42" s="167"/>
      <c r="GN42" s="167"/>
    </row>
    <row r="43" spans="1:196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  <c r="GI43" s="167"/>
      <c r="GJ43" s="167"/>
      <c r="GK43" s="167"/>
      <c r="GL43" s="167"/>
      <c r="GM43" s="167"/>
      <c r="GN43" s="167"/>
    </row>
    <row r="44" spans="1:196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  <c r="GI44" s="167"/>
      <c r="GJ44" s="167"/>
      <c r="GK44" s="167"/>
      <c r="GL44" s="167"/>
      <c r="GM44" s="167"/>
      <c r="GN44" s="167"/>
    </row>
    <row r="45" spans="1:196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  <c r="GI45" s="167"/>
      <c r="GJ45" s="167"/>
      <c r="GK45" s="167"/>
      <c r="GL45" s="167"/>
      <c r="GM45" s="167"/>
      <c r="GN45" s="167"/>
    </row>
    <row r="46" spans="1:196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  <c r="GI46" s="167"/>
      <c r="GJ46" s="167"/>
      <c r="GK46" s="167"/>
      <c r="GL46" s="167"/>
      <c r="GM46" s="167"/>
      <c r="GN46" s="167"/>
    </row>
    <row r="47" spans="1:196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  <c r="GI47" s="167"/>
      <c r="GJ47" s="167"/>
      <c r="GK47" s="167"/>
      <c r="GL47" s="167"/>
      <c r="GM47" s="167"/>
      <c r="GN47" s="167"/>
    </row>
    <row r="48" spans="1:196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  <c r="GI48" s="167"/>
      <c r="GJ48" s="167"/>
      <c r="GK48" s="167"/>
      <c r="GL48" s="167"/>
      <c r="GM48" s="167"/>
      <c r="GN48" s="167"/>
    </row>
    <row r="49" spans="1:196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  <c r="GI49" s="167"/>
      <c r="GJ49" s="167"/>
      <c r="GK49" s="167"/>
      <c r="GL49" s="167"/>
      <c r="GM49" s="167"/>
      <c r="GN49" s="167"/>
    </row>
    <row r="50" spans="1:196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  <c r="GI50" s="167"/>
      <c r="GJ50" s="167"/>
      <c r="GK50" s="167"/>
      <c r="GL50" s="167"/>
      <c r="GM50" s="167"/>
      <c r="GN50" s="167"/>
    </row>
    <row r="51" spans="1:196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  <c r="GL51" s="167"/>
      <c r="GM51" s="167"/>
      <c r="GN51" s="167"/>
    </row>
    <row r="52" spans="1:196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  <c r="GL52" s="167"/>
      <c r="GM52" s="167"/>
      <c r="GN52" s="167"/>
    </row>
    <row r="53" spans="1:196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  <c r="GM53" s="167"/>
      <c r="GN53" s="167"/>
    </row>
    <row r="54" spans="1:196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  <c r="GL54" s="167"/>
      <c r="GM54" s="167"/>
      <c r="GN54" s="167"/>
    </row>
    <row r="55" spans="1:196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  <c r="GL55" s="167"/>
      <c r="GM55" s="167"/>
      <c r="GN55" s="167"/>
    </row>
    <row r="56" spans="1:196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  <c r="GL56" s="167"/>
      <c r="GM56" s="167"/>
      <c r="GN56" s="167"/>
    </row>
    <row r="57" spans="1:196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  <c r="GL57" s="167"/>
      <c r="GM57" s="167"/>
      <c r="GN57" s="167"/>
    </row>
    <row r="58" spans="1:196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  <c r="GL58" s="167"/>
      <c r="GM58" s="167"/>
      <c r="GN58" s="167"/>
    </row>
    <row r="59" spans="1:196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  <c r="GL59" s="167"/>
      <c r="GM59" s="167"/>
      <c r="GN59" s="167"/>
    </row>
    <row r="60" spans="1:196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  <c r="GL60" s="167"/>
      <c r="GM60" s="167"/>
      <c r="GN60" s="167"/>
    </row>
    <row r="61" spans="1:196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  <c r="GL61" s="167"/>
      <c r="GM61" s="167"/>
      <c r="GN61" s="167"/>
    </row>
    <row r="62" spans="1:196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  <c r="GL62" s="167"/>
      <c r="GM62" s="167"/>
      <c r="GN62" s="167"/>
    </row>
    <row r="63" spans="1:196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  <c r="GL63" s="167"/>
      <c r="GM63" s="167"/>
      <c r="GN63" s="167"/>
    </row>
    <row r="64" spans="1:196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  <c r="GM64" s="167"/>
      <c r="GN64" s="167"/>
    </row>
    <row r="65" spans="1:196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  <c r="GI65" s="167"/>
      <c r="GJ65" s="167"/>
      <c r="GK65" s="167"/>
      <c r="GL65" s="167"/>
      <c r="GM65" s="167"/>
      <c r="GN65" s="167"/>
    </row>
    <row r="66" spans="1:196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  <c r="GI66" s="167"/>
      <c r="GJ66" s="167"/>
      <c r="GK66" s="167"/>
      <c r="GL66" s="167"/>
      <c r="GM66" s="167"/>
      <c r="GN66" s="167"/>
    </row>
    <row r="67" spans="1:196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  <c r="GM67" s="167"/>
      <c r="GN67" s="167"/>
    </row>
    <row r="68" spans="1:196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  <c r="GI68" s="181"/>
      <c r="GJ68" s="181"/>
      <c r="GK68" s="181"/>
      <c r="GL68" s="181"/>
      <c r="GM68" s="181"/>
      <c r="GN68" s="181"/>
    </row>
    <row r="69" spans="1:196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  <c r="GI69" s="167"/>
      <c r="GJ69" s="167"/>
      <c r="GK69" s="167"/>
      <c r="GL69" s="167"/>
      <c r="GM69" s="167"/>
      <c r="GN69" s="167"/>
    </row>
    <row r="70" spans="1:196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  <c r="GI70" s="167"/>
      <c r="GJ70" s="167"/>
      <c r="GK70" s="167"/>
      <c r="GL70" s="167"/>
      <c r="GM70" s="167"/>
      <c r="GN70" s="167"/>
    </row>
    <row r="71" spans="1:196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  <c r="GI71" s="167"/>
      <c r="GJ71" s="167"/>
      <c r="GK71" s="167"/>
      <c r="GL71" s="167"/>
      <c r="GM71" s="167"/>
      <c r="GN71" s="167"/>
    </row>
    <row r="72" spans="1:196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  <c r="GM72" s="167"/>
      <c r="GN72" s="167"/>
    </row>
    <row r="73" spans="1:196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  <c r="GI73" s="182"/>
      <c r="GJ73" s="182"/>
      <c r="GK73" s="182"/>
      <c r="GL73" s="182"/>
      <c r="GM73" s="182"/>
      <c r="GN73" s="182"/>
    </row>
    <row r="74" spans="1:196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  <c r="GI74" s="182"/>
      <c r="GJ74" s="182"/>
      <c r="GK74" s="182"/>
      <c r="GL74" s="182"/>
      <c r="GM74" s="182"/>
      <c r="GN74" s="182"/>
    </row>
    <row r="75" spans="1:196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  <c r="GI75" s="182"/>
      <c r="GJ75" s="182"/>
      <c r="GK75" s="182"/>
      <c r="GL75" s="182"/>
      <c r="GM75" s="182"/>
      <c r="GN75" s="182"/>
    </row>
    <row r="76" spans="1:196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  <c r="GI76" s="182"/>
      <c r="GJ76" s="182"/>
      <c r="GK76" s="182"/>
      <c r="GL76" s="182"/>
      <c r="GM76" s="182"/>
      <c r="GN76" s="182"/>
    </row>
    <row r="77" spans="1:196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  <c r="GM77" s="167"/>
      <c r="GN77" s="167"/>
    </row>
    <row r="78" spans="1:196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  <c r="GM78" s="167"/>
      <c r="GN78" s="167"/>
    </row>
    <row r="79" spans="1:196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  <c r="GM79" s="167"/>
      <c r="GN79" s="167"/>
    </row>
    <row r="80" spans="1:196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  <c r="GM80" s="167"/>
      <c r="GN80" s="167"/>
    </row>
    <row r="81" spans="1:196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  <c r="GN81" s="167"/>
    </row>
    <row r="82" spans="1:196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  <c r="GN82" s="167"/>
    </row>
    <row r="83" spans="1:196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  <c r="GM83" s="167"/>
      <c r="GN83" s="167"/>
    </row>
    <row r="84" spans="1:196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  <c r="GI84" s="167"/>
      <c r="GJ84" s="167"/>
      <c r="GK84" s="167"/>
      <c r="GL84" s="167"/>
      <c r="GM84" s="167"/>
      <c r="GN84" s="167"/>
    </row>
    <row r="85" spans="1:196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  <c r="GI85" s="167"/>
      <c r="GJ85" s="167"/>
      <c r="GK85" s="167"/>
      <c r="GL85" s="167"/>
      <c r="GM85" s="167"/>
      <c r="GN85" s="167"/>
    </row>
    <row r="86" spans="1:196">
      <c r="A86" t="s">
        <v>337</v>
      </c>
      <c r="B86" t="s">
        <v>126</v>
      </c>
      <c r="C86" s="34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7"/>
      <c r="GD86" s="167"/>
      <c r="GE86" s="167"/>
      <c r="GF86" s="167"/>
      <c r="GG86" s="167"/>
      <c r="GH86" s="167"/>
      <c r="GI86" s="167"/>
      <c r="GJ86" s="167"/>
      <c r="GK86" s="167"/>
      <c r="GL86" s="167"/>
      <c r="GM86" s="167"/>
      <c r="GN86" s="167"/>
    </row>
    <row r="87" spans="1:196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  <c r="GI87" s="167"/>
      <c r="GJ87" s="167"/>
      <c r="GK87" s="167"/>
      <c r="GL87" s="167"/>
      <c r="GM87" s="167"/>
      <c r="GN87" s="167"/>
    </row>
    <row r="88" spans="1:196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  <c r="GI88" s="167"/>
      <c r="GJ88" s="167"/>
      <c r="GK88" s="167"/>
      <c r="GL88" s="167"/>
      <c r="GM88" s="167"/>
      <c r="GN88" s="167"/>
    </row>
    <row r="89" spans="1:196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  <c r="GI89" s="167"/>
      <c r="GJ89" s="167"/>
      <c r="GK89" s="167"/>
      <c r="GL89" s="167"/>
      <c r="GM89" s="167"/>
      <c r="GN89" s="167"/>
    </row>
    <row r="90" spans="1:196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  <c r="GI90" s="182"/>
      <c r="GJ90" s="182"/>
      <c r="GK90" s="182"/>
      <c r="GL90" s="182"/>
      <c r="GM90" s="182"/>
      <c r="GN90" s="182"/>
    </row>
    <row r="91" spans="1:196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  <c r="GI91" s="182"/>
      <c r="GJ91" s="182"/>
      <c r="GK91" s="182"/>
      <c r="GL91" s="182"/>
      <c r="GM91" s="182"/>
      <c r="GN91" s="182"/>
    </row>
    <row r="92" spans="1:196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  <c r="GM92" s="167"/>
      <c r="GN92" s="167"/>
    </row>
    <row r="93" spans="1:196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  <c r="GM93" s="167"/>
      <c r="GN93" s="167"/>
    </row>
    <row r="94" spans="1:196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  <c r="GM94" s="167"/>
      <c r="GN94" s="167"/>
    </row>
    <row r="95" spans="1:196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  <c r="GM95" s="167"/>
      <c r="GN95" s="167"/>
    </row>
    <row r="96" spans="1:196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  <c r="GI96" s="167"/>
      <c r="GJ96" s="167"/>
      <c r="GK96" s="167"/>
      <c r="GL96" s="167"/>
      <c r="GM96" s="167"/>
      <c r="GN96" s="167"/>
    </row>
    <row r="97" spans="1:196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  <c r="GM97" s="167"/>
      <c r="GN97" s="167"/>
    </row>
    <row r="98" spans="1:196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  <c r="GM98" s="167"/>
      <c r="GN98" s="167"/>
    </row>
    <row r="99" spans="1:196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  <c r="GM99" s="167"/>
      <c r="GN99" s="167"/>
    </row>
    <row r="100" spans="1:196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  <c r="GM100" s="167"/>
      <c r="GN100" s="167"/>
    </row>
    <row r="101" spans="1:196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  <c r="GM101" s="167"/>
      <c r="GN101" s="167"/>
    </row>
    <row r="102" spans="1:196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  <c r="GM102" s="167"/>
      <c r="GN102" s="167"/>
    </row>
    <row r="103" spans="1:196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  <c r="GI103" s="167"/>
      <c r="GJ103" s="167"/>
      <c r="GK103" s="167"/>
      <c r="GL103" s="167"/>
      <c r="GM103" s="167"/>
      <c r="GN103" s="167"/>
    </row>
    <row r="104" spans="1:196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  <c r="GI104" s="167"/>
      <c r="GJ104" s="167"/>
      <c r="GK104" s="167"/>
      <c r="GL104" s="167"/>
      <c r="GM104" s="167"/>
      <c r="GN104" s="167"/>
    </row>
    <row r="105" spans="1:196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  <c r="GI105" s="167"/>
      <c r="GJ105" s="167"/>
      <c r="GK105" s="167"/>
      <c r="GL105" s="167"/>
      <c r="GM105" s="167"/>
      <c r="GN105" s="167"/>
    </row>
    <row r="106" spans="1:196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  <c r="GI106" s="167"/>
      <c r="GJ106" s="167"/>
      <c r="GK106" s="167"/>
      <c r="GL106" s="167"/>
      <c r="GM106" s="167"/>
      <c r="GN106" s="167"/>
    </row>
    <row r="107" spans="1:196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  <c r="GI107" s="167"/>
      <c r="GJ107" s="167"/>
      <c r="GK107" s="167"/>
      <c r="GL107" s="167"/>
      <c r="GM107" s="167"/>
      <c r="GN107" s="167"/>
    </row>
    <row r="108" spans="1:196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  <c r="GI108" s="167"/>
      <c r="GJ108" s="167"/>
      <c r="GK108" s="167"/>
      <c r="GL108" s="167"/>
      <c r="GM108" s="167"/>
      <c r="GN108" s="167"/>
    </row>
    <row r="109" spans="1:196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  <c r="GI109" s="167"/>
      <c r="GJ109" s="167"/>
      <c r="GK109" s="167"/>
      <c r="GL109" s="167"/>
      <c r="GM109" s="167"/>
      <c r="GN109" s="167"/>
    </row>
    <row r="110" spans="1:196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  <c r="GL110" s="167"/>
      <c r="GM110" s="167"/>
      <c r="GN110" s="167"/>
    </row>
    <row r="111" spans="1:196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  <c r="GL111" s="167"/>
      <c r="GM111" s="167"/>
      <c r="GN111" s="167"/>
    </row>
    <row r="112" spans="1:196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  <c r="GI112" s="167"/>
      <c r="GJ112" s="167"/>
      <c r="GK112" s="167"/>
      <c r="GL112" s="167"/>
      <c r="GM112" s="167"/>
      <c r="GN112" s="167"/>
    </row>
    <row r="113" spans="1:196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  <c r="GI113" s="167"/>
      <c r="GJ113" s="167"/>
      <c r="GK113" s="167"/>
      <c r="GL113" s="167"/>
      <c r="GM113" s="167"/>
      <c r="GN113" s="167"/>
    </row>
    <row r="114" spans="1:196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  <c r="GI114" s="167"/>
      <c r="GJ114" s="167"/>
      <c r="GK114" s="167"/>
      <c r="GL114" s="167"/>
      <c r="GM114" s="167"/>
      <c r="GN114" s="167"/>
    </row>
    <row r="115" spans="1:196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  <c r="GL115" s="167"/>
      <c r="GM115" s="167"/>
      <c r="GN115" s="167"/>
    </row>
    <row r="116" spans="1:196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  <c r="GL116" s="167"/>
      <c r="GM116" s="167"/>
      <c r="GN116" s="167"/>
    </row>
    <row r="117" spans="1:196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  <c r="GL117" s="167"/>
      <c r="GM117" s="167"/>
      <c r="GN117" s="167"/>
    </row>
    <row r="118" spans="1:196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  <c r="GL118" s="167"/>
      <c r="GM118" s="167"/>
      <c r="GN118" s="167"/>
    </row>
    <row r="119" spans="1:196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  <c r="GI119" s="167"/>
      <c r="GJ119" s="167"/>
      <c r="GK119" s="167"/>
      <c r="GL119" s="167"/>
      <c r="GM119" s="167"/>
      <c r="GN119" s="167"/>
    </row>
    <row r="120" spans="1:196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  <c r="GL120" s="167"/>
      <c r="GM120" s="167"/>
      <c r="GN120" s="167"/>
    </row>
    <row r="121" spans="1:196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  <c r="GL121" s="167"/>
      <c r="GM121" s="167"/>
      <c r="GN121" s="167"/>
    </row>
    <row r="122" spans="1:196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  <c r="GL122" s="167"/>
      <c r="GM122" s="167"/>
      <c r="GN122" s="167"/>
    </row>
    <row r="123" spans="1:196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  <c r="GI123" s="167"/>
      <c r="GJ123" s="167"/>
      <c r="GK123" s="167"/>
      <c r="GL123" s="167"/>
      <c r="GM123" s="167"/>
      <c r="GN123" s="167"/>
    </row>
    <row r="124" spans="1:196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  <c r="GL124" s="167"/>
      <c r="GM124" s="167"/>
      <c r="GN124" s="167"/>
    </row>
    <row r="125" spans="1:196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  <c r="GL125" s="167"/>
      <c r="GM125" s="167"/>
      <c r="GN125" s="167"/>
    </row>
    <row r="126" spans="1:196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  <c r="GL126" s="167"/>
      <c r="GM126" s="167"/>
      <c r="GN126" s="167"/>
    </row>
    <row r="127" spans="1:196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  <c r="GI127" s="167"/>
      <c r="GJ127" s="167"/>
      <c r="GK127" s="167"/>
      <c r="GL127" s="167"/>
      <c r="GM127" s="167"/>
      <c r="GN127" s="167"/>
    </row>
    <row r="128" spans="1:196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  <c r="GL128" s="167"/>
      <c r="GM128" s="167"/>
      <c r="GN128" s="167"/>
    </row>
    <row r="129" spans="1:196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  <c r="GL129" s="167"/>
      <c r="GM129" s="167"/>
      <c r="GN129" s="167"/>
    </row>
    <row r="130" spans="1:196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  <c r="GL130" s="167"/>
      <c r="GM130" s="167"/>
      <c r="GN130" s="167"/>
    </row>
    <row r="131" spans="1:196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  <c r="GI131" s="167"/>
      <c r="GJ131" s="167"/>
      <c r="GK131" s="167"/>
      <c r="GL131" s="167"/>
      <c r="GM131" s="167"/>
      <c r="GN131" s="167"/>
    </row>
    <row r="132" spans="1:196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  <c r="GL132" s="167"/>
      <c r="GM132" s="167"/>
      <c r="GN132" s="167"/>
    </row>
    <row r="133" spans="1:196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  <c r="GL133" s="167"/>
      <c r="GM133" s="167"/>
      <c r="GN133" s="167"/>
    </row>
    <row r="134" spans="1:196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  <c r="GL134" s="167"/>
      <c r="GM134" s="167"/>
      <c r="GN134" s="167"/>
    </row>
    <row r="135" spans="1:196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  <c r="GI135" s="167"/>
      <c r="GJ135" s="167"/>
      <c r="GK135" s="167"/>
      <c r="GL135" s="167"/>
      <c r="GM135" s="167"/>
      <c r="GN135" s="167"/>
    </row>
    <row r="136" spans="1:196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  <c r="GI136" s="167"/>
      <c r="GJ136" s="167"/>
      <c r="GK136" s="167"/>
      <c r="GL136" s="167"/>
      <c r="GM136" s="167"/>
      <c r="GN136" s="167"/>
    </row>
    <row r="137" spans="1:196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  <c r="GI137" s="167"/>
      <c r="GJ137" s="167"/>
      <c r="GK137" s="167"/>
      <c r="GL137" s="167"/>
      <c r="GM137" s="167"/>
      <c r="GN137" s="167"/>
    </row>
    <row r="138" spans="1:196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  <c r="GI138" s="167"/>
      <c r="GJ138" s="167"/>
      <c r="GK138" s="167"/>
      <c r="GL138" s="167"/>
      <c r="GM138" s="167"/>
      <c r="GN138" s="167"/>
    </row>
    <row r="139" spans="1:196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  <c r="GI139" s="167"/>
      <c r="GJ139" s="167"/>
      <c r="GK139" s="167"/>
      <c r="GL139" s="167"/>
      <c r="GM139" s="167"/>
      <c r="GN139" s="167"/>
    </row>
    <row r="140" spans="1:196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  <c r="GI140" s="167"/>
      <c r="GJ140" s="167"/>
      <c r="GK140" s="167"/>
      <c r="GL140" s="167"/>
      <c r="GM140" s="167"/>
      <c r="GN140" s="167"/>
    </row>
    <row r="141" spans="1:196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  <c r="GI141" s="167"/>
      <c r="GJ141" s="167"/>
      <c r="GK141" s="167"/>
      <c r="GL141" s="167"/>
      <c r="GM141" s="167"/>
      <c r="GN141" s="167"/>
    </row>
    <row r="142" spans="1:196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  <c r="GI142" s="167"/>
      <c r="GJ142" s="167"/>
      <c r="GK142" s="167"/>
      <c r="GL142" s="167"/>
      <c r="GM142" s="167"/>
      <c r="GN142" s="167"/>
    </row>
    <row r="143" spans="1:196" ht="13.8">
      <c r="A143" s="19" t="s">
        <v>180</v>
      </c>
      <c r="C143" s="37">
        <f>IF('Bench-6'!$D$116="n.a.","n.a.",IF($D$116&lt;=PI()/2,C136*'Input Data'!$C$3*$D$142*SIN('Bench-6'!$D$116)*9.81,'Bench-6'!C136*'Input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  <c r="GI143" s="167"/>
      <c r="GJ143" s="167"/>
      <c r="GK143" s="167"/>
      <c r="GL143" s="167"/>
      <c r="GM143" s="167"/>
      <c r="GN143" s="167"/>
    </row>
    <row r="144" spans="1:196" ht="13.8">
      <c r="A144" s="19" t="s">
        <v>304</v>
      </c>
      <c r="C144" s="37">
        <f>IF('Bench-6'!$D$120="n.a.","n.a.",IF($D$120&lt;=PI()/2,C137*'Input Data'!$C$3*$D$142*SIN('Bench-6'!$D$120)*9.81,'Bench-6'!C137*'Input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  <c r="GI144" s="167"/>
      <c r="GJ144" s="167"/>
      <c r="GK144" s="167"/>
      <c r="GL144" s="167"/>
      <c r="GM144" s="167"/>
      <c r="GN144" s="167"/>
    </row>
    <row r="145" spans="1:196" ht="13.8">
      <c r="A145" s="19" t="s">
        <v>181</v>
      </c>
      <c r="C145" s="37">
        <f>IF('Bench-6'!$D$124="n.a.","n.a.",IF($D$124&lt;=PI()/2,C138*'Input Data'!$C$3*$D$142*SIN('Bench-6'!$D$124)*9.81,'Bench-6'!C138*'Input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  <c r="GI145" s="167"/>
      <c r="GJ145" s="167"/>
      <c r="GK145" s="167"/>
      <c r="GL145" s="167"/>
      <c r="GM145" s="167"/>
      <c r="GN145" s="167"/>
    </row>
    <row r="146" spans="1:196" ht="13.8">
      <c r="A146" s="19" t="s">
        <v>182</v>
      </c>
      <c r="C146" s="37">
        <f>IF('Bench-6'!$D$128="n.a.","n.a.",IF($D$128&lt;=PI()/2,C139*'Input Data'!$C$3*$D$142*SIN('Bench-6'!$D$128)*9.81,'Bench-6'!C139*'Input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  <c r="GI146" s="167"/>
      <c r="GJ146" s="167"/>
      <c r="GK146" s="167"/>
      <c r="GL146" s="167"/>
      <c r="GM146" s="167"/>
      <c r="GN146" s="167"/>
    </row>
    <row r="147" spans="1:196" ht="13.8">
      <c r="A147" s="19" t="s">
        <v>183</v>
      </c>
      <c r="C147" s="38">
        <f>IF('Bench-6'!$D$132="n.a.","n.a.",IF($D$132&lt;=PI()/2,C140*'Input Data'!$C$3*$D$142*SIN('Bench-6'!$D$132)*9.81,'Bench-6'!C140*'Input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  <c r="GI147" s="167"/>
      <c r="GJ147" s="167"/>
      <c r="GK147" s="167"/>
      <c r="GL147" s="167"/>
      <c r="GM147" s="167"/>
      <c r="GN147" s="167"/>
    </row>
    <row r="148" spans="1:196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  <c r="GI148" s="167"/>
      <c r="GJ148" s="167"/>
      <c r="GK148" s="167"/>
      <c r="GL148" s="167"/>
      <c r="GM148" s="167"/>
      <c r="GN148" s="167"/>
    </row>
    <row r="149" spans="1:196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  <c r="GI149" s="167"/>
      <c r="GJ149" s="167"/>
      <c r="GK149" s="167"/>
      <c r="GL149" s="167"/>
      <c r="GM149" s="167"/>
      <c r="GN149" s="167"/>
    </row>
    <row r="150" spans="1:196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  <c r="GI150" s="167"/>
      <c r="GJ150" s="167"/>
      <c r="GK150" s="167"/>
      <c r="GL150" s="167"/>
      <c r="GM150" s="167"/>
      <c r="GN150" s="167"/>
    </row>
    <row r="151" spans="1:196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  <c r="GI151" s="167"/>
      <c r="GJ151" s="167"/>
      <c r="GK151" s="167"/>
      <c r="GL151" s="167"/>
      <c r="GM151" s="167"/>
      <c r="GN151" s="167"/>
    </row>
    <row r="152" spans="1:196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  <c r="GI152" s="167"/>
      <c r="GJ152" s="167"/>
      <c r="GK152" s="167"/>
      <c r="GL152" s="167"/>
      <c r="GM152" s="167"/>
      <c r="GN152" s="167"/>
    </row>
    <row r="153" spans="1:196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  <c r="GI153" s="167"/>
      <c r="GJ153" s="167"/>
      <c r="GK153" s="167"/>
      <c r="GL153" s="167"/>
      <c r="GM153" s="167"/>
      <c r="GN153" s="167"/>
    </row>
    <row r="154" spans="1:196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  <c r="GI154" s="167"/>
      <c r="GJ154" s="167"/>
      <c r="GK154" s="167"/>
      <c r="GL154" s="167"/>
      <c r="GM154" s="167"/>
      <c r="GN154" s="167"/>
    </row>
    <row r="155" spans="1:196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  <c r="GI155" s="167"/>
      <c r="GJ155" s="167"/>
      <c r="GK155" s="167"/>
      <c r="GL155" s="167"/>
      <c r="GM155" s="167"/>
      <c r="GN155" s="167"/>
    </row>
    <row r="156" spans="1:196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  <c r="GI156" s="167"/>
      <c r="GJ156" s="167"/>
      <c r="GK156" s="167"/>
      <c r="GL156" s="167"/>
      <c r="GM156" s="167"/>
      <c r="GN156" s="167"/>
    </row>
    <row r="157" spans="1:196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  <c r="GI157" s="167"/>
      <c r="GJ157" s="167"/>
      <c r="GK157" s="167"/>
      <c r="GL157" s="167"/>
      <c r="GM157" s="167"/>
      <c r="GN157" s="167"/>
    </row>
    <row r="158" spans="1:196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  <c r="GI158" s="167"/>
      <c r="GJ158" s="167"/>
      <c r="GK158" s="167"/>
      <c r="GL158" s="167"/>
      <c r="GM158" s="167"/>
      <c r="GN158" s="167"/>
    </row>
    <row r="159" spans="1:196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  <c r="GI159" s="167"/>
      <c r="GJ159" s="167"/>
      <c r="GK159" s="167"/>
      <c r="GL159" s="167"/>
      <c r="GM159" s="167"/>
      <c r="GN159" s="167"/>
    </row>
    <row r="160" spans="1:196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  <c r="GI160" s="167"/>
      <c r="GJ160" s="167"/>
      <c r="GK160" s="167"/>
      <c r="GL160" s="167"/>
      <c r="GM160" s="167"/>
      <c r="GN160" s="167"/>
    </row>
    <row r="161" spans="1:196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  <c r="GL161" s="167"/>
      <c r="GM161" s="167"/>
      <c r="GN161" s="167"/>
    </row>
    <row r="162" spans="1:196">
      <c r="A162" t="s">
        <v>192</v>
      </c>
      <c r="B162" t="s">
        <v>274</v>
      </c>
      <c r="C162" s="37"/>
      <c r="D162" s="168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  <c r="GL162" s="167"/>
      <c r="GM162" s="167"/>
      <c r="GN162" s="167"/>
    </row>
    <row r="163" spans="1:196" ht="13.8">
      <c r="A163" s="19" t="s">
        <v>184</v>
      </c>
      <c r="C163" s="34">
        <f>IF('Bench-6'!$D$116="n.a.","n.a.",IF($D$116&lt;=PI()/2,C136*'Input Data'!$C$3*$D$162*COS('Bench-6'!$D$116)*9.81*'Input Data'!$C$5,0))</f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7"/>
      <c r="GD163" s="167"/>
      <c r="GE163" s="167"/>
      <c r="GF163" s="167"/>
      <c r="GG163" s="167"/>
      <c r="GH163" s="167"/>
      <c r="GI163" s="167"/>
      <c r="GJ163" s="167"/>
      <c r="GK163" s="167"/>
      <c r="GL163" s="167"/>
      <c r="GM163" s="167"/>
      <c r="GN163" s="167"/>
    </row>
    <row r="164" spans="1:196" ht="13.8">
      <c r="A164" s="19" t="s">
        <v>185</v>
      </c>
      <c r="C164" s="34">
        <f>IF('Bench-6'!$D$120="n.a.","n.a.",IF($D$120&lt;=PI()/2,C137*'Input Data'!$C$3*$D$162*COS('Bench-6'!$D$120)*9.81*'Input Data'!$C$5,0))</f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7"/>
      <c r="GD164" s="167"/>
      <c r="GE164" s="167"/>
      <c r="GF164" s="167"/>
      <c r="GG164" s="167"/>
      <c r="GH164" s="167"/>
      <c r="GI164" s="167"/>
      <c r="GJ164" s="167"/>
      <c r="GK164" s="167"/>
      <c r="GL164" s="167"/>
      <c r="GM164" s="167"/>
      <c r="GN164" s="167"/>
    </row>
    <row r="165" spans="1:196" ht="13.8">
      <c r="A165" s="19" t="s">
        <v>186</v>
      </c>
      <c r="C165" s="34">
        <f>IF('Bench-6'!$D$124="n.a.","n.a.",IF($D$124&lt;=PI()/2,C138*'Input Data'!$C$3*$D$162*COS('Bench-6'!$D$124)*9.81*'Input Data'!$C$5,0))</f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7"/>
      <c r="GD165" s="167"/>
      <c r="GE165" s="167"/>
      <c r="GF165" s="167"/>
      <c r="GG165" s="167"/>
      <c r="GH165" s="167"/>
      <c r="GI165" s="167"/>
      <c r="GJ165" s="167"/>
      <c r="GK165" s="167"/>
      <c r="GL165" s="167"/>
      <c r="GM165" s="167"/>
      <c r="GN165" s="167"/>
    </row>
    <row r="166" spans="1:196" ht="13.8">
      <c r="A166" s="19" t="s">
        <v>187</v>
      </c>
      <c r="C166" s="34">
        <f>IF('Bench-6'!$D$128="n.a.","n.a.",IF($D$128&lt;=PI()/2,C139*'Input Data'!$C$3*$D$162*COS('Bench-6'!$D$128)*9.81*'Input Data'!$C$5,0))</f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7"/>
      <c r="GD166" s="167"/>
      <c r="GE166" s="167"/>
      <c r="GF166" s="167"/>
      <c r="GG166" s="167"/>
      <c r="GH166" s="167"/>
      <c r="GI166" s="167"/>
      <c r="GJ166" s="167"/>
      <c r="GK166" s="167"/>
      <c r="GL166" s="167"/>
      <c r="GM166" s="167"/>
      <c r="GN166" s="167"/>
    </row>
    <row r="167" spans="1:196" ht="13.8">
      <c r="A167" s="19" t="s">
        <v>188</v>
      </c>
      <c r="C167" s="38">
        <f>IF('Bench-6'!$D$132="n.a.","n.a.",IF($D$132&lt;=PI()/2,C140*'Input Data'!$C$3*$D$162*COS('Bench-6'!$D$132)*9.81*'Input Data'!$C$5,0))</f>
        <v>0</v>
      </c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 s="164"/>
      <c r="EZ167" s="164"/>
      <c r="FA167" s="164"/>
      <c r="FB167" s="164"/>
      <c r="FC167" s="164"/>
      <c r="FD167" s="164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7"/>
      <c r="GD167" s="167"/>
      <c r="GE167" s="167"/>
      <c r="GF167" s="167"/>
      <c r="GG167" s="167"/>
      <c r="GH167" s="167"/>
      <c r="GI167" s="167"/>
      <c r="GJ167" s="167"/>
      <c r="GK167" s="167"/>
      <c r="GL167" s="167"/>
      <c r="GM167" s="167"/>
      <c r="GN167" s="167"/>
    </row>
    <row r="168" spans="1:196" ht="15.6">
      <c r="A168" t="s">
        <v>189</v>
      </c>
      <c r="B168" t="s">
        <v>229</v>
      </c>
      <c r="C168" s="34" t="e">
        <f>SUM(C163:C167)/'Input Data'!$C$16</f>
        <v>#DIV/0!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7"/>
      <c r="GD168" s="167"/>
      <c r="GE168" s="167"/>
      <c r="GF168" s="167"/>
      <c r="GG168" s="167"/>
      <c r="GH168" s="167"/>
      <c r="GI168" s="167"/>
      <c r="GJ168" s="167"/>
      <c r="GK168" s="167"/>
      <c r="GL168" s="167"/>
      <c r="GM168" s="167"/>
      <c r="GN168" s="167"/>
    </row>
    <row r="169" spans="1:196" ht="15.6">
      <c r="A169" t="s">
        <v>191</v>
      </c>
      <c r="B169" s="17" t="s">
        <v>190</v>
      </c>
      <c r="C169" s="43" t="e">
        <f>C168/$D$162</f>
        <v>#DIV/0!</v>
      </c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/>
      <c r="DU169" s="176"/>
      <c r="DV169" s="176"/>
      <c r="DW169" s="176"/>
      <c r="DX169" s="176"/>
      <c r="DY169" s="176"/>
      <c r="DZ169" s="176"/>
      <c r="EA169" s="176"/>
      <c r="EB169" s="176"/>
      <c r="EC169" s="176"/>
      <c r="ED169" s="176"/>
      <c r="EE169" s="176"/>
      <c r="EF169" s="176"/>
      <c r="EG169" s="176"/>
      <c r="EH169" s="176"/>
      <c r="EI169" s="176"/>
      <c r="EJ169" s="176"/>
      <c r="EK169" s="176"/>
      <c r="EL169" s="176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76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67"/>
      <c r="GD169" s="167"/>
      <c r="GE169" s="167"/>
      <c r="GF169" s="167"/>
      <c r="GG169" s="167"/>
      <c r="GH169" s="167"/>
      <c r="GI169" s="167"/>
      <c r="GJ169" s="167"/>
      <c r="GK169" s="167"/>
      <c r="GL169" s="167"/>
      <c r="GM169" s="167"/>
      <c r="GN169" s="167"/>
    </row>
    <row r="170" spans="1:196" ht="16.8">
      <c r="B170" t="s">
        <v>230</v>
      </c>
      <c r="C170" s="3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7"/>
      <c r="GD170" s="167"/>
      <c r="GE170" s="167"/>
      <c r="GF170" s="167"/>
      <c r="GG170" s="167"/>
      <c r="GH170" s="167"/>
      <c r="GI170" s="167"/>
      <c r="GJ170" s="167"/>
      <c r="GK170" s="167"/>
      <c r="GL170" s="167"/>
      <c r="GM170" s="167"/>
      <c r="GN170" s="167"/>
    </row>
    <row r="171" spans="1:196" ht="15.6">
      <c r="A171" s="17" t="s">
        <v>231</v>
      </c>
      <c r="B171" s="17" t="s">
        <v>232</v>
      </c>
      <c r="C171" s="42"/>
      <c r="D171" s="179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7"/>
      <c r="GD171" s="167"/>
      <c r="GE171" s="167"/>
      <c r="GF171" s="167"/>
      <c r="GG171" s="167"/>
      <c r="GH171" s="167"/>
      <c r="GI171" s="167"/>
      <c r="GJ171" s="167"/>
      <c r="GK171" s="167"/>
      <c r="GL171" s="167"/>
      <c r="GM171" s="167"/>
      <c r="GN171" s="167"/>
    </row>
    <row r="172" spans="1:196">
      <c r="A172" s="17" t="s">
        <v>357</v>
      </c>
      <c r="B172" s="17"/>
      <c r="C172" s="42"/>
      <c r="D172" s="179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7"/>
      <c r="GD172" s="167"/>
      <c r="GE172" s="167"/>
      <c r="GF172" s="167"/>
      <c r="GG172" s="167"/>
      <c r="GH172" s="167"/>
      <c r="GI172" s="167"/>
      <c r="GJ172" s="167"/>
      <c r="GK172" s="167"/>
      <c r="GL172" s="167"/>
      <c r="GM172" s="167"/>
      <c r="GN172" s="167"/>
    </row>
    <row r="173" spans="1:196">
      <c r="A173" s="17" t="s">
        <v>242</v>
      </c>
      <c r="C173"/>
      <c r="D173" s="168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  <c r="GL173" s="167"/>
      <c r="GM173" s="167"/>
      <c r="GN173" s="167"/>
    </row>
    <row r="174" spans="1:196">
      <c r="A174" s="17"/>
      <c r="C174"/>
      <c r="D174" s="168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  <c r="GL174" s="167"/>
      <c r="GM174" s="167"/>
      <c r="GN174" s="167"/>
    </row>
    <row r="175" spans="1:196" ht="15.6">
      <c r="A175" s="17" t="s">
        <v>233</v>
      </c>
      <c r="B175" t="s">
        <v>240</v>
      </c>
      <c r="C175" s="3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7"/>
      <c r="GD175" s="167"/>
      <c r="GE175" s="167"/>
      <c r="GF175" s="167"/>
      <c r="GG175" s="167"/>
      <c r="GH175" s="167"/>
      <c r="GI175" s="167"/>
      <c r="GJ175" s="167"/>
      <c r="GK175" s="167"/>
      <c r="GL175" s="167"/>
      <c r="GM175" s="167"/>
      <c r="GN175" s="167"/>
    </row>
    <row r="176" spans="1:196" s="21" customFormat="1" ht="15">
      <c r="B176" s="21" t="s">
        <v>134</v>
      </c>
      <c r="C176" s="44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4"/>
      <c r="GD176" s="184"/>
      <c r="GE176" s="184"/>
      <c r="GF176" s="184"/>
      <c r="GG176" s="184"/>
      <c r="GH176" s="184"/>
      <c r="GI176" s="184"/>
      <c r="GJ176" s="184"/>
      <c r="GK176" s="184"/>
      <c r="GL176" s="184"/>
      <c r="GM176" s="184"/>
      <c r="GN176" s="184"/>
    </row>
    <row r="177" spans="1:196" ht="14.4" customHeight="1"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  <c r="GL177" s="167"/>
      <c r="GM177" s="167"/>
      <c r="GN177" s="167"/>
    </row>
    <row r="178" spans="1:196" ht="14.4" customHeight="1">
      <c r="A178" t="s">
        <v>131</v>
      </c>
      <c r="B178" t="s">
        <v>132</v>
      </c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  <c r="GL178" s="167"/>
      <c r="GM178" s="167"/>
      <c r="GN178" s="167"/>
    </row>
    <row r="179" spans="1:196" ht="14.4" customHeight="1">
      <c r="A179" s="17" t="s">
        <v>387</v>
      </c>
      <c r="B179" t="s">
        <v>540</v>
      </c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/>
      <c r="AU179" s="168"/>
      <c r="AV179" s="168"/>
      <c r="AW179" s="168"/>
      <c r="AX179" s="168"/>
      <c r="AY179" s="168"/>
      <c r="AZ179" s="168"/>
      <c r="BA179" s="168"/>
      <c r="BB179" s="168"/>
      <c r="BC179" s="168"/>
      <c r="BD179" s="168"/>
      <c r="BE179" s="168"/>
      <c r="BF179" s="168"/>
      <c r="BG179" s="168"/>
      <c r="BH179" s="168"/>
      <c r="BI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68"/>
      <c r="BU179" s="168"/>
      <c r="BV179" s="168"/>
      <c r="BW179" s="168"/>
      <c r="BX179" s="168"/>
      <c r="BY179" s="168"/>
      <c r="BZ179" s="168"/>
      <c r="CA179" s="168"/>
      <c r="CB179" s="168"/>
      <c r="CC179" s="168"/>
      <c r="CD179" s="168"/>
      <c r="CE179" s="168"/>
      <c r="CF179" s="168"/>
      <c r="CG179" s="168"/>
      <c r="CH179" s="168"/>
      <c r="CI179" s="168"/>
      <c r="CJ179" s="168"/>
      <c r="CK179" s="168"/>
      <c r="CL179" s="168"/>
      <c r="CM179" s="168"/>
      <c r="CN179" s="168"/>
      <c r="CO179" s="168"/>
      <c r="CP179" s="168"/>
      <c r="CQ179" s="168"/>
      <c r="CR179" s="168"/>
      <c r="CS179" s="168"/>
      <c r="CT179" s="168"/>
      <c r="CU179" s="168"/>
      <c r="CV179" s="168"/>
      <c r="CW179" s="168"/>
      <c r="CX179" s="168"/>
      <c r="CY179" s="168"/>
      <c r="CZ179" s="168"/>
      <c r="DA179" s="168"/>
      <c r="DB179" s="168"/>
      <c r="DC179" s="168"/>
      <c r="DD179" s="168"/>
      <c r="DE179" s="168"/>
      <c r="DF179" s="168"/>
      <c r="DG179" s="168"/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/>
      <c r="DW179" s="168"/>
      <c r="DX179" s="168"/>
      <c r="DY179" s="168"/>
      <c r="DZ179" s="168"/>
      <c r="EA179" s="168"/>
      <c r="EB179" s="168"/>
      <c r="EC179" s="168"/>
      <c r="ED179" s="168"/>
      <c r="EE179" s="168"/>
      <c r="EF179" s="168"/>
      <c r="EG179" s="168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/>
      <c r="EY179" s="168"/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/>
      <c r="FQ179" s="168"/>
      <c r="FR179" s="168"/>
      <c r="FS179" s="168"/>
      <c r="FT179" s="168"/>
      <c r="FU179" s="168"/>
      <c r="FV179" s="168"/>
      <c r="FW179" s="168"/>
      <c r="FX179" s="168"/>
      <c r="FY179" s="168"/>
      <c r="FZ179" s="168"/>
      <c r="GA179" s="168"/>
      <c r="GB179" s="168"/>
      <c r="GC179" s="167"/>
      <c r="GD179" s="167"/>
      <c r="GE179" s="167"/>
      <c r="GF179" s="167"/>
      <c r="GG179" s="167"/>
      <c r="GH179" s="167"/>
      <c r="GI179" s="167"/>
      <c r="GJ179" s="167"/>
      <c r="GK179" s="167"/>
      <c r="GL179" s="167"/>
      <c r="GM179" s="167"/>
      <c r="GN179" s="167"/>
    </row>
    <row r="180" spans="1:196" ht="14.4" customHeight="1">
      <c r="B180" t="s">
        <v>389</v>
      </c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  <c r="GL180" s="167"/>
      <c r="GM180" s="167"/>
      <c r="GN180" s="167"/>
    </row>
    <row r="181" spans="1:196" ht="14.4" customHeight="1">
      <c r="A181" s="17" t="s">
        <v>388</v>
      </c>
      <c r="B181" t="s">
        <v>421</v>
      </c>
      <c r="D181" s="176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  <c r="GN181" s="167"/>
    </row>
    <row r="182" spans="1:196" ht="14.4" customHeight="1">
      <c r="A182" s="17" t="s">
        <v>390</v>
      </c>
      <c r="D182" s="176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  <c r="GN182" s="167"/>
    </row>
    <row r="183" spans="1:196" ht="14.4" customHeight="1"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  <c r="GN183" s="167"/>
    </row>
    <row r="184" spans="1:196" ht="15.6">
      <c r="A184" t="s">
        <v>259</v>
      </c>
      <c r="B184" s="19" t="s">
        <v>211</v>
      </c>
      <c r="C184" s="34"/>
      <c r="D184" s="168"/>
      <c r="E184" s="168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2"/>
      <c r="DR184" s="162"/>
      <c r="DS184" s="162"/>
      <c r="DT184" s="162"/>
      <c r="DU184" s="162"/>
      <c r="DV184" s="162"/>
      <c r="DW184" s="162"/>
      <c r="DX184" s="162"/>
      <c r="DY184" s="162"/>
      <c r="DZ184" s="162"/>
      <c r="EA184" s="162"/>
      <c r="EB184" s="162"/>
      <c r="EC184" s="162"/>
      <c r="ED184" s="162"/>
      <c r="EE184" s="162"/>
      <c r="EF184" s="162"/>
      <c r="EG184" s="162"/>
      <c r="EH184" s="162"/>
      <c r="EI184" s="162"/>
      <c r="EJ184" s="162"/>
      <c r="EK184" s="162"/>
      <c r="EL184" s="162"/>
      <c r="EM184" s="162"/>
      <c r="EN184" s="162"/>
      <c r="EO184" s="162"/>
      <c r="EP184" s="162"/>
      <c r="EQ184" s="162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2"/>
      <c r="FD184" s="162"/>
      <c r="FE184" s="162"/>
      <c r="FF184" s="162"/>
      <c r="FG184" s="162"/>
      <c r="FH184" s="162"/>
      <c r="FI184" s="162"/>
      <c r="FJ184" s="162"/>
      <c r="FK184" s="162"/>
      <c r="FL184" s="162"/>
      <c r="FM184" s="162"/>
      <c r="FN184" s="162"/>
      <c r="FO184" s="162"/>
      <c r="FP184" s="162"/>
      <c r="FQ184" s="162"/>
      <c r="FR184" s="162"/>
      <c r="FS184" s="162"/>
      <c r="FT184" s="162"/>
      <c r="FU184" s="162"/>
      <c r="FV184" s="162"/>
      <c r="FW184" s="162"/>
      <c r="FX184" s="162"/>
      <c r="FY184" s="162"/>
      <c r="FZ184" s="162"/>
      <c r="GA184" s="162"/>
      <c r="GB184" s="162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  <c r="GN184" s="167"/>
    </row>
    <row r="185" spans="1:196" ht="13.8">
      <c r="A185" t="s">
        <v>332</v>
      </c>
      <c r="B185" s="19" t="s">
        <v>333</v>
      </c>
      <c r="C185" s="34"/>
      <c r="D185" s="168"/>
      <c r="E185" s="168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62"/>
      <c r="DA185" s="162"/>
      <c r="DB185" s="162"/>
      <c r="DC185" s="162"/>
      <c r="DD185" s="162"/>
      <c r="DE185" s="162"/>
      <c r="DF185" s="162"/>
      <c r="DG185" s="162"/>
      <c r="DH185" s="162"/>
      <c r="DI185" s="162"/>
      <c r="DJ185" s="162"/>
      <c r="DK185" s="162"/>
      <c r="DL185" s="162"/>
      <c r="DM185" s="162"/>
      <c r="DN185" s="162"/>
      <c r="DO185" s="162"/>
      <c r="DP185" s="162"/>
      <c r="DQ185" s="162"/>
      <c r="DR185" s="162"/>
      <c r="DS185" s="162"/>
      <c r="DT185" s="162"/>
      <c r="DU185" s="162"/>
      <c r="DV185" s="162"/>
      <c r="DW185" s="162"/>
      <c r="DX185" s="162"/>
      <c r="DY185" s="162"/>
      <c r="DZ185" s="162"/>
      <c r="EA185" s="162"/>
      <c r="EB185" s="162"/>
      <c r="EC185" s="162"/>
      <c r="ED185" s="162"/>
      <c r="EE185" s="162"/>
      <c r="EF185" s="162"/>
      <c r="EG185" s="162"/>
      <c r="EH185" s="162"/>
      <c r="EI185" s="162"/>
      <c r="EJ185" s="162"/>
      <c r="EK185" s="162"/>
      <c r="EL185" s="162"/>
      <c r="EM185" s="162"/>
      <c r="EN185" s="162"/>
      <c r="EO185" s="162"/>
      <c r="EP185" s="162"/>
      <c r="EQ185" s="162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2"/>
      <c r="FD185" s="162"/>
      <c r="FE185" s="162"/>
      <c r="FF185" s="162"/>
      <c r="FG185" s="162"/>
      <c r="FH185" s="162"/>
      <c r="FI185" s="162"/>
      <c r="FJ185" s="162"/>
      <c r="FK185" s="162"/>
      <c r="FL185" s="162"/>
      <c r="FM185" s="162"/>
      <c r="FN185" s="162"/>
      <c r="FO185" s="162"/>
      <c r="FP185" s="162"/>
      <c r="FQ185" s="162"/>
      <c r="FR185" s="162"/>
      <c r="FS185" s="162"/>
      <c r="FT185" s="162"/>
      <c r="FU185" s="162"/>
      <c r="FV185" s="162"/>
      <c r="FW185" s="162"/>
      <c r="FX185" s="162"/>
      <c r="FY185" s="162"/>
      <c r="FZ185" s="162"/>
      <c r="GA185" s="162"/>
      <c r="GB185" s="162"/>
      <c r="GC185" s="167"/>
      <c r="GD185" s="167"/>
      <c r="GE185" s="167"/>
      <c r="GF185" s="167"/>
      <c r="GG185" s="167"/>
      <c r="GH185" s="167"/>
      <c r="GI185" s="167"/>
      <c r="GJ185" s="167"/>
      <c r="GK185" s="167"/>
      <c r="GL185" s="167"/>
      <c r="GM185" s="167"/>
      <c r="GN185" s="167"/>
    </row>
    <row r="186" spans="1:196" ht="13.8">
      <c r="A186" t="s">
        <v>260</v>
      </c>
      <c r="B186" s="19" t="s">
        <v>112</v>
      </c>
      <c r="C186" s="34"/>
      <c r="D186" s="165"/>
      <c r="E186" s="165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62"/>
      <c r="DA186" s="162"/>
      <c r="DB186" s="162"/>
      <c r="DC186" s="162"/>
      <c r="DD186" s="162"/>
      <c r="DE186" s="162"/>
      <c r="DF186" s="162"/>
      <c r="DG186" s="162"/>
      <c r="DH186" s="162"/>
      <c r="DI186" s="162"/>
      <c r="DJ186" s="162"/>
      <c r="DK186" s="162"/>
      <c r="DL186" s="162"/>
      <c r="DM186" s="162"/>
      <c r="DN186" s="162"/>
      <c r="DO186" s="162"/>
      <c r="DP186" s="162"/>
      <c r="DQ186" s="162"/>
      <c r="DR186" s="162"/>
      <c r="DS186" s="162"/>
      <c r="DT186" s="162"/>
      <c r="DU186" s="162"/>
      <c r="DV186" s="162"/>
      <c r="DW186" s="162"/>
      <c r="DX186" s="162"/>
      <c r="DY186" s="162"/>
      <c r="DZ186" s="162"/>
      <c r="EA186" s="162"/>
      <c r="EB186" s="162"/>
      <c r="EC186" s="162"/>
      <c r="ED186" s="162"/>
      <c r="EE186" s="162"/>
      <c r="EF186" s="162"/>
      <c r="EG186" s="162"/>
      <c r="EH186" s="162"/>
      <c r="EI186" s="162"/>
      <c r="EJ186" s="162"/>
      <c r="EK186" s="162"/>
      <c r="EL186" s="162"/>
      <c r="EM186" s="162"/>
      <c r="EN186" s="162"/>
      <c r="EO186" s="162"/>
      <c r="EP186" s="162"/>
      <c r="EQ186" s="162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2"/>
      <c r="FD186" s="162"/>
      <c r="FE186" s="162"/>
      <c r="FF186" s="162"/>
      <c r="FG186" s="162"/>
      <c r="FH186" s="162"/>
      <c r="FI186" s="162"/>
      <c r="FJ186" s="162"/>
      <c r="FK186" s="162"/>
      <c r="FL186" s="162"/>
      <c r="FM186" s="162"/>
      <c r="FN186" s="162"/>
      <c r="FO186" s="162"/>
      <c r="FP186" s="162"/>
      <c r="FQ186" s="162"/>
      <c r="FR186" s="162"/>
      <c r="FS186" s="162"/>
      <c r="FT186" s="162"/>
      <c r="FU186" s="162"/>
      <c r="FV186" s="162"/>
      <c r="FW186" s="162"/>
      <c r="FX186" s="162"/>
      <c r="FY186" s="162"/>
      <c r="FZ186" s="162"/>
      <c r="GA186" s="162"/>
      <c r="GB186" s="162"/>
      <c r="GC186" s="167"/>
      <c r="GD186" s="167"/>
      <c r="GE186" s="167"/>
      <c r="GF186" s="167"/>
      <c r="GG186" s="167"/>
      <c r="GH186" s="167"/>
      <c r="GI186" s="167"/>
      <c r="GJ186" s="167"/>
      <c r="GK186" s="167"/>
      <c r="GL186" s="167"/>
      <c r="GM186" s="167"/>
      <c r="GN186" s="167"/>
    </row>
    <row r="187" spans="1:196" ht="15">
      <c r="A187" t="s">
        <v>346</v>
      </c>
      <c r="B187" s="19" t="s">
        <v>347</v>
      </c>
      <c r="C187" s="34"/>
      <c r="D187" s="165"/>
      <c r="E187" s="165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62"/>
      <c r="DA187" s="162"/>
      <c r="DB187" s="162"/>
      <c r="DC187" s="162"/>
      <c r="DD187" s="162"/>
      <c r="DE187" s="162"/>
      <c r="DF187" s="162"/>
      <c r="DG187" s="162"/>
      <c r="DH187" s="162"/>
      <c r="DI187" s="162"/>
      <c r="DJ187" s="162"/>
      <c r="DK187" s="162"/>
      <c r="DL187" s="162"/>
      <c r="DM187" s="162"/>
      <c r="DN187" s="162"/>
      <c r="DO187" s="162"/>
      <c r="DP187" s="162"/>
      <c r="DQ187" s="162"/>
      <c r="DR187" s="162"/>
      <c r="DS187" s="162"/>
      <c r="DT187" s="162"/>
      <c r="DU187" s="162"/>
      <c r="DV187" s="162"/>
      <c r="DW187" s="162"/>
      <c r="DX187" s="162"/>
      <c r="DY187" s="162"/>
      <c r="DZ187" s="162"/>
      <c r="EA187" s="162"/>
      <c r="EB187" s="162"/>
      <c r="EC187" s="162"/>
      <c r="ED187" s="162"/>
      <c r="EE187" s="162"/>
      <c r="EF187" s="162"/>
      <c r="EG187" s="162"/>
      <c r="EH187" s="162"/>
      <c r="EI187" s="162"/>
      <c r="EJ187" s="162"/>
      <c r="EK187" s="162"/>
      <c r="EL187" s="162"/>
      <c r="EM187" s="162"/>
      <c r="EN187" s="162"/>
      <c r="EO187" s="162"/>
      <c r="EP187" s="162"/>
      <c r="EQ187" s="162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2"/>
      <c r="FD187" s="162"/>
      <c r="FE187" s="162"/>
      <c r="FF187" s="162"/>
      <c r="FG187" s="162"/>
      <c r="FH187" s="162"/>
      <c r="FI187" s="162"/>
      <c r="FJ187" s="162"/>
      <c r="FK187" s="162"/>
      <c r="FL187" s="162"/>
      <c r="FM187" s="162"/>
      <c r="FN187" s="162"/>
      <c r="FO187" s="162"/>
      <c r="FP187" s="162"/>
      <c r="FQ187" s="162"/>
      <c r="FR187" s="162"/>
      <c r="FS187" s="162"/>
      <c r="FT187" s="162"/>
      <c r="FU187" s="162"/>
      <c r="FV187" s="162"/>
      <c r="FW187" s="162"/>
      <c r="FX187" s="162"/>
      <c r="FY187" s="162"/>
      <c r="FZ187" s="162"/>
      <c r="GA187" s="162"/>
      <c r="GB187" s="162"/>
      <c r="GC187" s="167"/>
      <c r="GD187" s="167"/>
      <c r="GE187" s="167"/>
      <c r="GF187" s="167"/>
      <c r="GG187" s="167"/>
      <c r="GH187" s="167"/>
      <c r="GI187" s="167"/>
      <c r="GJ187" s="167"/>
      <c r="GK187" s="167"/>
      <c r="GL187" s="167"/>
      <c r="GM187" s="167"/>
      <c r="GN187" s="167"/>
    </row>
    <row r="188" spans="1:196" ht="15">
      <c r="A188" t="s">
        <v>351</v>
      </c>
      <c r="B188" s="19" t="s">
        <v>352</v>
      </c>
      <c r="C188" s="34"/>
      <c r="D188" s="165"/>
      <c r="E188" s="165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62"/>
      <c r="DA188" s="162"/>
      <c r="DB188" s="162"/>
      <c r="DC188" s="162"/>
      <c r="DD188" s="162"/>
      <c r="DE188" s="162"/>
      <c r="DF188" s="162"/>
      <c r="DG188" s="162"/>
      <c r="DH188" s="162"/>
      <c r="DI188" s="162"/>
      <c r="DJ188" s="162"/>
      <c r="DK188" s="162"/>
      <c r="DL188" s="162"/>
      <c r="DM188" s="162"/>
      <c r="DN188" s="162"/>
      <c r="DO188" s="162"/>
      <c r="DP188" s="162"/>
      <c r="DQ188" s="162"/>
      <c r="DR188" s="162"/>
      <c r="DS188" s="162"/>
      <c r="DT188" s="162"/>
      <c r="DU188" s="162"/>
      <c r="DV188" s="162"/>
      <c r="DW188" s="162"/>
      <c r="DX188" s="162"/>
      <c r="DY188" s="162"/>
      <c r="DZ188" s="162"/>
      <c r="EA188" s="162"/>
      <c r="EB188" s="162"/>
      <c r="EC188" s="162"/>
      <c r="ED188" s="162"/>
      <c r="EE188" s="162"/>
      <c r="EF188" s="162"/>
      <c r="EG188" s="162"/>
      <c r="EH188" s="162"/>
      <c r="EI188" s="162"/>
      <c r="EJ188" s="162"/>
      <c r="EK188" s="162"/>
      <c r="EL188" s="162"/>
      <c r="EM188" s="162"/>
      <c r="EN188" s="162"/>
      <c r="EO188" s="162"/>
      <c r="EP188" s="162"/>
      <c r="EQ188" s="162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2"/>
      <c r="FD188" s="162"/>
      <c r="FE188" s="162"/>
      <c r="FF188" s="162"/>
      <c r="FG188" s="162"/>
      <c r="FH188" s="162"/>
      <c r="FI188" s="162"/>
      <c r="FJ188" s="162"/>
      <c r="FK188" s="162"/>
      <c r="FL188" s="162"/>
      <c r="FM188" s="162"/>
      <c r="FN188" s="162"/>
      <c r="FO188" s="162"/>
      <c r="FP188" s="162"/>
      <c r="FQ188" s="162"/>
      <c r="FR188" s="162"/>
      <c r="FS188" s="162"/>
      <c r="FT188" s="162"/>
      <c r="FU188" s="162"/>
      <c r="FV188" s="162"/>
      <c r="FW188" s="162"/>
      <c r="FX188" s="162"/>
      <c r="FY188" s="162"/>
      <c r="FZ188" s="162"/>
      <c r="GA188" s="162"/>
      <c r="GB188" s="162"/>
      <c r="GC188" s="167"/>
      <c r="GD188" s="167"/>
      <c r="GE188" s="167"/>
      <c r="GF188" s="167"/>
      <c r="GG188" s="167"/>
      <c r="GH188" s="167"/>
      <c r="GI188" s="167"/>
      <c r="GJ188" s="167"/>
      <c r="GK188" s="167"/>
      <c r="GL188" s="167"/>
      <c r="GM188" s="167"/>
      <c r="GN188" s="167"/>
    </row>
    <row r="189" spans="1:196" ht="15.6">
      <c r="A189" t="s">
        <v>334</v>
      </c>
      <c r="B189" t="s">
        <v>335</v>
      </c>
      <c r="C189" s="34"/>
      <c r="D189" s="168"/>
      <c r="E189" s="165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62"/>
      <c r="DA189" s="162"/>
      <c r="DB189" s="162"/>
      <c r="DC189" s="162"/>
      <c r="DD189" s="162"/>
      <c r="DE189" s="162"/>
      <c r="DF189" s="162"/>
      <c r="DG189" s="162"/>
      <c r="DH189" s="162"/>
      <c r="DI189" s="162"/>
      <c r="DJ189" s="162"/>
      <c r="DK189" s="162"/>
      <c r="DL189" s="162"/>
      <c r="DM189" s="162"/>
      <c r="DN189" s="162"/>
      <c r="DO189" s="162"/>
      <c r="DP189" s="162"/>
      <c r="DQ189" s="162"/>
      <c r="DR189" s="162"/>
      <c r="DS189" s="162"/>
      <c r="DT189" s="162"/>
      <c r="DU189" s="162"/>
      <c r="DV189" s="162"/>
      <c r="DW189" s="162"/>
      <c r="DX189" s="162"/>
      <c r="DY189" s="162"/>
      <c r="DZ189" s="162"/>
      <c r="EA189" s="162"/>
      <c r="EB189" s="162"/>
      <c r="EC189" s="162"/>
      <c r="ED189" s="162"/>
      <c r="EE189" s="162"/>
      <c r="EF189" s="162"/>
      <c r="EG189" s="162"/>
      <c r="EH189" s="162"/>
      <c r="EI189" s="162"/>
      <c r="EJ189" s="162"/>
      <c r="EK189" s="162"/>
      <c r="EL189" s="162"/>
      <c r="EM189" s="162"/>
      <c r="EN189" s="162"/>
      <c r="EO189" s="162"/>
      <c r="EP189" s="162"/>
      <c r="EQ189" s="162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2"/>
      <c r="FD189" s="162"/>
      <c r="FE189" s="162"/>
      <c r="FF189" s="162"/>
      <c r="FG189" s="162"/>
      <c r="FH189" s="162"/>
      <c r="FI189" s="162"/>
      <c r="FJ189" s="162"/>
      <c r="FK189" s="162"/>
      <c r="FL189" s="162"/>
      <c r="FM189" s="162"/>
      <c r="FN189" s="162"/>
      <c r="FO189" s="162"/>
      <c r="FP189" s="162"/>
      <c r="FQ189" s="162"/>
      <c r="FR189" s="162"/>
      <c r="FS189" s="162"/>
      <c r="FT189" s="162"/>
      <c r="FU189" s="162"/>
      <c r="FV189" s="162"/>
      <c r="FW189" s="162"/>
      <c r="FX189" s="162"/>
      <c r="FY189" s="162"/>
      <c r="FZ189" s="162"/>
      <c r="GA189" s="162"/>
      <c r="GB189" s="162"/>
      <c r="GC189" s="167"/>
      <c r="GD189" s="167"/>
      <c r="GE189" s="167"/>
      <c r="GF189" s="167"/>
      <c r="GG189" s="167"/>
      <c r="GH189" s="167"/>
      <c r="GI189" s="167"/>
      <c r="GJ189" s="167"/>
      <c r="GK189" s="167"/>
      <c r="GL189" s="167"/>
      <c r="GM189" s="167"/>
      <c r="GN189" s="167"/>
    </row>
    <row r="190" spans="1:196" ht="15">
      <c r="A190" t="s">
        <v>261</v>
      </c>
      <c r="B190" s="19" t="s">
        <v>262</v>
      </c>
      <c r="C190" s="34"/>
      <c r="D190" s="165"/>
      <c r="E190" s="165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62"/>
      <c r="DA190" s="162"/>
      <c r="DB190" s="162"/>
      <c r="DC190" s="162"/>
      <c r="DD190" s="162"/>
      <c r="DE190" s="162"/>
      <c r="DF190" s="162"/>
      <c r="DG190" s="162"/>
      <c r="DH190" s="162"/>
      <c r="DI190" s="162"/>
      <c r="DJ190" s="162"/>
      <c r="DK190" s="162"/>
      <c r="DL190" s="162"/>
      <c r="DM190" s="162"/>
      <c r="DN190" s="162"/>
      <c r="DO190" s="162"/>
      <c r="DP190" s="162"/>
      <c r="DQ190" s="162"/>
      <c r="DR190" s="162"/>
      <c r="DS190" s="162"/>
      <c r="DT190" s="162"/>
      <c r="DU190" s="162"/>
      <c r="DV190" s="162"/>
      <c r="DW190" s="162"/>
      <c r="DX190" s="162"/>
      <c r="DY190" s="162"/>
      <c r="DZ190" s="162"/>
      <c r="EA190" s="162"/>
      <c r="EB190" s="162"/>
      <c r="EC190" s="162"/>
      <c r="ED190" s="162"/>
      <c r="EE190" s="162"/>
      <c r="EF190" s="162"/>
      <c r="EG190" s="162"/>
      <c r="EH190" s="162"/>
      <c r="EI190" s="162"/>
      <c r="EJ190" s="162"/>
      <c r="EK190" s="162"/>
      <c r="EL190" s="162"/>
      <c r="EM190" s="162"/>
      <c r="EN190" s="162"/>
      <c r="EO190" s="162"/>
      <c r="EP190" s="162"/>
      <c r="EQ190" s="162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2"/>
      <c r="FD190" s="162"/>
      <c r="FE190" s="162"/>
      <c r="FF190" s="162"/>
      <c r="FG190" s="162"/>
      <c r="FH190" s="162"/>
      <c r="FI190" s="162"/>
      <c r="FJ190" s="162"/>
      <c r="FK190" s="162"/>
      <c r="FL190" s="162"/>
      <c r="FM190" s="162"/>
      <c r="FN190" s="162"/>
      <c r="FO190" s="162"/>
      <c r="FP190" s="162"/>
      <c r="FQ190" s="162"/>
      <c r="FR190" s="162"/>
      <c r="FS190" s="162"/>
      <c r="FT190" s="162"/>
      <c r="FU190" s="162"/>
      <c r="FV190" s="162"/>
      <c r="FW190" s="162"/>
      <c r="FX190" s="162"/>
      <c r="FY190" s="162"/>
      <c r="FZ190" s="162"/>
      <c r="GA190" s="162"/>
      <c r="GB190" s="162"/>
      <c r="GC190" s="167"/>
      <c r="GD190" s="167"/>
      <c r="GE190" s="167"/>
      <c r="GF190" s="167"/>
      <c r="GG190" s="167"/>
      <c r="GH190" s="167"/>
      <c r="GI190" s="167"/>
      <c r="GJ190" s="167"/>
      <c r="GK190" s="167"/>
      <c r="GL190" s="167"/>
      <c r="GM190" s="167"/>
      <c r="GN190" s="167"/>
    </row>
    <row r="191" spans="1:196" ht="13.8">
      <c r="B191" s="47" t="s">
        <v>303</v>
      </c>
      <c r="C191" s="42"/>
      <c r="D191" s="176"/>
      <c r="E191" s="176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62"/>
      <c r="DA191" s="162"/>
      <c r="DB191" s="162"/>
      <c r="DC191" s="162"/>
      <c r="DD191" s="162"/>
      <c r="DE191" s="162"/>
      <c r="DF191" s="162"/>
      <c r="DG191" s="162"/>
      <c r="DH191" s="162"/>
      <c r="DI191" s="162"/>
      <c r="DJ191" s="162"/>
      <c r="DK191" s="162"/>
      <c r="DL191" s="162"/>
      <c r="DM191" s="162"/>
      <c r="DN191" s="162"/>
      <c r="DO191" s="162"/>
      <c r="DP191" s="162"/>
      <c r="DQ191" s="162"/>
      <c r="DR191" s="162"/>
      <c r="DS191" s="162"/>
      <c r="DT191" s="162"/>
      <c r="DU191" s="162"/>
      <c r="DV191" s="162"/>
      <c r="DW191" s="162"/>
      <c r="DX191" s="162"/>
      <c r="DY191" s="162"/>
      <c r="DZ191" s="162"/>
      <c r="EA191" s="162"/>
      <c r="EB191" s="162"/>
      <c r="EC191" s="162"/>
      <c r="ED191" s="162"/>
      <c r="EE191" s="162"/>
      <c r="EF191" s="162"/>
      <c r="EG191" s="162"/>
      <c r="EH191" s="162"/>
      <c r="EI191" s="162"/>
      <c r="EJ191" s="162"/>
      <c r="EK191" s="162"/>
      <c r="EL191" s="162"/>
      <c r="EM191" s="162"/>
      <c r="EN191" s="162"/>
      <c r="EO191" s="162"/>
      <c r="EP191" s="162"/>
      <c r="EQ191" s="162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2"/>
      <c r="FD191" s="162"/>
      <c r="FE191" s="162"/>
      <c r="FF191" s="162"/>
      <c r="FG191" s="162"/>
      <c r="FH191" s="162"/>
      <c r="FI191" s="162"/>
      <c r="FJ191" s="162"/>
      <c r="FK191" s="162"/>
      <c r="FL191" s="162"/>
      <c r="FM191" s="162"/>
      <c r="FN191" s="162"/>
      <c r="FO191" s="162"/>
      <c r="FP191" s="162"/>
      <c r="FQ191" s="162"/>
      <c r="FR191" s="162"/>
      <c r="FS191" s="162"/>
      <c r="FT191" s="162"/>
      <c r="FU191" s="162"/>
      <c r="FV191" s="162"/>
      <c r="FW191" s="162"/>
      <c r="FX191" s="162"/>
      <c r="FY191" s="162"/>
      <c r="FZ191" s="162"/>
      <c r="GA191" s="162"/>
      <c r="GB191" s="162"/>
      <c r="GC191" s="167"/>
      <c r="GD191" s="167"/>
      <c r="GE191" s="167"/>
      <c r="GF191" s="167"/>
      <c r="GG191" s="167"/>
      <c r="GH191" s="167"/>
      <c r="GI191" s="167"/>
      <c r="GJ191" s="167"/>
      <c r="GK191" s="167"/>
      <c r="GL191" s="167"/>
      <c r="GM191" s="167"/>
      <c r="GN191" s="167"/>
    </row>
    <row r="192" spans="1:196" ht="15">
      <c r="A192" t="s">
        <v>323</v>
      </c>
      <c r="B192" s="47" t="s">
        <v>324</v>
      </c>
      <c r="C192" s="42"/>
      <c r="D192" s="165"/>
      <c r="E192" s="176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62"/>
      <c r="DA192" s="162"/>
      <c r="DB192" s="162"/>
      <c r="DC192" s="162"/>
      <c r="DD192" s="162"/>
      <c r="DE192" s="162"/>
      <c r="DF192" s="162"/>
      <c r="DG192" s="162"/>
      <c r="DH192" s="162"/>
      <c r="DI192" s="162"/>
      <c r="DJ192" s="162"/>
      <c r="DK192" s="162"/>
      <c r="DL192" s="162"/>
      <c r="DM192" s="162"/>
      <c r="DN192" s="162"/>
      <c r="DO192" s="162"/>
      <c r="DP192" s="162"/>
      <c r="DQ192" s="162"/>
      <c r="DR192" s="162"/>
      <c r="DS192" s="162"/>
      <c r="DT192" s="162"/>
      <c r="DU192" s="162"/>
      <c r="DV192" s="162"/>
      <c r="DW192" s="162"/>
      <c r="DX192" s="162"/>
      <c r="DY192" s="162"/>
      <c r="DZ192" s="162"/>
      <c r="EA192" s="162"/>
      <c r="EB192" s="162"/>
      <c r="EC192" s="162"/>
      <c r="ED192" s="162"/>
      <c r="EE192" s="162"/>
      <c r="EF192" s="162"/>
      <c r="EG192" s="162"/>
      <c r="EH192" s="162"/>
      <c r="EI192" s="162"/>
      <c r="EJ192" s="162"/>
      <c r="EK192" s="162"/>
      <c r="EL192" s="162"/>
      <c r="EM192" s="162"/>
      <c r="EN192" s="162"/>
      <c r="EO192" s="162"/>
      <c r="EP192" s="162"/>
      <c r="EQ192" s="162"/>
      <c r="ER192" s="162"/>
      <c r="ES192" s="162"/>
      <c r="ET192" s="162"/>
      <c r="EU192" s="162"/>
      <c r="EV192" s="162"/>
      <c r="EW192" s="162"/>
      <c r="EX192" s="162"/>
      <c r="EY192" s="162"/>
      <c r="EZ192" s="162"/>
      <c r="FA192" s="162"/>
      <c r="FB192" s="162"/>
      <c r="FC192" s="162"/>
      <c r="FD192" s="162"/>
      <c r="FE192" s="162"/>
      <c r="FF192" s="162"/>
      <c r="FG192" s="162"/>
      <c r="FH192" s="162"/>
      <c r="FI192" s="162"/>
      <c r="FJ192" s="162"/>
      <c r="FK192" s="162"/>
      <c r="FL192" s="162"/>
      <c r="FM192" s="162"/>
      <c r="FN192" s="162"/>
      <c r="FO192" s="162"/>
      <c r="FP192" s="162"/>
      <c r="FQ192" s="162"/>
      <c r="FR192" s="162"/>
      <c r="FS192" s="162"/>
      <c r="FT192" s="162"/>
      <c r="FU192" s="162"/>
      <c r="FV192" s="162"/>
      <c r="FW192" s="162"/>
      <c r="FX192" s="162"/>
      <c r="FY192" s="162"/>
      <c r="FZ192" s="162"/>
      <c r="GA192" s="162"/>
      <c r="GB192" s="162"/>
      <c r="GC192" s="167"/>
      <c r="GD192" s="167"/>
      <c r="GE192" s="167"/>
      <c r="GF192" s="167"/>
      <c r="GG192" s="167"/>
      <c r="GH192" s="167"/>
      <c r="GI192" s="167"/>
      <c r="GJ192" s="167"/>
      <c r="GK192" s="167"/>
      <c r="GL192" s="167"/>
      <c r="GM192" s="167"/>
      <c r="GN192" s="167"/>
    </row>
    <row r="193" spans="1:203" ht="14.4" customHeight="1">
      <c r="A193" t="s">
        <v>212</v>
      </c>
      <c r="B193" s="19"/>
      <c r="C193" s="35"/>
      <c r="D193" s="165"/>
      <c r="E193" s="165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  <c r="GL193" s="167"/>
      <c r="GM193" s="167"/>
      <c r="GN193" s="167"/>
    </row>
    <row r="194" spans="1:203" ht="14.4" customHeight="1">
      <c r="A194" t="s">
        <v>213</v>
      </c>
      <c r="B194" s="19"/>
      <c r="C194" s="3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7"/>
      <c r="GD194" s="167"/>
      <c r="GE194" s="167"/>
      <c r="GF194" s="167"/>
      <c r="GG194" s="167"/>
      <c r="GH194" s="167"/>
      <c r="GI194" s="167"/>
      <c r="GJ194" s="167"/>
      <c r="GK194" s="167"/>
      <c r="GL194" s="167"/>
      <c r="GM194" s="167"/>
      <c r="GN194" s="167"/>
    </row>
    <row r="195" spans="1:203" ht="14.4" customHeight="1">
      <c r="A195" t="s">
        <v>216</v>
      </c>
      <c r="B195" s="19" t="s">
        <v>217</v>
      </c>
      <c r="C195" s="34"/>
      <c r="D195" s="168"/>
      <c r="E195" s="168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7"/>
      <c r="GD195" s="167"/>
      <c r="GE195" s="167"/>
      <c r="GF195" s="167"/>
      <c r="GG195" s="167"/>
      <c r="GH195" s="167"/>
      <c r="GI195" s="167"/>
      <c r="GJ195" s="167"/>
      <c r="GK195" s="167"/>
      <c r="GL195" s="167"/>
      <c r="GM195" s="167"/>
      <c r="GN195" s="167"/>
    </row>
    <row r="196" spans="1:203" ht="14.4" customHeight="1">
      <c r="A196" t="s">
        <v>219</v>
      </c>
      <c r="B196" s="19" t="s">
        <v>218</v>
      </c>
      <c r="C196" s="45"/>
      <c r="D196" s="185"/>
      <c r="E196" s="18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7"/>
      <c r="GD196" s="167"/>
      <c r="GE196" s="167"/>
      <c r="GF196" s="167"/>
      <c r="GG196" s="167"/>
      <c r="GH196" s="167"/>
      <c r="GI196" s="167"/>
      <c r="GJ196" s="167"/>
      <c r="GK196" s="167"/>
      <c r="GL196" s="167"/>
      <c r="GM196" s="167"/>
      <c r="GN196" s="167"/>
    </row>
    <row r="197" spans="1:203" ht="14.4" customHeight="1">
      <c r="A197" t="s">
        <v>214</v>
      </c>
      <c r="B197" s="19" t="s">
        <v>215</v>
      </c>
      <c r="C197" s="34"/>
      <c r="D197" s="168"/>
      <c r="E197" s="168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  <c r="GL197" s="167"/>
      <c r="GM197" s="167"/>
      <c r="GN197" s="167"/>
    </row>
    <row r="198" spans="1:203" ht="14.4" customHeight="1">
      <c r="A198" t="s">
        <v>128</v>
      </c>
      <c r="B198" s="17" t="s">
        <v>129</v>
      </c>
      <c r="C198" s="35"/>
      <c r="D198" s="165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  <c r="GL198" s="167"/>
      <c r="GM198" s="167"/>
      <c r="GN198" s="167"/>
    </row>
    <row r="199" spans="1:203" ht="14.4" customHeight="1">
      <c r="A199" t="s">
        <v>148</v>
      </c>
      <c r="B199" s="17" t="s">
        <v>130</v>
      </c>
      <c r="C199" s="35"/>
      <c r="D199" s="165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  <c r="GL199" s="167"/>
      <c r="GM199" s="167"/>
      <c r="GN199" s="167"/>
    </row>
    <row r="200" spans="1:203" ht="14.4" customHeight="1">
      <c r="A200" s="17" t="s">
        <v>149</v>
      </c>
      <c r="B200" s="17" t="s">
        <v>133</v>
      </c>
      <c r="C200" s="46"/>
      <c r="D200" s="18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  <c r="GL200" s="167"/>
      <c r="GM200" s="167"/>
      <c r="GN200" s="167"/>
    </row>
    <row r="201" spans="1:203" ht="14.4" customHeight="1">
      <c r="A201" s="17" t="s">
        <v>358</v>
      </c>
      <c r="B201" s="17"/>
      <c r="C201" s="46"/>
      <c r="D201" s="18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  <c r="GL201" s="167"/>
      <c r="GM201" s="167"/>
      <c r="GN201" s="167"/>
    </row>
    <row r="202" spans="1:203" ht="14.4" customHeight="1">
      <c r="A202" s="17" t="s">
        <v>245</v>
      </c>
      <c r="B202" s="17"/>
      <c r="C202" s="46"/>
      <c r="D202" s="18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  <c r="GL202" s="167"/>
      <c r="GM202" s="167"/>
      <c r="GN202" s="167"/>
    </row>
    <row r="203" spans="1:203" ht="14.4" customHeight="1">
      <c r="A203" s="17"/>
      <c r="B203" s="17"/>
      <c r="C203" s="46"/>
      <c r="D203" s="18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  <c r="GL203" s="167"/>
      <c r="GM203" s="167"/>
      <c r="GN203" s="167"/>
    </row>
    <row r="204" spans="1:203" ht="14.4" customHeight="1">
      <c r="A204" s="17" t="s">
        <v>135</v>
      </c>
      <c r="B204" s="17"/>
      <c r="C204" s="46"/>
      <c r="D204" s="18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  <c r="GL204" s="167"/>
      <c r="GM204" s="167"/>
      <c r="GN204" s="167"/>
    </row>
    <row r="205" spans="1:203" ht="14.4" customHeight="1">
      <c r="A205" t="s">
        <v>309</v>
      </c>
      <c r="B205" t="s">
        <v>305</v>
      </c>
      <c r="C205" s="48"/>
      <c r="D205" s="165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  <c r="GL205" s="167"/>
      <c r="GM205" s="167"/>
      <c r="GN205" s="167"/>
    </row>
    <row r="206" spans="1:203" ht="14.4" customHeight="1">
      <c r="A206" t="s">
        <v>310</v>
      </c>
      <c r="B206" t="s">
        <v>306</v>
      </c>
      <c r="C206" s="48"/>
      <c r="D206" s="163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  <c r="GL206" s="167"/>
      <c r="GM206" s="167"/>
      <c r="GN206" s="167"/>
    </row>
    <row r="207" spans="1:203" ht="14.4" customHeight="1">
      <c r="A207" t="s">
        <v>311</v>
      </c>
      <c r="B207" s="17" t="s">
        <v>314</v>
      </c>
      <c r="C207" s="48"/>
      <c r="D207" s="163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  <c r="GL207" s="167"/>
      <c r="GM207" s="167"/>
      <c r="GN207" s="167"/>
    </row>
    <row r="208" spans="1:203" s="18" customFormat="1" ht="15.6">
      <c r="A208" s="10" t="s">
        <v>312</v>
      </c>
      <c r="B208" s="10" t="s">
        <v>313</v>
      </c>
      <c r="C208" s="39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  <c r="DW208" s="171"/>
      <c r="DX208" s="171"/>
      <c r="DY208" s="171"/>
      <c r="DZ208" s="171"/>
      <c r="EA208" s="171"/>
      <c r="EB208" s="171"/>
      <c r="EC208" s="171"/>
      <c r="ED208" s="171"/>
      <c r="EE208" s="171"/>
      <c r="EF208" s="171"/>
      <c r="EG208" s="171"/>
      <c r="EH208" s="171"/>
      <c r="EI208" s="171"/>
      <c r="EJ208" s="171"/>
      <c r="EK208" s="171"/>
      <c r="EL208" s="171"/>
      <c r="EM208" s="171"/>
      <c r="EN208" s="171"/>
      <c r="EO208" s="171"/>
      <c r="EP208" s="171"/>
      <c r="EQ208" s="171"/>
      <c r="ER208" s="171"/>
      <c r="ES208" s="171"/>
      <c r="ET208" s="171"/>
      <c r="EU208" s="171"/>
      <c r="EV208" s="171"/>
      <c r="EW208" s="171"/>
      <c r="EX208" s="171"/>
      <c r="EY208" s="171"/>
      <c r="EZ208" s="171"/>
      <c r="FA208" s="171"/>
      <c r="FB208" s="171"/>
      <c r="FC208" s="171"/>
      <c r="FD208" s="171"/>
      <c r="FE208" s="171"/>
      <c r="FF208" s="171"/>
      <c r="FG208" s="171"/>
      <c r="FH208" s="171"/>
      <c r="FI208" s="171"/>
      <c r="FJ208" s="171"/>
      <c r="FK208" s="171"/>
      <c r="FL208" s="171"/>
      <c r="FM208" s="171"/>
      <c r="FN208" s="171"/>
      <c r="FO208" s="171"/>
      <c r="FP208" s="171"/>
      <c r="FQ208" s="171"/>
      <c r="FR208" s="171"/>
      <c r="FS208" s="171"/>
      <c r="FT208" s="171"/>
      <c r="FU208" s="171"/>
      <c r="FV208" s="171"/>
      <c r="FW208" s="171"/>
      <c r="FX208" s="171"/>
      <c r="FY208" s="171"/>
      <c r="FZ208" s="171"/>
      <c r="GA208" s="171"/>
      <c r="GB208" s="171"/>
      <c r="GC208" s="171"/>
      <c r="GD208" s="171"/>
      <c r="GE208" s="171"/>
      <c r="GF208" s="171"/>
      <c r="GG208" s="171"/>
      <c r="GH208" s="171"/>
      <c r="GI208" s="171"/>
      <c r="GJ208" s="171"/>
      <c r="GK208" s="171"/>
      <c r="GL208" s="171"/>
      <c r="GM208" s="171"/>
      <c r="GN208" s="171"/>
      <c r="GO208" s="23"/>
      <c r="GP208" s="23"/>
      <c r="GQ208" s="23"/>
      <c r="GR208" s="23"/>
      <c r="GS208" s="23"/>
      <c r="GT208" s="23"/>
      <c r="GU208" s="23"/>
    </row>
    <row r="209" spans="2:196" ht="15.6">
      <c r="B209" s="17" t="s">
        <v>136</v>
      </c>
      <c r="C209" s="37"/>
      <c r="D209" s="163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62"/>
      <c r="DA209" s="162"/>
      <c r="DB209" s="162"/>
      <c r="DC209" s="162"/>
      <c r="DD209" s="162"/>
      <c r="DE209" s="162"/>
      <c r="DF209" s="162"/>
      <c r="DG209" s="162"/>
      <c r="DH209" s="162"/>
      <c r="DI209" s="162"/>
      <c r="DJ209" s="162"/>
      <c r="DK209" s="162"/>
      <c r="DL209" s="162"/>
      <c r="DM209" s="162"/>
      <c r="DN209" s="162"/>
      <c r="DO209" s="162"/>
      <c r="DP209" s="162"/>
      <c r="DQ209" s="162"/>
      <c r="DR209" s="162"/>
      <c r="DS209" s="162"/>
      <c r="DT209" s="162"/>
      <c r="DU209" s="162"/>
      <c r="DV209" s="162"/>
      <c r="DW209" s="162"/>
      <c r="DX209" s="162"/>
      <c r="DY209" s="162"/>
      <c r="DZ209" s="162"/>
      <c r="EA209" s="162"/>
      <c r="EB209" s="162"/>
      <c r="EC209" s="162"/>
      <c r="ED209" s="162"/>
      <c r="EE209" s="162"/>
      <c r="EF209" s="162"/>
      <c r="EG209" s="162"/>
      <c r="EH209" s="162"/>
      <c r="EI209" s="162"/>
      <c r="EJ209" s="162"/>
      <c r="EK209" s="162"/>
      <c r="EL209" s="162"/>
      <c r="EM209" s="162"/>
      <c r="EN209" s="162"/>
      <c r="EO209" s="162"/>
      <c r="EP209" s="162"/>
      <c r="EQ209" s="162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2"/>
      <c r="FD209" s="162"/>
      <c r="FE209" s="162"/>
      <c r="FF209" s="162"/>
      <c r="FG209" s="162"/>
      <c r="FH209" s="162"/>
      <c r="FI209" s="162"/>
      <c r="FJ209" s="162"/>
      <c r="FK209" s="162"/>
      <c r="FL209" s="162"/>
      <c r="FM209" s="162"/>
      <c r="FN209" s="162"/>
      <c r="FO209" s="162"/>
      <c r="FP209" s="162"/>
      <c r="FQ209" s="162"/>
      <c r="FR209" s="162"/>
      <c r="FS209" s="162"/>
      <c r="FT209" s="162"/>
      <c r="FU209" s="162"/>
      <c r="FV209" s="162"/>
      <c r="FW209" s="162"/>
      <c r="FX209" s="162"/>
      <c r="FY209" s="162"/>
      <c r="FZ209" s="162"/>
      <c r="GA209" s="162"/>
      <c r="GB209" s="162"/>
      <c r="GC209" s="167"/>
      <c r="GD209" s="167"/>
      <c r="GE209" s="167"/>
      <c r="GF209" s="167"/>
      <c r="GG209" s="167"/>
      <c r="GH209" s="167"/>
      <c r="GI209" s="167"/>
      <c r="GJ209" s="167"/>
      <c r="GK209" s="167"/>
      <c r="GL209" s="167"/>
      <c r="GM209" s="167"/>
      <c r="GN209" s="167"/>
    </row>
    <row r="210" spans="2:196" ht="15.6">
      <c r="B210" s="17" t="s">
        <v>137</v>
      </c>
      <c r="C210" s="37"/>
      <c r="D210" s="163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62"/>
      <c r="DA210" s="162"/>
      <c r="DB210" s="162"/>
      <c r="DC210" s="162"/>
      <c r="DD210" s="162"/>
      <c r="DE210" s="162"/>
      <c r="DF210" s="162"/>
      <c r="DG210" s="162"/>
      <c r="DH210" s="162"/>
      <c r="DI210" s="162"/>
      <c r="DJ210" s="162"/>
      <c r="DK210" s="162"/>
      <c r="DL210" s="162"/>
      <c r="DM210" s="162"/>
      <c r="DN210" s="162"/>
      <c r="DO210" s="162"/>
      <c r="DP210" s="162"/>
      <c r="DQ210" s="162"/>
      <c r="DR210" s="162"/>
      <c r="DS210" s="162"/>
      <c r="DT210" s="162"/>
      <c r="DU210" s="162"/>
      <c r="DV210" s="162"/>
      <c r="DW210" s="162"/>
      <c r="DX210" s="162"/>
      <c r="DY210" s="162"/>
      <c r="DZ210" s="162"/>
      <c r="EA210" s="162"/>
      <c r="EB210" s="162"/>
      <c r="EC210" s="162"/>
      <c r="ED210" s="162"/>
      <c r="EE210" s="162"/>
      <c r="EF210" s="162"/>
      <c r="EG210" s="162"/>
      <c r="EH210" s="162"/>
      <c r="EI210" s="162"/>
      <c r="EJ210" s="162"/>
      <c r="EK210" s="162"/>
      <c r="EL210" s="162"/>
      <c r="EM210" s="162"/>
      <c r="EN210" s="162"/>
      <c r="EO210" s="162"/>
      <c r="EP210" s="162"/>
      <c r="EQ210" s="162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2"/>
      <c r="FD210" s="162"/>
      <c r="FE210" s="162"/>
      <c r="FF210" s="162"/>
      <c r="FG210" s="162"/>
      <c r="FH210" s="162"/>
      <c r="FI210" s="162"/>
      <c r="FJ210" s="162"/>
      <c r="FK210" s="162"/>
      <c r="FL210" s="162"/>
      <c r="FM210" s="162"/>
      <c r="FN210" s="162"/>
      <c r="FO210" s="162"/>
      <c r="FP210" s="162"/>
      <c r="FQ210" s="162"/>
      <c r="FR210" s="162"/>
      <c r="FS210" s="162"/>
      <c r="FT210" s="162"/>
      <c r="FU210" s="162"/>
      <c r="FV210" s="162"/>
      <c r="FW210" s="162"/>
      <c r="FX210" s="162"/>
      <c r="FY210" s="162"/>
      <c r="FZ210" s="162"/>
      <c r="GA210" s="162"/>
      <c r="GB210" s="162"/>
      <c r="GC210" s="167"/>
      <c r="GD210" s="167"/>
      <c r="GE210" s="167"/>
      <c r="GF210" s="167"/>
      <c r="GG210" s="167"/>
      <c r="GH210" s="167"/>
      <c r="GI210" s="167"/>
      <c r="GJ210" s="167"/>
      <c r="GK210" s="167"/>
      <c r="GL210" s="167"/>
      <c r="GM210" s="167"/>
      <c r="GN210" s="167"/>
    </row>
    <row r="211" spans="2:196">
      <c r="B211" s="17"/>
      <c r="C211" s="37"/>
      <c r="D211" s="163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62"/>
      <c r="DA211" s="162"/>
      <c r="DB211" s="162"/>
      <c r="DC211" s="162"/>
      <c r="DD211" s="162"/>
      <c r="DE211" s="162"/>
      <c r="DF211" s="162"/>
      <c r="DG211" s="162"/>
      <c r="DH211" s="162"/>
      <c r="DI211" s="162"/>
      <c r="DJ211" s="162"/>
      <c r="DK211" s="162"/>
      <c r="DL211" s="162"/>
      <c r="DM211" s="162"/>
      <c r="DN211" s="162"/>
      <c r="DO211" s="162"/>
      <c r="DP211" s="162"/>
      <c r="DQ211" s="162"/>
      <c r="DR211" s="162"/>
      <c r="DS211" s="162"/>
      <c r="DT211" s="162"/>
      <c r="DU211" s="162"/>
      <c r="DV211" s="162"/>
      <c r="DW211" s="162"/>
      <c r="DX211" s="162"/>
      <c r="DY211" s="162"/>
      <c r="DZ211" s="162"/>
      <c r="EA211" s="162"/>
      <c r="EB211" s="162"/>
      <c r="EC211" s="162"/>
      <c r="ED211" s="162"/>
      <c r="EE211" s="162"/>
      <c r="EF211" s="162"/>
      <c r="EG211" s="162"/>
      <c r="EH211" s="162"/>
      <c r="EI211" s="162"/>
      <c r="EJ211" s="162"/>
      <c r="EK211" s="162"/>
      <c r="EL211" s="162"/>
      <c r="EM211" s="162"/>
      <c r="EN211" s="162"/>
      <c r="EO211" s="162"/>
      <c r="EP211" s="162"/>
      <c r="EQ211" s="162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2"/>
      <c r="FD211" s="162"/>
      <c r="FE211" s="162"/>
      <c r="FF211" s="162"/>
      <c r="FG211" s="162"/>
      <c r="FH211" s="162"/>
      <c r="FI211" s="162"/>
      <c r="FJ211" s="162"/>
      <c r="FK211" s="162"/>
      <c r="FL211" s="162"/>
      <c r="FM211" s="162"/>
      <c r="FN211" s="162"/>
      <c r="FO211" s="162"/>
      <c r="FP211" s="162"/>
      <c r="FQ211" s="162"/>
      <c r="FR211" s="162"/>
      <c r="FS211" s="162"/>
      <c r="FT211" s="162"/>
      <c r="FU211" s="162"/>
      <c r="FV211" s="162"/>
      <c r="FW211" s="162"/>
      <c r="FX211" s="162"/>
      <c r="FY211" s="162"/>
      <c r="FZ211" s="162"/>
      <c r="GA211" s="162"/>
      <c r="GB211" s="162"/>
      <c r="GC211" s="167"/>
      <c r="GD211" s="167"/>
      <c r="GE211" s="167"/>
      <c r="GF211" s="167"/>
      <c r="GG211" s="167"/>
      <c r="GH211" s="167"/>
      <c r="GI211" s="167"/>
      <c r="GJ211" s="167"/>
      <c r="GK211" s="167"/>
      <c r="GL211" s="167"/>
      <c r="GM211" s="167"/>
      <c r="GN211" s="167"/>
    </row>
    <row r="212" spans="2:196">
      <c r="B212" s="17"/>
      <c r="C212" s="37"/>
      <c r="D212" s="163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62"/>
      <c r="CI212" s="162"/>
      <c r="CJ212" s="162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  <c r="CX212" s="162"/>
      <c r="CY212" s="162"/>
      <c r="CZ212" s="162"/>
      <c r="DA212" s="162"/>
      <c r="DB212" s="162"/>
      <c r="DC212" s="162"/>
      <c r="DD212" s="162"/>
      <c r="DE212" s="162"/>
      <c r="DF212" s="162"/>
      <c r="DG212" s="162"/>
      <c r="DH212" s="162"/>
      <c r="DI212" s="162"/>
      <c r="DJ212" s="162"/>
      <c r="DK212" s="162"/>
      <c r="DL212" s="162"/>
      <c r="DM212" s="162"/>
      <c r="DN212" s="162"/>
      <c r="DO212" s="162"/>
      <c r="DP212" s="162"/>
      <c r="DQ212" s="162"/>
      <c r="DR212" s="162"/>
      <c r="DS212" s="162"/>
      <c r="DT212" s="162"/>
      <c r="DU212" s="162"/>
      <c r="DV212" s="162"/>
      <c r="DW212" s="162"/>
      <c r="DX212" s="162"/>
      <c r="DY212" s="162"/>
      <c r="DZ212" s="162"/>
      <c r="EA212" s="162"/>
      <c r="EB212" s="162"/>
      <c r="EC212" s="162"/>
      <c r="ED212" s="162"/>
      <c r="EE212" s="162"/>
      <c r="EF212" s="162"/>
      <c r="EG212" s="162"/>
      <c r="EH212" s="162"/>
      <c r="EI212" s="162"/>
      <c r="EJ212" s="162"/>
      <c r="EK212" s="162"/>
      <c r="EL212" s="162"/>
      <c r="EM212" s="162"/>
      <c r="EN212" s="162"/>
      <c r="EO212" s="162"/>
      <c r="EP212" s="162"/>
      <c r="EQ212" s="162"/>
      <c r="ER212" s="162"/>
      <c r="ES212" s="162"/>
      <c r="ET212" s="162"/>
      <c r="EU212" s="162"/>
      <c r="EV212" s="162"/>
      <c r="EW212" s="162"/>
      <c r="EX212" s="162"/>
      <c r="EY212" s="162"/>
      <c r="EZ212" s="162"/>
      <c r="FA212" s="162"/>
      <c r="FB212" s="162"/>
      <c r="FC212" s="162"/>
      <c r="FD212" s="162"/>
      <c r="FE212" s="162"/>
      <c r="FF212" s="162"/>
      <c r="FG212" s="162"/>
      <c r="FH212" s="162"/>
      <c r="FI212" s="162"/>
      <c r="FJ212" s="162"/>
      <c r="FK212" s="162"/>
      <c r="FL212" s="162"/>
      <c r="FM212" s="162"/>
      <c r="FN212" s="162"/>
      <c r="FO212" s="162"/>
      <c r="FP212" s="162"/>
      <c r="FQ212" s="162"/>
      <c r="FR212" s="162"/>
      <c r="FS212" s="162"/>
      <c r="FT212" s="162"/>
      <c r="FU212" s="162"/>
      <c r="FV212" s="162"/>
      <c r="FW212" s="162"/>
      <c r="FX212" s="162"/>
      <c r="FY212" s="162"/>
      <c r="FZ212" s="162"/>
      <c r="GA212" s="162"/>
      <c r="GB212" s="162"/>
      <c r="GC212" s="167"/>
      <c r="GD212" s="167"/>
      <c r="GE212" s="167"/>
      <c r="GF212" s="167"/>
      <c r="GG212" s="167"/>
      <c r="GH212" s="167"/>
      <c r="GI212" s="167"/>
      <c r="GJ212" s="167"/>
      <c r="GK212" s="167"/>
      <c r="GL212" s="167"/>
      <c r="GM212" s="167"/>
      <c r="GN212" s="167"/>
    </row>
    <row r="213" spans="2:196">
      <c r="B213" s="17"/>
      <c r="C213" s="37"/>
      <c r="D213" s="16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</row>
    <row r="214" spans="2:196">
      <c r="B214" s="17"/>
      <c r="C214" s="37"/>
      <c r="D214" s="16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</row>
    <row r="215" spans="2:196">
      <c r="B215" s="17"/>
      <c r="C215" s="37"/>
      <c r="D215" s="16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</row>
    <row r="216" spans="2:196">
      <c r="B216" s="17"/>
      <c r="C216" s="37"/>
      <c r="D216" s="16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</row>
    <row r="217" spans="2:196">
      <c r="B217" s="17"/>
      <c r="C217" s="37"/>
      <c r="D217" s="16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</row>
    <row r="218" spans="2:196">
      <c r="B218" s="17"/>
      <c r="C218" s="37"/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</row>
    <row r="219" spans="2:196">
      <c r="B219" s="17"/>
      <c r="C219" s="37"/>
      <c r="D219" s="16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</row>
    <row r="220" spans="2:196">
      <c r="B220" s="17"/>
      <c r="C220" s="33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</row>
    <row r="221" spans="2:196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196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196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196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22" priority="1" operator="equal">
      <formula>"decrease speed"</formula>
    </cfRule>
    <cfRule type="cellIs" dxfId="21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8" man="1"/>
    <brk id="235" max="8" man="1"/>
    <brk id="290" max="8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235"/>
  <sheetViews>
    <sheetView topLeftCell="A3" zoomScale="55" zoomScaleNormal="55" zoomScaleSheetLayoutView="85" workbookViewId="0">
      <selection activeCell="D2" sqref="D2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195">
      <c r="A1" s="17" t="s">
        <v>345</v>
      </c>
      <c r="C1" s="32" t="s">
        <v>241</v>
      </c>
    </row>
    <row r="2" spans="1:195">
      <c r="A2" s="17" t="s">
        <v>342</v>
      </c>
      <c r="D2" s="166">
        <v>7</v>
      </c>
    </row>
    <row r="3" spans="1:195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</row>
    <row r="4" spans="1:195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</row>
    <row r="5" spans="1:195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  <c r="GL5" s="167"/>
      <c r="GM5" s="167"/>
    </row>
    <row r="6" spans="1:195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</row>
    <row r="7" spans="1:195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</row>
    <row r="8" spans="1:195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</row>
    <row r="9" spans="1:195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</row>
    <row r="10" spans="1:195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</row>
    <row r="11" spans="1:195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  <c r="GM11" s="167"/>
    </row>
    <row r="12" spans="1:195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  <c r="GM12" s="167"/>
    </row>
    <row r="13" spans="1:195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</row>
    <row r="14" spans="1:195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</row>
    <row r="15" spans="1:195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  <c r="GM15" s="167"/>
    </row>
    <row r="16" spans="1:195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  <c r="GM16" s="167"/>
    </row>
    <row r="17" spans="1:195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</row>
    <row r="18" spans="1:195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</row>
    <row r="19" spans="1:195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  <c r="GM19" s="167"/>
    </row>
    <row r="20" spans="1:195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  <c r="GM20" s="167"/>
    </row>
    <row r="21" spans="1:195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</row>
    <row r="22" spans="1:195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  <c r="GM22" s="167"/>
    </row>
    <row r="23" spans="1:195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  <c r="GM23" s="167"/>
    </row>
    <row r="24" spans="1:195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</row>
    <row r="25" spans="1:195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  <c r="GM25" s="167"/>
    </row>
    <row r="26" spans="1:195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  <c r="GM26" s="167"/>
    </row>
    <row r="27" spans="1:195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  <c r="GL27" s="167"/>
      <c r="GM27" s="167"/>
    </row>
    <row r="28" spans="1:195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  <c r="GL28" s="167"/>
      <c r="GM28" s="167"/>
    </row>
    <row r="29" spans="1:195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  <c r="GM29" s="167"/>
    </row>
    <row r="30" spans="1:195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  <c r="GM30" s="167"/>
    </row>
    <row r="31" spans="1:195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</row>
    <row r="32" spans="1:195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  <c r="GL32" s="167"/>
      <c r="GM32" s="167"/>
    </row>
    <row r="33" spans="1:195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  <c r="GM33" s="167"/>
    </row>
    <row r="34" spans="1:195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  <c r="GL34" s="167"/>
      <c r="GM34" s="167"/>
    </row>
    <row r="35" spans="1:195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  <c r="GL35" s="167"/>
      <c r="GM35" s="167"/>
    </row>
    <row r="36" spans="1:195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  <c r="GM36" s="167"/>
    </row>
    <row r="37" spans="1:195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  <c r="GL37" s="167"/>
      <c r="GM37" s="167"/>
    </row>
    <row r="38" spans="1:195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</row>
    <row r="39" spans="1:195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  <c r="GI39" s="167"/>
      <c r="GJ39" s="167"/>
      <c r="GK39" s="167"/>
      <c r="GL39" s="167"/>
      <c r="GM39" s="167"/>
    </row>
    <row r="40" spans="1:195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  <c r="GI40" s="167"/>
      <c r="GJ40" s="167"/>
      <c r="GK40" s="167"/>
      <c r="GL40" s="167"/>
      <c r="GM40" s="167"/>
    </row>
    <row r="41" spans="1:195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  <c r="GI41" s="167"/>
      <c r="GJ41" s="167"/>
      <c r="GK41" s="167"/>
      <c r="GL41" s="167"/>
      <c r="GM41" s="167"/>
    </row>
    <row r="42" spans="1:195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  <c r="GI42" s="167"/>
      <c r="GJ42" s="167"/>
      <c r="GK42" s="167"/>
      <c r="GL42" s="167"/>
      <c r="GM42" s="167"/>
    </row>
    <row r="43" spans="1:195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  <c r="GI43" s="167"/>
      <c r="GJ43" s="167"/>
      <c r="GK43" s="167"/>
      <c r="GL43" s="167"/>
      <c r="GM43" s="167"/>
    </row>
    <row r="44" spans="1:195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  <c r="GI44" s="167"/>
      <c r="GJ44" s="167"/>
      <c r="GK44" s="167"/>
      <c r="GL44" s="167"/>
      <c r="GM44" s="167"/>
    </row>
    <row r="45" spans="1:195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  <c r="GI45" s="167"/>
      <c r="GJ45" s="167"/>
      <c r="GK45" s="167"/>
      <c r="GL45" s="167"/>
      <c r="GM45" s="167"/>
    </row>
    <row r="46" spans="1:195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  <c r="GI46" s="167"/>
      <c r="GJ46" s="167"/>
      <c r="GK46" s="167"/>
      <c r="GL46" s="167"/>
      <c r="GM46" s="167"/>
    </row>
    <row r="47" spans="1:195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  <c r="GI47" s="167"/>
      <c r="GJ47" s="167"/>
      <c r="GK47" s="167"/>
      <c r="GL47" s="167"/>
      <c r="GM47" s="167"/>
    </row>
    <row r="48" spans="1:195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  <c r="GI48" s="167"/>
      <c r="GJ48" s="167"/>
      <c r="GK48" s="167"/>
      <c r="GL48" s="167"/>
      <c r="GM48" s="167"/>
    </row>
    <row r="49" spans="1:195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  <c r="GI49" s="167"/>
      <c r="GJ49" s="167"/>
      <c r="GK49" s="167"/>
      <c r="GL49" s="167"/>
      <c r="GM49" s="167"/>
    </row>
    <row r="50" spans="1:195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  <c r="GI50" s="167"/>
      <c r="GJ50" s="167"/>
      <c r="GK50" s="167"/>
      <c r="GL50" s="167"/>
      <c r="GM50" s="167"/>
    </row>
    <row r="51" spans="1:195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  <c r="GL51" s="167"/>
      <c r="GM51" s="167"/>
    </row>
    <row r="52" spans="1:195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  <c r="GL52" s="167"/>
      <c r="GM52" s="167"/>
    </row>
    <row r="53" spans="1:195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  <c r="GM53" s="167"/>
    </row>
    <row r="54" spans="1:195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  <c r="GL54" s="167"/>
      <c r="GM54" s="167"/>
    </row>
    <row r="55" spans="1:195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  <c r="GL55" s="167"/>
      <c r="GM55" s="167"/>
    </row>
    <row r="56" spans="1:195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  <c r="GL56" s="167"/>
      <c r="GM56" s="167"/>
    </row>
    <row r="57" spans="1:195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  <c r="GL57" s="167"/>
      <c r="GM57" s="167"/>
    </row>
    <row r="58" spans="1:195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  <c r="GL58" s="167"/>
      <c r="GM58" s="167"/>
    </row>
    <row r="59" spans="1:195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  <c r="GL59" s="167"/>
      <c r="GM59" s="167"/>
    </row>
    <row r="60" spans="1:195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  <c r="GL60" s="167"/>
      <c r="GM60" s="167"/>
    </row>
    <row r="61" spans="1:195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  <c r="GL61" s="167"/>
      <c r="GM61" s="167"/>
    </row>
    <row r="62" spans="1:195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  <c r="GL62" s="167"/>
      <c r="GM62" s="167"/>
    </row>
    <row r="63" spans="1:195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  <c r="GL63" s="167"/>
      <c r="GM63" s="167"/>
    </row>
    <row r="64" spans="1:195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  <c r="GM64" s="167"/>
    </row>
    <row r="65" spans="1:195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  <c r="GI65" s="167"/>
      <c r="GJ65" s="167"/>
      <c r="GK65" s="167"/>
      <c r="GL65" s="167"/>
      <c r="GM65" s="167"/>
    </row>
    <row r="66" spans="1:195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  <c r="GI66" s="167"/>
      <c r="GJ66" s="167"/>
      <c r="GK66" s="167"/>
      <c r="GL66" s="167"/>
      <c r="GM66" s="167"/>
    </row>
    <row r="67" spans="1:195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  <c r="GM67" s="167"/>
    </row>
    <row r="68" spans="1:195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  <c r="GI68" s="181"/>
      <c r="GJ68" s="181"/>
      <c r="GK68" s="181"/>
      <c r="GL68" s="181"/>
      <c r="GM68" s="181"/>
    </row>
    <row r="69" spans="1:195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  <c r="GI69" s="167"/>
      <c r="GJ69" s="167"/>
      <c r="GK69" s="167"/>
      <c r="GL69" s="167"/>
      <c r="GM69" s="167"/>
    </row>
    <row r="70" spans="1:195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  <c r="GI70" s="167"/>
      <c r="GJ70" s="167"/>
      <c r="GK70" s="167"/>
      <c r="GL70" s="167"/>
      <c r="GM70" s="167"/>
    </row>
    <row r="71" spans="1:195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  <c r="GI71" s="167"/>
      <c r="GJ71" s="167"/>
      <c r="GK71" s="167"/>
      <c r="GL71" s="167"/>
      <c r="GM71" s="167"/>
    </row>
    <row r="72" spans="1:195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  <c r="GM72" s="167"/>
    </row>
    <row r="73" spans="1:195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  <c r="GI73" s="182"/>
      <c r="GJ73" s="182"/>
      <c r="GK73" s="182"/>
      <c r="GL73" s="182"/>
      <c r="GM73" s="182"/>
    </row>
    <row r="74" spans="1:195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  <c r="GI74" s="182"/>
      <c r="GJ74" s="182"/>
      <c r="GK74" s="182"/>
      <c r="GL74" s="182"/>
      <c r="GM74" s="182"/>
    </row>
    <row r="75" spans="1:195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  <c r="GI75" s="182"/>
      <c r="GJ75" s="182"/>
      <c r="GK75" s="182"/>
      <c r="GL75" s="182"/>
      <c r="GM75" s="182"/>
    </row>
    <row r="76" spans="1:195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  <c r="GI76" s="182"/>
      <c r="GJ76" s="182"/>
      <c r="GK76" s="182"/>
      <c r="GL76" s="182"/>
      <c r="GM76" s="182"/>
    </row>
    <row r="77" spans="1:195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  <c r="GM77" s="167"/>
    </row>
    <row r="78" spans="1:195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  <c r="GM78" s="167"/>
    </row>
    <row r="79" spans="1:195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  <c r="GM79" s="167"/>
    </row>
    <row r="80" spans="1:195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  <c r="GM80" s="167"/>
    </row>
    <row r="81" spans="1:195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</row>
    <row r="82" spans="1:195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</row>
    <row r="83" spans="1:195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  <c r="GM83" s="167"/>
    </row>
    <row r="84" spans="1:195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  <c r="GI84" s="167"/>
      <c r="GJ84" s="167"/>
      <c r="GK84" s="167"/>
      <c r="GL84" s="167"/>
      <c r="GM84" s="167"/>
    </row>
    <row r="85" spans="1:195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  <c r="GI85" s="167"/>
      <c r="GJ85" s="167"/>
      <c r="GK85" s="167"/>
      <c r="GL85" s="167"/>
      <c r="GM85" s="167"/>
    </row>
    <row r="86" spans="1:195">
      <c r="A86" t="s">
        <v>337</v>
      </c>
      <c r="B86" t="s">
        <v>126</v>
      </c>
      <c r="C86" s="34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7"/>
      <c r="GD86" s="167"/>
      <c r="GE86" s="167"/>
      <c r="GF86" s="167"/>
      <c r="GG86" s="167"/>
      <c r="GH86" s="167"/>
      <c r="GI86" s="167"/>
      <c r="GJ86" s="167"/>
      <c r="GK86" s="167"/>
      <c r="GL86" s="167"/>
      <c r="GM86" s="167"/>
    </row>
    <row r="87" spans="1:195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  <c r="GI87" s="167"/>
      <c r="GJ87" s="167"/>
      <c r="GK87" s="167"/>
      <c r="GL87" s="167"/>
      <c r="GM87" s="167"/>
    </row>
    <row r="88" spans="1:195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  <c r="GI88" s="167"/>
      <c r="GJ88" s="167"/>
      <c r="GK88" s="167"/>
      <c r="GL88" s="167"/>
      <c r="GM88" s="167"/>
    </row>
    <row r="89" spans="1:195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  <c r="GI89" s="167"/>
      <c r="GJ89" s="167"/>
      <c r="GK89" s="167"/>
      <c r="GL89" s="167"/>
      <c r="GM89" s="167"/>
    </row>
    <row r="90" spans="1:195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  <c r="GI90" s="182"/>
      <c r="GJ90" s="182"/>
      <c r="GK90" s="182"/>
      <c r="GL90" s="182"/>
      <c r="GM90" s="182"/>
    </row>
    <row r="91" spans="1:195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  <c r="GI91" s="182"/>
      <c r="GJ91" s="182"/>
      <c r="GK91" s="182"/>
      <c r="GL91" s="182"/>
      <c r="GM91" s="182"/>
    </row>
    <row r="92" spans="1:195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  <c r="GM92" s="167"/>
    </row>
    <row r="93" spans="1:195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  <c r="GM93" s="167"/>
    </row>
    <row r="94" spans="1:195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  <c r="GM94" s="167"/>
    </row>
    <row r="95" spans="1:195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  <c r="GM95" s="167"/>
    </row>
    <row r="96" spans="1:195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  <c r="GI96" s="167"/>
      <c r="GJ96" s="167"/>
      <c r="GK96" s="167"/>
      <c r="GL96" s="167"/>
      <c r="GM96" s="167"/>
    </row>
    <row r="97" spans="1:195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  <c r="GM97" s="167"/>
    </row>
    <row r="98" spans="1:195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  <c r="GM98" s="167"/>
    </row>
    <row r="99" spans="1:195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  <c r="GM99" s="167"/>
    </row>
    <row r="100" spans="1:195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  <c r="GM100" s="167"/>
    </row>
    <row r="101" spans="1:195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  <c r="GM101" s="167"/>
    </row>
    <row r="102" spans="1:195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  <c r="GM102" s="167"/>
    </row>
    <row r="103" spans="1:195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  <c r="GI103" s="167"/>
      <c r="GJ103" s="167"/>
      <c r="GK103" s="167"/>
      <c r="GL103" s="167"/>
      <c r="GM103" s="167"/>
    </row>
    <row r="104" spans="1:195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  <c r="GI104" s="167"/>
      <c r="GJ104" s="167"/>
      <c r="GK104" s="167"/>
      <c r="GL104" s="167"/>
      <c r="GM104" s="167"/>
    </row>
    <row r="105" spans="1:195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  <c r="GI105" s="167"/>
      <c r="GJ105" s="167"/>
      <c r="GK105" s="167"/>
      <c r="GL105" s="167"/>
      <c r="GM105" s="167"/>
    </row>
    <row r="106" spans="1:195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  <c r="GI106" s="167"/>
      <c r="GJ106" s="167"/>
      <c r="GK106" s="167"/>
      <c r="GL106" s="167"/>
      <c r="GM106" s="167"/>
    </row>
    <row r="107" spans="1:195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  <c r="GI107" s="167"/>
      <c r="GJ107" s="167"/>
      <c r="GK107" s="167"/>
      <c r="GL107" s="167"/>
      <c r="GM107" s="167"/>
    </row>
    <row r="108" spans="1:195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  <c r="GI108" s="167"/>
      <c r="GJ108" s="167"/>
      <c r="GK108" s="167"/>
      <c r="GL108" s="167"/>
      <c r="GM108" s="167"/>
    </row>
    <row r="109" spans="1:195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  <c r="GI109" s="167"/>
      <c r="GJ109" s="167"/>
      <c r="GK109" s="167"/>
      <c r="GL109" s="167"/>
      <c r="GM109" s="167"/>
    </row>
    <row r="110" spans="1:195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  <c r="GL110" s="167"/>
      <c r="GM110" s="167"/>
    </row>
    <row r="111" spans="1:195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  <c r="GL111" s="167"/>
      <c r="GM111" s="167"/>
    </row>
    <row r="112" spans="1:195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  <c r="GI112" s="167"/>
      <c r="GJ112" s="167"/>
      <c r="GK112" s="167"/>
      <c r="GL112" s="167"/>
      <c r="GM112" s="167"/>
    </row>
    <row r="113" spans="1:195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  <c r="GI113" s="167"/>
      <c r="GJ113" s="167"/>
      <c r="GK113" s="167"/>
      <c r="GL113" s="167"/>
      <c r="GM113" s="167"/>
    </row>
    <row r="114" spans="1:195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  <c r="GI114" s="167"/>
      <c r="GJ114" s="167"/>
      <c r="GK114" s="167"/>
      <c r="GL114" s="167"/>
      <c r="GM114" s="167"/>
    </row>
    <row r="115" spans="1:195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  <c r="GL115" s="167"/>
      <c r="GM115" s="167"/>
    </row>
    <row r="116" spans="1:195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  <c r="GL116" s="167"/>
      <c r="GM116" s="167"/>
    </row>
    <row r="117" spans="1:195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  <c r="GL117" s="167"/>
      <c r="GM117" s="167"/>
    </row>
    <row r="118" spans="1:195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  <c r="GL118" s="167"/>
      <c r="GM118" s="167"/>
    </row>
    <row r="119" spans="1:195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  <c r="GI119" s="167"/>
      <c r="GJ119" s="167"/>
      <c r="GK119" s="167"/>
      <c r="GL119" s="167"/>
      <c r="GM119" s="167"/>
    </row>
    <row r="120" spans="1:195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  <c r="GL120" s="167"/>
      <c r="GM120" s="167"/>
    </row>
    <row r="121" spans="1:195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  <c r="GL121" s="167"/>
      <c r="GM121" s="167"/>
    </row>
    <row r="122" spans="1:195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  <c r="GL122" s="167"/>
      <c r="GM122" s="167"/>
    </row>
    <row r="123" spans="1:195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  <c r="GI123" s="167"/>
      <c r="GJ123" s="167"/>
      <c r="GK123" s="167"/>
      <c r="GL123" s="167"/>
      <c r="GM123" s="167"/>
    </row>
    <row r="124" spans="1:195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  <c r="GL124" s="167"/>
      <c r="GM124" s="167"/>
    </row>
    <row r="125" spans="1:195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  <c r="GL125" s="167"/>
      <c r="GM125" s="167"/>
    </row>
    <row r="126" spans="1:195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  <c r="GL126" s="167"/>
      <c r="GM126" s="167"/>
    </row>
    <row r="127" spans="1:195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  <c r="GI127" s="167"/>
      <c r="GJ127" s="167"/>
      <c r="GK127" s="167"/>
      <c r="GL127" s="167"/>
      <c r="GM127" s="167"/>
    </row>
    <row r="128" spans="1:195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  <c r="GL128" s="167"/>
      <c r="GM128" s="167"/>
    </row>
    <row r="129" spans="1:195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  <c r="GL129" s="167"/>
      <c r="GM129" s="167"/>
    </row>
    <row r="130" spans="1:195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  <c r="GL130" s="167"/>
      <c r="GM130" s="167"/>
    </row>
    <row r="131" spans="1:195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  <c r="GI131" s="167"/>
      <c r="GJ131" s="167"/>
      <c r="GK131" s="167"/>
      <c r="GL131" s="167"/>
      <c r="GM131" s="167"/>
    </row>
    <row r="132" spans="1:195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  <c r="GL132" s="167"/>
      <c r="GM132" s="167"/>
    </row>
    <row r="133" spans="1:195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  <c r="GL133" s="167"/>
      <c r="GM133" s="167"/>
    </row>
    <row r="134" spans="1:195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  <c r="GL134" s="167"/>
      <c r="GM134" s="167"/>
    </row>
    <row r="135" spans="1:195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  <c r="GI135" s="167"/>
      <c r="GJ135" s="167"/>
      <c r="GK135" s="167"/>
      <c r="GL135" s="167"/>
      <c r="GM135" s="167"/>
    </row>
    <row r="136" spans="1:195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  <c r="GI136" s="167"/>
      <c r="GJ136" s="167"/>
      <c r="GK136" s="167"/>
      <c r="GL136" s="167"/>
      <c r="GM136" s="167"/>
    </row>
    <row r="137" spans="1:195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  <c r="GI137" s="167"/>
      <c r="GJ137" s="167"/>
      <c r="GK137" s="167"/>
      <c r="GL137" s="167"/>
      <c r="GM137" s="167"/>
    </row>
    <row r="138" spans="1:195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  <c r="GI138" s="167"/>
      <c r="GJ138" s="167"/>
      <c r="GK138" s="167"/>
      <c r="GL138" s="167"/>
      <c r="GM138" s="167"/>
    </row>
    <row r="139" spans="1:195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  <c r="GI139" s="167"/>
      <c r="GJ139" s="167"/>
      <c r="GK139" s="167"/>
      <c r="GL139" s="167"/>
      <c r="GM139" s="167"/>
    </row>
    <row r="140" spans="1:195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  <c r="GI140" s="167"/>
      <c r="GJ140" s="167"/>
      <c r="GK140" s="167"/>
      <c r="GL140" s="167"/>
      <c r="GM140" s="167"/>
    </row>
    <row r="141" spans="1:195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  <c r="GI141" s="167"/>
      <c r="GJ141" s="167"/>
      <c r="GK141" s="167"/>
      <c r="GL141" s="167"/>
      <c r="GM141" s="167"/>
    </row>
    <row r="142" spans="1:195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  <c r="GI142" s="167"/>
      <c r="GJ142" s="167"/>
      <c r="GK142" s="167"/>
      <c r="GL142" s="167"/>
      <c r="GM142" s="167"/>
    </row>
    <row r="143" spans="1:195" ht="13.8">
      <c r="A143" s="19" t="s">
        <v>180</v>
      </c>
      <c r="C143" s="37">
        <f>IF('Bench-7'!$D$116="n.a.","n.a.",IF($D$116&lt;=PI()/2,C136*'Input Data'!$C$3*$D$142*SIN('Bench-7'!$D$116)*9.81,'Bench-7'!C136*'Input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  <c r="GI143" s="167"/>
      <c r="GJ143" s="167"/>
      <c r="GK143" s="167"/>
      <c r="GL143" s="167"/>
      <c r="GM143" s="167"/>
    </row>
    <row r="144" spans="1:195" ht="13.8">
      <c r="A144" s="19" t="s">
        <v>304</v>
      </c>
      <c r="C144" s="37">
        <f>IF('Bench-7'!$D$120="n.a.","n.a.",IF($D$120&lt;=PI()/2,C137*'Input Data'!$C$3*$D$142*SIN('Bench-7'!$D$120)*9.81,'Bench-7'!C137*'Input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  <c r="GI144" s="167"/>
      <c r="GJ144" s="167"/>
      <c r="GK144" s="167"/>
      <c r="GL144" s="167"/>
      <c r="GM144" s="167"/>
    </row>
    <row r="145" spans="1:195" ht="13.8">
      <c r="A145" s="19" t="s">
        <v>181</v>
      </c>
      <c r="C145" s="37">
        <f>IF('Bench-7'!$D$124="n.a.","n.a.",IF($D$124&lt;=PI()/2,C138*'Input Data'!$C$3*$D$142*SIN('Bench-7'!$D$124)*9.81,'Bench-7'!C138*'Input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  <c r="GI145" s="167"/>
      <c r="GJ145" s="167"/>
      <c r="GK145" s="167"/>
      <c r="GL145" s="167"/>
      <c r="GM145" s="167"/>
    </row>
    <row r="146" spans="1:195" ht="13.8">
      <c r="A146" s="19" t="s">
        <v>182</v>
      </c>
      <c r="C146" s="37">
        <f>IF('Bench-7'!$D$128="n.a.","n.a.",IF($D$128&lt;=PI()/2,C139*'Input Data'!$C$3*$D$142*SIN('Bench-7'!$D$128)*9.81,'Bench-7'!C139*'Input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  <c r="GI146" s="167"/>
      <c r="GJ146" s="167"/>
      <c r="GK146" s="167"/>
      <c r="GL146" s="167"/>
      <c r="GM146" s="167"/>
    </row>
    <row r="147" spans="1:195" ht="13.8">
      <c r="A147" s="19" t="s">
        <v>183</v>
      </c>
      <c r="C147" s="38">
        <f>IF('Bench-7'!$D$132="n.a.","n.a.",IF($D$132&lt;=PI()/2,C140*'Input Data'!$C$3*$D$142*SIN('Bench-7'!$D$132)*9.81,'Bench-7'!C140*'Input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  <c r="GI147" s="167"/>
      <c r="GJ147" s="167"/>
      <c r="GK147" s="167"/>
      <c r="GL147" s="167"/>
      <c r="GM147" s="167"/>
    </row>
    <row r="148" spans="1:195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  <c r="GI148" s="167"/>
      <c r="GJ148" s="167"/>
      <c r="GK148" s="167"/>
      <c r="GL148" s="167"/>
      <c r="GM148" s="167"/>
    </row>
    <row r="149" spans="1:195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  <c r="GI149" s="167"/>
      <c r="GJ149" s="167"/>
      <c r="GK149" s="167"/>
      <c r="GL149" s="167"/>
      <c r="GM149" s="167"/>
    </row>
    <row r="150" spans="1:195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  <c r="GI150" s="167"/>
      <c r="GJ150" s="167"/>
      <c r="GK150" s="167"/>
      <c r="GL150" s="167"/>
      <c r="GM150" s="167"/>
    </row>
    <row r="151" spans="1:195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  <c r="GI151" s="167"/>
      <c r="GJ151" s="167"/>
      <c r="GK151" s="167"/>
      <c r="GL151" s="167"/>
      <c r="GM151" s="167"/>
    </row>
    <row r="152" spans="1:195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  <c r="GI152" s="167"/>
      <c r="GJ152" s="167"/>
      <c r="GK152" s="167"/>
      <c r="GL152" s="167"/>
      <c r="GM152" s="167"/>
    </row>
    <row r="153" spans="1:195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  <c r="GI153" s="167"/>
      <c r="GJ153" s="167"/>
      <c r="GK153" s="167"/>
      <c r="GL153" s="167"/>
      <c r="GM153" s="167"/>
    </row>
    <row r="154" spans="1:195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  <c r="GI154" s="167"/>
      <c r="GJ154" s="167"/>
      <c r="GK154" s="167"/>
      <c r="GL154" s="167"/>
      <c r="GM154" s="167"/>
    </row>
    <row r="155" spans="1:195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  <c r="GI155" s="167"/>
      <c r="GJ155" s="167"/>
      <c r="GK155" s="167"/>
      <c r="GL155" s="167"/>
      <c r="GM155" s="167"/>
    </row>
    <row r="156" spans="1:195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  <c r="GI156" s="167"/>
      <c r="GJ156" s="167"/>
      <c r="GK156" s="167"/>
      <c r="GL156" s="167"/>
      <c r="GM156" s="167"/>
    </row>
    <row r="157" spans="1:195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  <c r="GI157" s="167"/>
      <c r="GJ157" s="167"/>
      <c r="GK157" s="167"/>
      <c r="GL157" s="167"/>
      <c r="GM157" s="167"/>
    </row>
    <row r="158" spans="1:195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  <c r="GI158" s="167"/>
      <c r="GJ158" s="167"/>
      <c r="GK158" s="167"/>
      <c r="GL158" s="167"/>
      <c r="GM158" s="167"/>
    </row>
    <row r="159" spans="1:195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  <c r="GI159" s="167"/>
      <c r="GJ159" s="167"/>
      <c r="GK159" s="167"/>
      <c r="GL159" s="167"/>
      <c r="GM159" s="167"/>
    </row>
    <row r="160" spans="1:195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  <c r="GI160" s="167"/>
      <c r="GJ160" s="167"/>
      <c r="GK160" s="167"/>
      <c r="GL160" s="167"/>
      <c r="GM160" s="167"/>
    </row>
    <row r="161" spans="1:195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  <c r="GL161" s="167"/>
      <c r="GM161" s="167"/>
    </row>
    <row r="162" spans="1:195">
      <c r="A162" t="s">
        <v>192</v>
      </c>
      <c r="B162" t="s">
        <v>274</v>
      </c>
      <c r="C162" s="37"/>
      <c r="D162" s="168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  <c r="GL162" s="167"/>
      <c r="GM162" s="167"/>
    </row>
    <row r="163" spans="1:195" ht="13.8">
      <c r="A163" s="19" t="s">
        <v>184</v>
      </c>
      <c r="C163" s="34">
        <f>IF('Bench-7'!$D$116="n.a.","n.a.",IF($D$116&lt;=PI()/2,C136*'Input Data'!$C$3*$D$162*COS('Bench-7'!$D$116)*9.81*'Input Data'!$C$5,0))</f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7"/>
      <c r="GD163" s="167"/>
      <c r="GE163" s="167"/>
      <c r="GF163" s="167"/>
      <c r="GG163" s="167"/>
      <c r="GH163" s="167"/>
      <c r="GI163" s="167"/>
      <c r="GJ163" s="167"/>
      <c r="GK163" s="167"/>
      <c r="GL163" s="167"/>
      <c r="GM163" s="167"/>
    </row>
    <row r="164" spans="1:195" ht="13.8">
      <c r="A164" s="19" t="s">
        <v>185</v>
      </c>
      <c r="C164" s="34">
        <f>IF('Bench-7'!$D$120="n.a.","n.a.",IF($D$120&lt;=PI()/2,C137*'Input Data'!$C$3*$D$162*COS('Bench-7'!$D$120)*9.81*'Input Data'!$C$5,0))</f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7"/>
      <c r="GD164" s="167"/>
      <c r="GE164" s="167"/>
      <c r="GF164" s="167"/>
      <c r="GG164" s="167"/>
      <c r="GH164" s="167"/>
      <c r="GI164" s="167"/>
      <c r="GJ164" s="167"/>
      <c r="GK164" s="167"/>
      <c r="GL164" s="167"/>
      <c r="GM164" s="167"/>
    </row>
    <row r="165" spans="1:195" ht="13.8">
      <c r="A165" s="19" t="s">
        <v>186</v>
      </c>
      <c r="C165" s="34">
        <f>IF('Bench-7'!$D$124="n.a.","n.a.",IF($D$124&lt;=PI()/2,C138*'Input Data'!$C$3*$D$162*COS('Bench-7'!$D$124)*9.81*'Input Data'!$C$5,0))</f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7"/>
      <c r="GD165" s="167"/>
      <c r="GE165" s="167"/>
      <c r="GF165" s="167"/>
      <c r="GG165" s="167"/>
      <c r="GH165" s="167"/>
      <c r="GI165" s="167"/>
      <c r="GJ165" s="167"/>
      <c r="GK165" s="167"/>
      <c r="GL165" s="167"/>
      <c r="GM165" s="167"/>
    </row>
    <row r="166" spans="1:195" ht="13.8">
      <c r="A166" s="19" t="s">
        <v>187</v>
      </c>
      <c r="C166" s="34">
        <f>IF('Bench-7'!$D$128="n.a.","n.a.",IF($D$128&lt;=PI()/2,C139*'Input Data'!$C$3*$D$162*COS('Bench-7'!$D$128)*9.81*'Input Data'!$C$5,0))</f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7"/>
      <c r="GD166" s="167"/>
      <c r="GE166" s="167"/>
      <c r="GF166" s="167"/>
      <c r="GG166" s="167"/>
      <c r="GH166" s="167"/>
      <c r="GI166" s="167"/>
      <c r="GJ166" s="167"/>
      <c r="GK166" s="167"/>
      <c r="GL166" s="167"/>
      <c r="GM166" s="167"/>
    </row>
    <row r="167" spans="1:195" ht="13.8">
      <c r="A167" s="19" t="s">
        <v>188</v>
      </c>
      <c r="C167" s="38">
        <f>IF('Bench-7'!$D$132="n.a.","n.a.",IF($D$132&lt;=PI()/2,C140*'Input Data'!$C$3*$D$162*COS('Bench-7'!$D$132)*9.81*'Input Data'!$C$5,0))</f>
        <v>0</v>
      </c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 s="164"/>
      <c r="EZ167" s="164"/>
      <c r="FA167" s="164"/>
      <c r="FB167" s="164"/>
      <c r="FC167" s="164"/>
      <c r="FD167" s="164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7"/>
      <c r="GD167" s="167"/>
      <c r="GE167" s="167"/>
      <c r="GF167" s="167"/>
      <c r="GG167" s="167"/>
      <c r="GH167" s="167"/>
      <c r="GI167" s="167"/>
      <c r="GJ167" s="167"/>
      <c r="GK167" s="167"/>
      <c r="GL167" s="167"/>
      <c r="GM167" s="167"/>
    </row>
    <row r="168" spans="1:195" ht="15.6">
      <c r="A168" t="s">
        <v>189</v>
      </c>
      <c r="B168" t="s">
        <v>229</v>
      </c>
      <c r="C168" s="34" t="e">
        <f>SUM(C163:C167)/'Input Data'!$C$16</f>
        <v>#DIV/0!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7"/>
      <c r="GD168" s="167"/>
      <c r="GE168" s="167"/>
      <c r="GF168" s="167"/>
      <c r="GG168" s="167"/>
      <c r="GH168" s="167"/>
      <c r="GI168" s="167"/>
      <c r="GJ168" s="167"/>
      <c r="GK168" s="167"/>
      <c r="GL168" s="167"/>
      <c r="GM168" s="167"/>
    </row>
    <row r="169" spans="1:195" ht="15.6">
      <c r="A169" t="s">
        <v>191</v>
      </c>
      <c r="B169" s="17" t="s">
        <v>190</v>
      </c>
      <c r="C169" s="43" t="e">
        <f>C168/$D$162</f>
        <v>#DIV/0!</v>
      </c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/>
      <c r="DU169" s="176"/>
      <c r="DV169" s="176"/>
      <c r="DW169" s="176"/>
      <c r="DX169" s="176"/>
      <c r="DY169" s="176"/>
      <c r="DZ169" s="176"/>
      <c r="EA169" s="176"/>
      <c r="EB169" s="176"/>
      <c r="EC169" s="176"/>
      <c r="ED169" s="176"/>
      <c r="EE169" s="176"/>
      <c r="EF169" s="176"/>
      <c r="EG169" s="176"/>
      <c r="EH169" s="176"/>
      <c r="EI169" s="176"/>
      <c r="EJ169" s="176"/>
      <c r="EK169" s="176"/>
      <c r="EL169" s="176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76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67"/>
      <c r="GD169" s="167"/>
      <c r="GE169" s="167"/>
      <c r="GF169" s="167"/>
      <c r="GG169" s="167"/>
      <c r="GH169" s="167"/>
      <c r="GI169" s="167"/>
      <c r="GJ169" s="167"/>
      <c r="GK169" s="167"/>
      <c r="GL169" s="167"/>
      <c r="GM169" s="167"/>
    </row>
    <row r="170" spans="1:195" ht="16.8">
      <c r="B170" t="s">
        <v>230</v>
      </c>
      <c r="C170" s="3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7"/>
      <c r="GD170" s="167"/>
      <c r="GE170" s="167"/>
      <c r="GF170" s="167"/>
      <c r="GG170" s="167"/>
      <c r="GH170" s="167"/>
      <c r="GI170" s="167"/>
      <c r="GJ170" s="167"/>
      <c r="GK170" s="167"/>
      <c r="GL170" s="167"/>
      <c r="GM170" s="167"/>
    </row>
    <row r="171" spans="1:195" ht="15.6">
      <c r="A171" s="17" t="s">
        <v>231</v>
      </c>
      <c r="B171" s="17" t="s">
        <v>232</v>
      </c>
      <c r="C171" s="42"/>
      <c r="D171" s="179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7"/>
      <c r="GD171" s="167"/>
      <c r="GE171" s="167"/>
      <c r="GF171" s="167"/>
      <c r="GG171" s="167"/>
      <c r="GH171" s="167"/>
      <c r="GI171" s="167"/>
      <c r="GJ171" s="167"/>
      <c r="GK171" s="167"/>
      <c r="GL171" s="167"/>
      <c r="GM171" s="167"/>
    </row>
    <row r="172" spans="1:195">
      <c r="A172" s="17" t="s">
        <v>357</v>
      </c>
      <c r="B172" s="17"/>
      <c r="C172" s="42"/>
      <c r="D172" s="179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7"/>
      <c r="GD172" s="167"/>
      <c r="GE172" s="167"/>
      <c r="GF172" s="167"/>
      <c r="GG172" s="167"/>
      <c r="GH172" s="167"/>
      <c r="GI172" s="167"/>
      <c r="GJ172" s="167"/>
      <c r="GK172" s="167"/>
      <c r="GL172" s="167"/>
      <c r="GM172" s="167"/>
    </row>
    <row r="173" spans="1:195">
      <c r="A173" s="17" t="s">
        <v>242</v>
      </c>
      <c r="C173"/>
      <c r="D173" s="168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  <c r="GL173" s="167"/>
      <c r="GM173" s="167"/>
    </row>
    <row r="174" spans="1:195">
      <c r="A174" s="17"/>
      <c r="C174"/>
      <c r="D174" s="168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  <c r="GL174" s="167"/>
      <c r="GM174" s="167"/>
    </row>
    <row r="175" spans="1:195" ht="15.6">
      <c r="A175" s="17" t="s">
        <v>233</v>
      </c>
      <c r="B175" t="s">
        <v>240</v>
      </c>
      <c r="C175" s="3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7"/>
      <c r="GD175" s="167"/>
      <c r="GE175" s="167"/>
      <c r="GF175" s="167"/>
      <c r="GG175" s="167"/>
      <c r="GH175" s="167"/>
      <c r="GI175" s="167"/>
      <c r="GJ175" s="167"/>
      <c r="GK175" s="167"/>
      <c r="GL175" s="167"/>
      <c r="GM175" s="167"/>
    </row>
    <row r="176" spans="1:195" s="21" customFormat="1" ht="15">
      <c r="B176" s="21" t="s">
        <v>134</v>
      </c>
      <c r="C176" s="44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4"/>
      <c r="GD176" s="184"/>
      <c r="GE176" s="184"/>
      <c r="GF176" s="184"/>
      <c r="GG176" s="184"/>
      <c r="GH176" s="184"/>
      <c r="GI176" s="184"/>
      <c r="GJ176" s="184"/>
      <c r="GK176" s="184"/>
      <c r="GL176" s="184"/>
      <c r="GM176" s="184"/>
    </row>
    <row r="177" spans="1:195" ht="14.4" customHeight="1"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  <c r="GL177" s="167"/>
      <c r="GM177" s="167"/>
    </row>
    <row r="178" spans="1:195" ht="14.4" customHeight="1">
      <c r="A178" t="s">
        <v>131</v>
      </c>
      <c r="B178" t="s">
        <v>132</v>
      </c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  <c r="GL178" s="167"/>
      <c r="GM178" s="167"/>
    </row>
    <row r="179" spans="1:195" ht="14.4" customHeight="1">
      <c r="A179" s="17" t="s">
        <v>387</v>
      </c>
      <c r="B179" t="s">
        <v>540</v>
      </c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/>
      <c r="AU179" s="168"/>
      <c r="AV179" s="168"/>
      <c r="AW179" s="168"/>
      <c r="AX179" s="168"/>
      <c r="AY179" s="168"/>
      <c r="AZ179" s="168"/>
      <c r="BA179" s="168"/>
      <c r="BB179" s="168"/>
      <c r="BC179" s="168"/>
      <c r="BD179" s="168"/>
      <c r="BE179" s="168"/>
      <c r="BF179" s="168"/>
      <c r="BG179" s="168"/>
      <c r="BH179" s="168"/>
      <c r="BI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68"/>
      <c r="BU179" s="168"/>
      <c r="BV179" s="168"/>
      <c r="BW179" s="168"/>
      <c r="BX179" s="168"/>
      <c r="BY179" s="168"/>
      <c r="BZ179" s="168"/>
      <c r="CA179" s="168"/>
      <c r="CB179" s="168"/>
      <c r="CC179" s="168"/>
      <c r="CD179" s="168"/>
      <c r="CE179" s="168"/>
      <c r="CF179" s="168"/>
      <c r="CG179" s="168"/>
      <c r="CH179" s="168"/>
      <c r="CI179" s="168"/>
      <c r="CJ179" s="168"/>
      <c r="CK179" s="168"/>
      <c r="CL179" s="168"/>
      <c r="CM179" s="168"/>
      <c r="CN179" s="168"/>
      <c r="CO179" s="168"/>
      <c r="CP179" s="168"/>
      <c r="CQ179" s="168"/>
      <c r="CR179" s="168"/>
      <c r="CS179" s="168"/>
      <c r="CT179" s="168"/>
      <c r="CU179" s="168"/>
      <c r="CV179" s="168"/>
      <c r="CW179" s="168"/>
      <c r="CX179" s="168"/>
      <c r="CY179" s="168"/>
      <c r="CZ179" s="168"/>
      <c r="DA179" s="168"/>
      <c r="DB179" s="168"/>
      <c r="DC179" s="168"/>
      <c r="DD179" s="168"/>
      <c r="DE179" s="168"/>
      <c r="DF179" s="168"/>
      <c r="DG179" s="168"/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/>
      <c r="DW179" s="168"/>
      <c r="DX179" s="168"/>
      <c r="DY179" s="168"/>
      <c r="DZ179" s="168"/>
      <c r="EA179" s="168"/>
      <c r="EB179" s="168"/>
      <c r="EC179" s="168"/>
      <c r="ED179" s="168"/>
      <c r="EE179" s="168"/>
      <c r="EF179" s="168"/>
      <c r="EG179" s="168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/>
      <c r="EY179" s="168"/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/>
      <c r="FQ179" s="168"/>
      <c r="FR179" s="168"/>
      <c r="FS179" s="168"/>
      <c r="FT179" s="168"/>
      <c r="FU179" s="168"/>
      <c r="FV179" s="168"/>
      <c r="FW179" s="168"/>
      <c r="FX179" s="168"/>
      <c r="FY179" s="168"/>
      <c r="FZ179" s="168"/>
      <c r="GA179" s="168"/>
      <c r="GB179" s="168"/>
      <c r="GC179" s="167"/>
      <c r="GD179" s="167"/>
      <c r="GE179" s="167"/>
      <c r="GF179" s="167"/>
      <c r="GG179" s="167"/>
      <c r="GH179" s="167"/>
      <c r="GI179" s="167"/>
      <c r="GJ179" s="167"/>
      <c r="GK179" s="167"/>
      <c r="GL179" s="167"/>
      <c r="GM179" s="167"/>
    </row>
    <row r="180" spans="1:195" ht="14.4" customHeight="1">
      <c r="B180" t="s">
        <v>389</v>
      </c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  <c r="GL180" s="167"/>
      <c r="GM180" s="167"/>
    </row>
    <row r="181" spans="1:195" ht="14.4" customHeight="1">
      <c r="A181" s="17" t="s">
        <v>388</v>
      </c>
      <c r="B181" t="s">
        <v>421</v>
      </c>
      <c r="D181" s="176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</row>
    <row r="182" spans="1:195" ht="14.4" customHeight="1">
      <c r="A182" s="17" t="s">
        <v>390</v>
      </c>
      <c r="D182" s="176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</row>
    <row r="183" spans="1:195" ht="14.4" customHeight="1"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</row>
    <row r="184" spans="1:195" ht="15.6">
      <c r="A184" t="s">
        <v>259</v>
      </c>
      <c r="B184" s="19" t="s">
        <v>211</v>
      </c>
      <c r="C184" s="34"/>
      <c r="D184" s="168"/>
      <c r="E184" s="168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2"/>
      <c r="DR184" s="162"/>
      <c r="DS184" s="162"/>
      <c r="DT184" s="162"/>
      <c r="DU184" s="162"/>
      <c r="DV184" s="162"/>
      <c r="DW184" s="162"/>
      <c r="DX184" s="162"/>
      <c r="DY184" s="162"/>
      <c r="DZ184" s="162"/>
      <c r="EA184" s="162"/>
      <c r="EB184" s="162"/>
      <c r="EC184" s="162"/>
      <c r="ED184" s="162"/>
      <c r="EE184" s="162"/>
      <c r="EF184" s="162"/>
      <c r="EG184" s="162"/>
      <c r="EH184" s="162"/>
      <c r="EI184" s="162"/>
      <c r="EJ184" s="162"/>
      <c r="EK184" s="162"/>
      <c r="EL184" s="162"/>
      <c r="EM184" s="162"/>
      <c r="EN184" s="162"/>
      <c r="EO184" s="162"/>
      <c r="EP184" s="162"/>
      <c r="EQ184" s="162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2"/>
      <c r="FD184" s="162"/>
      <c r="FE184" s="162"/>
      <c r="FF184" s="162"/>
      <c r="FG184" s="162"/>
      <c r="FH184" s="162"/>
      <c r="FI184" s="162"/>
      <c r="FJ184" s="162"/>
      <c r="FK184" s="162"/>
      <c r="FL184" s="162"/>
      <c r="FM184" s="162"/>
      <c r="FN184" s="162"/>
      <c r="FO184" s="162"/>
      <c r="FP184" s="162"/>
      <c r="FQ184" s="162"/>
      <c r="FR184" s="162"/>
      <c r="FS184" s="162"/>
      <c r="FT184" s="162"/>
      <c r="FU184" s="162"/>
      <c r="FV184" s="162"/>
      <c r="FW184" s="162"/>
      <c r="FX184" s="162"/>
      <c r="FY184" s="162"/>
      <c r="FZ184" s="162"/>
      <c r="GA184" s="162"/>
      <c r="GB184" s="162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</row>
    <row r="185" spans="1:195" ht="13.8">
      <c r="A185" t="s">
        <v>332</v>
      </c>
      <c r="B185" s="19" t="s">
        <v>333</v>
      </c>
      <c r="C185" s="34"/>
      <c r="D185" s="168"/>
      <c r="E185" s="168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62"/>
      <c r="DA185" s="162"/>
      <c r="DB185" s="162"/>
      <c r="DC185" s="162"/>
      <c r="DD185" s="162"/>
      <c r="DE185" s="162"/>
      <c r="DF185" s="162"/>
      <c r="DG185" s="162"/>
      <c r="DH185" s="162"/>
      <c r="DI185" s="162"/>
      <c r="DJ185" s="162"/>
      <c r="DK185" s="162"/>
      <c r="DL185" s="162"/>
      <c r="DM185" s="162"/>
      <c r="DN185" s="162"/>
      <c r="DO185" s="162"/>
      <c r="DP185" s="162"/>
      <c r="DQ185" s="162"/>
      <c r="DR185" s="162"/>
      <c r="DS185" s="162"/>
      <c r="DT185" s="162"/>
      <c r="DU185" s="162"/>
      <c r="DV185" s="162"/>
      <c r="DW185" s="162"/>
      <c r="DX185" s="162"/>
      <c r="DY185" s="162"/>
      <c r="DZ185" s="162"/>
      <c r="EA185" s="162"/>
      <c r="EB185" s="162"/>
      <c r="EC185" s="162"/>
      <c r="ED185" s="162"/>
      <c r="EE185" s="162"/>
      <c r="EF185" s="162"/>
      <c r="EG185" s="162"/>
      <c r="EH185" s="162"/>
      <c r="EI185" s="162"/>
      <c r="EJ185" s="162"/>
      <c r="EK185" s="162"/>
      <c r="EL185" s="162"/>
      <c r="EM185" s="162"/>
      <c r="EN185" s="162"/>
      <c r="EO185" s="162"/>
      <c r="EP185" s="162"/>
      <c r="EQ185" s="162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2"/>
      <c r="FD185" s="162"/>
      <c r="FE185" s="162"/>
      <c r="FF185" s="162"/>
      <c r="FG185" s="162"/>
      <c r="FH185" s="162"/>
      <c r="FI185" s="162"/>
      <c r="FJ185" s="162"/>
      <c r="FK185" s="162"/>
      <c r="FL185" s="162"/>
      <c r="FM185" s="162"/>
      <c r="FN185" s="162"/>
      <c r="FO185" s="162"/>
      <c r="FP185" s="162"/>
      <c r="FQ185" s="162"/>
      <c r="FR185" s="162"/>
      <c r="FS185" s="162"/>
      <c r="FT185" s="162"/>
      <c r="FU185" s="162"/>
      <c r="FV185" s="162"/>
      <c r="FW185" s="162"/>
      <c r="FX185" s="162"/>
      <c r="FY185" s="162"/>
      <c r="FZ185" s="162"/>
      <c r="GA185" s="162"/>
      <c r="GB185" s="162"/>
      <c r="GC185" s="167"/>
      <c r="GD185" s="167"/>
      <c r="GE185" s="167"/>
      <c r="GF185" s="167"/>
      <c r="GG185" s="167"/>
      <c r="GH185" s="167"/>
      <c r="GI185" s="167"/>
      <c r="GJ185" s="167"/>
      <c r="GK185" s="167"/>
      <c r="GL185" s="167"/>
      <c r="GM185" s="167"/>
    </row>
    <row r="186" spans="1:195" ht="13.8">
      <c r="A186" t="s">
        <v>260</v>
      </c>
      <c r="B186" s="19" t="s">
        <v>112</v>
      </c>
      <c r="C186" s="34"/>
      <c r="D186" s="165"/>
      <c r="E186" s="165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62"/>
      <c r="DA186" s="162"/>
      <c r="DB186" s="162"/>
      <c r="DC186" s="162"/>
      <c r="DD186" s="162"/>
      <c r="DE186" s="162"/>
      <c r="DF186" s="162"/>
      <c r="DG186" s="162"/>
      <c r="DH186" s="162"/>
      <c r="DI186" s="162"/>
      <c r="DJ186" s="162"/>
      <c r="DK186" s="162"/>
      <c r="DL186" s="162"/>
      <c r="DM186" s="162"/>
      <c r="DN186" s="162"/>
      <c r="DO186" s="162"/>
      <c r="DP186" s="162"/>
      <c r="DQ186" s="162"/>
      <c r="DR186" s="162"/>
      <c r="DS186" s="162"/>
      <c r="DT186" s="162"/>
      <c r="DU186" s="162"/>
      <c r="DV186" s="162"/>
      <c r="DW186" s="162"/>
      <c r="DX186" s="162"/>
      <c r="DY186" s="162"/>
      <c r="DZ186" s="162"/>
      <c r="EA186" s="162"/>
      <c r="EB186" s="162"/>
      <c r="EC186" s="162"/>
      <c r="ED186" s="162"/>
      <c r="EE186" s="162"/>
      <c r="EF186" s="162"/>
      <c r="EG186" s="162"/>
      <c r="EH186" s="162"/>
      <c r="EI186" s="162"/>
      <c r="EJ186" s="162"/>
      <c r="EK186" s="162"/>
      <c r="EL186" s="162"/>
      <c r="EM186" s="162"/>
      <c r="EN186" s="162"/>
      <c r="EO186" s="162"/>
      <c r="EP186" s="162"/>
      <c r="EQ186" s="162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2"/>
      <c r="FD186" s="162"/>
      <c r="FE186" s="162"/>
      <c r="FF186" s="162"/>
      <c r="FG186" s="162"/>
      <c r="FH186" s="162"/>
      <c r="FI186" s="162"/>
      <c r="FJ186" s="162"/>
      <c r="FK186" s="162"/>
      <c r="FL186" s="162"/>
      <c r="FM186" s="162"/>
      <c r="FN186" s="162"/>
      <c r="FO186" s="162"/>
      <c r="FP186" s="162"/>
      <c r="FQ186" s="162"/>
      <c r="FR186" s="162"/>
      <c r="FS186" s="162"/>
      <c r="FT186" s="162"/>
      <c r="FU186" s="162"/>
      <c r="FV186" s="162"/>
      <c r="FW186" s="162"/>
      <c r="FX186" s="162"/>
      <c r="FY186" s="162"/>
      <c r="FZ186" s="162"/>
      <c r="GA186" s="162"/>
      <c r="GB186" s="162"/>
      <c r="GC186" s="167"/>
      <c r="GD186" s="167"/>
      <c r="GE186" s="167"/>
      <c r="GF186" s="167"/>
      <c r="GG186" s="167"/>
      <c r="GH186" s="167"/>
      <c r="GI186" s="167"/>
      <c r="GJ186" s="167"/>
      <c r="GK186" s="167"/>
      <c r="GL186" s="167"/>
      <c r="GM186" s="167"/>
    </row>
    <row r="187" spans="1:195" ht="15">
      <c r="A187" t="s">
        <v>346</v>
      </c>
      <c r="B187" s="19" t="s">
        <v>347</v>
      </c>
      <c r="C187" s="34"/>
      <c r="D187" s="165"/>
      <c r="E187" s="165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62"/>
      <c r="DA187" s="162"/>
      <c r="DB187" s="162"/>
      <c r="DC187" s="162"/>
      <c r="DD187" s="162"/>
      <c r="DE187" s="162"/>
      <c r="DF187" s="162"/>
      <c r="DG187" s="162"/>
      <c r="DH187" s="162"/>
      <c r="DI187" s="162"/>
      <c r="DJ187" s="162"/>
      <c r="DK187" s="162"/>
      <c r="DL187" s="162"/>
      <c r="DM187" s="162"/>
      <c r="DN187" s="162"/>
      <c r="DO187" s="162"/>
      <c r="DP187" s="162"/>
      <c r="DQ187" s="162"/>
      <c r="DR187" s="162"/>
      <c r="DS187" s="162"/>
      <c r="DT187" s="162"/>
      <c r="DU187" s="162"/>
      <c r="DV187" s="162"/>
      <c r="DW187" s="162"/>
      <c r="DX187" s="162"/>
      <c r="DY187" s="162"/>
      <c r="DZ187" s="162"/>
      <c r="EA187" s="162"/>
      <c r="EB187" s="162"/>
      <c r="EC187" s="162"/>
      <c r="ED187" s="162"/>
      <c r="EE187" s="162"/>
      <c r="EF187" s="162"/>
      <c r="EG187" s="162"/>
      <c r="EH187" s="162"/>
      <c r="EI187" s="162"/>
      <c r="EJ187" s="162"/>
      <c r="EK187" s="162"/>
      <c r="EL187" s="162"/>
      <c r="EM187" s="162"/>
      <c r="EN187" s="162"/>
      <c r="EO187" s="162"/>
      <c r="EP187" s="162"/>
      <c r="EQ187" s="162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2"/>
      <c r="FD187" s="162"/>
      <c r="FE187" s="162"/>
      <c r="FF187" s="162"/>
      <c r="FG187" s="162"/>
      <c r="FH187" s="162"/>
      <c r="FI187" s="162"/>
      <c r="FJ187" s="162"/>
      <c r="FK187" s="162"/>
      <c r="FL187" s="162"/>
      <c r="FM187" s="162"/>
      <c r="FN187" s="162"/>
      <c r="FO187" s="162"/>
      <c r="FP187" s="162"/>
      <c r="FQ187" s="162"/>
      <c r="FR187" s="162"/>
      <c r="FS187" s="162"/>
      <c r="FT187" s="162"/>
      <c r="FU187" s="162"/>
      <c r="FV187" s="162"/>
      <c r="FW187" s="162"/>
      <c r="FX187" s="162"/>
      <c r="FY187" s="162"/>
      <c r="FZ187" s="162"/>
      <c r="GA187" s="162"/>
      <c r="GB187" s="162"/>
      <c r="GC187" s="167"/>
      <c r="GD187" s="167"/>
      <c r="GE187" s="167"/>
      <c r="GF187" s="167"/>
      <c r="GG187" s="167"/>
      <c r="GH187" s="167"/>
      <c r="GI187" s="167"/>
      <c r="GJ187" s="167"/>
      <c r="GK187" s="167"/>
      <c r="GL187" s="167"/>
      <c r="GM187" s="167"/>
    </row>
    <row r="188" spans="1:195" ht="15">
      <c r="A188" t="s">
        <v>351</v>
      </c>
      <c r="B188" s="19" t="s">
        <v>352</v>
      </c>
      <c r="C188" s="34"/>
      <c r="D188" s="165"/>
      <c r="E188" s="165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62"/>
      <c r="DA188" s="162"/>
      <c r="DB188" s="162"/>
      <c r="DC188" s="162"/>
      <c r="DD188" s="162"/>
      <c r="DE188" s="162"/>
      <c r="DF188" s="162"/>
      <c r="DG188" s="162"/>
      <c r="DH188" s="162"/>
      <c r="DI188" s="162"/>
      <c r="DJ188" s="162"/>
      <c r="DK188" s="162"/>
      <c r="DL188" s="162"/>
      <c r="DM188" s="162"/>
      <c r="DN188" s="162"/>
      <c r="DO188" s="162"/>
      <c r="DP188" s="162"/>
      <c r="DQ188" s="162"/>
      <c r="DR188" s="162"/>
      <c r="DS188" s="162"/>
      <c r="DT188" s="162"/>
      <c r="DU188" s="162"/>
      <c r="DV188" s="162"/>
      <c r="DW188" s="162"/>
      <c r="DX188" s="162"/>
      <c r="DY188" s="162"/>
      <c r="DZ188" s="162"/>
      <c r="EA188" s="162"/>
      <c r="EB188" s="162"/>
      <c r="EC188" s="162"/>
      <c r="ED188" s="162"/>
      <c r="EE188" s="162"/>
      <c r="EF188" s="162"/>
      <c r="EG188" s="162"/>
      <c r="EH188" s="162"/>
      <c r="EI188" s="162"/>
      <c r="EJ188" s="162"/>
      <c r="EK188" s="162"/>
      <c r="EL188" s="162"/>
      <c r="EM188" s="162"/>
      <c r="EN188" s="162"/>
      <c r="EO188" s="162"/>
      <c r="EP188" s="162"/>
      <c r="EQ188" s="162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2"/>
      <c r="FD188" s="162"/>
      <c r="FE188" s="162"/>
      <c r="FF188" s="162"/>
      <c r="FG188" s="162"/>
      <c r="FH188" s="162"/>
      <c r="FI188" s="162"/>
      <c r="FJ188" s="162"/>
      <c r="FK188" s="162"/>
      <c r="FL188" s="162"/>
      <c r="FM188" s="162"/>
      <c r="FN188" s="162"/>
      <c r="FO188" s="162"/>
      <c r="FP188" s="162"/>
      <c r="FQ188" s="162"/>
      <c r="FR188" s="162"/>
      <c r="FS188" s="162"/>
      <c r="FT188" s="162"/>
      <c r="FU188" s="162"/>
      <c r="FV188" s="162"/>
      <c r="FW188" s="162"/>
      <c r="FX188" s="162"/>
      <c r="FY188" s="162"/>
      <c r="FZ188" s="162"/>
      <c r="GA188" s="162"/>
      <c r="GB188" s="162"/>
      <c r="GC188" s="167"/>
      <c r="GD188" s="167"/>
      <c r="GE188" s="167"/>
      <c r="GF188" s="167"/>
      <c r="GG188" s="167"/>
      <c r="GH188" s="167"/>
      <c r="GI188" s="167"/>
      <c r="GJ188" s="167"/>
      <c r="GK188" s="167"/>
      <c r="GL188" s="167"/>
      <c r="GM188" s="167"/>
    </row>
    <row r="189" spans="1:195" ht="15.6">
      <c r="A189" t="s">
        <v>334</v>
      </c>
      <c r="B189" t="s">
        <v>335</v>
      </c>
      <c r="C189" s="34"/>
      <c r="D189" s="168"/>
      <c r="E189" s="165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62"/>
      <c r="DA189" s="162"/>
      <c r="DB189" s="162"/>
      <c r="DC189" s="162"/>
      <c r="DD189" s="162"/>
      <c r="DE189" s="162"/>
      <c r="DF189" s="162"/>
      <c r="DG189" s="162"/>
      <c r="DH189" s="162"/>
      <c r="DI189" s="162"/>
      <c r="DJ189" s="162"/>
      <c r="DK189" s="162"/>
      <c r="DL189" s="162"/>
      <c r="DM189" s="162"/>
      <c r="DN189" s="162"/>
      <c r="DO189" s="162"/>
      <c r="DP189" s="162"/>
      <c r="DQ189" s="162"/>
      <c r="DR189" s="162"/>
      <c r="DS189" s="162"/>
      <c r="DT189" s="162"/>
      <c r="DU189" s="162"/>
      <c r="DV189" s="162"/>
      <c r="DW189" s="162"/>
      <c r="DX189" s="162"/>
      <c r="DY189" s="162"/>
      <c r="DZ189" s="162"/>
      <c r="EA189" s="162"/>
      <c r="EB189" s="162"/>
      <c r="EC189" s="162"/>
      <c r="ED189" s="162"/>
      <c r="EE189" s="162"/>
      <c r="EF189" s="162"/>
      <c r="EG189" s="162"/>
      <c r="EH189" s="162"/>
      <c r="EI189" s="162"/>
      <c r="EJ189" s="162"/>
      <c r="EK189" s="162"/>
      <c r="EL189" s="162"/>
      <c r="EM189" s="162"/>
      <c r="EN189" s="162"/>
      <c r="EO189" s="162"/>
      <c r="EP189" s="162"/>
      <c r="EQ189" s="162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2"/>
      <c r="FD189" s="162"/>
      <c r="FE189" s="162"/>
      <c r="FF189" s="162"/>
      <c r="FG189" s="162"/>
      <c r="FH189" s="162"/>
      <c r="FI189" s="162"/>
      <c r="FJ189" s="162"/>
      <c r="FK189" s="162"/>
      <c r="FL189" s="162"/>
      <c r="FM189" s="162"/>
      <c r="FN189" s="162"/>
      <c r="FO189" s="162"/>
      <c r="FP189" s="162"/>
      <c r="FQ189" s="162"/>
      <c r="FR189" s="162"/>
      <c r="FS189" s="162"/>
      <c r="FT189" s="162"/>
      <c r="FU189" s="162"/>
      <c r="FV189" s="162"/>
      <c r="FW189" s="162"/>
      <c r="FX189" s="162"/>
      <c r="FY189" s="162"/>
      <c r="FZ189" s="162"/>
      <c r="GA189" s="162"/>
      <c r="GB189" s="162"/>
      <c r="GC189" s="167"/>
      <c r="GD189" s="167"/>
      <c r="GE189" s="167"/>
      <c r="GF189" s="167"/>
      <c r="GG189" s="167"/>
      <c r="GH189" s="167"/>
      <c r="GI189" s="167"/>
      <c r="GJ189" s="167"/>
      <c r="GK189" s="167"/>
      <c r="GL189" s="167"/>
      <c r="GM189" s="167"/>
    </row>
    <row r="190" spans="1:195" ht="15">
      <c r="A190" t="s">
        <v>261</v>
      </c>
      <c r="B190" s="19" t="s">
        <v>262</v>
      </c>
      <c r="C190" s="34"/>
      <c r="D190" s="165"/>
      <c r="E190" s="165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62"/>
      <c r="DA190" s="162"/>
      <c r="DB190" s="162"/>
      <c r="DC190" s="162"/>
      <c r="DD190" s="162"/>
      <c r="DE190" s="162"/>
      <c r="DF190" s="162"/>
      <c r="DG190" s="162"/>
      <c r="DH190" s="162"/>
      <c r="DI190" s="162"/>
      <c r="DJ190" s="162"/>
      <c r="DK190" s="162"/>
      <c r="DL190" s="162"/>
      <c r="DM190" s="162"/>
      <c r="DN190" s="162"/>
      <c r="DO190" s="162"/>
      <c r="DP190" s="162"/>
      <c r="DQ190" s="162"/>
      <c r="DR190" s="162"/>
      <c r="DS190" s="162"/>
      <c r="DT190" s="162"/>
      <c r="DU190" s="162"/>
      <c r="DV190" s="162"/>
      <c r="DW190" s="162"/>
      <c r="DX190" s="162"/>
      <c r="DY190" s="162"/>
      <c r="DZ190" s="162"/>
      <c r="EA190" s="162"/>
      <c r="EB190" s="162"/>
      <c r="EC190" s="162"/>
      <c r="ED190" s="162"/>
      <c r="EE190" s="162"/>
      <c r="EF190" s="162"/>
      <c r="EG190" s="162"/>
      <c r="EH190" s="162"/>
      <c r="EI190" s="162"/>
      <c r="EJ190" s="162"/>
      <c r="EK190" s="162"/>
      <c r="EL190" s="162"/>
      <c r="EM190" s="162"/>
      <c r="EN190" s="162"/>
      <c r="EO190" s="162"/>
      <c r="EP190" s="162"/>
      <c r="EQ190" s="162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2"/>
      <c r="FD190" s="162"/>
      <c r="FE190" s="162"/>
      <c r="FF190" s="162"/>
      <c r="FG190" s="162"/>
      <c r="FH190" s="162"/>
      <c r="FI190" s="162"/>
      <c r="FJ190" s="162"/>
      <c r="FK190" s="162"/>
      <c r="FL190" s="162"/>
      <c r="FM190" s="162"/>
      <c r="FN190" s="162"/>
      <c r="FO190" s="162"/>
      <c r="FP190" s="162"/>
      <c r="FQ190" s="162"/>
      <c r="FR190" s="162"/>
      <c r="FS190" s="162"/>
      <c r="FT190" s="162"/>
      <c r="FU190" s="162"/>
      <c r="FV190" s="162"/>
      <c r="FW190" s="162"/>
      <c r="FX190" s="162"/>
      <c r="FY190" s="162"/>
      <c r="FZ190" s="162"/>
      <c r="GA190" s="162"/>
      <c r="GB190" s="162"/>
      <c r="GC190" s="167"/>
      <c r="GD190" s="167"/>
      <c r="GE190" s="167"/>
      <c r="GF190" s="167"/>
      <c r="GG190" s="167"/>
      <c r="GH190" s="167"/>
      <c r="GI190" s="167"/>
      <c r="GJ190" s="167"/>
      <c r="GK190" s="167"/>
      <c r="GL190" s="167"/>
      <c r="GM190" s="167"/>
    </row>
    <row r="191" spans="1:195" ht="13.8">
      <c r="B191" s="47" t="s">
        <v>303</v>
      </c>
      <c r="C191" s="42"/>
      <c r="D191" s="176"/>
      <c r="E191" s="176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62"/>
      <c r="DA191" s="162"/>
      <c r="DB191" s="162"/>
      <c r="DC191" s="162"/>
      <c r="DD191" s="162"/>
      <c r="DE191" s="162"/>
      <c r="DF191" s="162"/>
      <c r="DG191" s="162"/>
      <c r="DH191" s="162"/>
      <c r="DI191" s="162"/>
      <c r="DJ191" s="162"/>
      <c r="DK191" s="162"/>
      <c r="DL191" s="162"/>
      <c r="DM191" s="162"/>
      <c r="DN191" s="162"/>
      <c r="DO191" s="162"/>
      <c r="DP191" s="162"/>
      <c r="DQ191" s="162"/>
      <c r="DR191" s="162"/>
      <c r="DS191" s="162"/>
      <c r="DT191" s="162"/>
      <c r="DU191" s="162"/>
      <c r="DV191" s="162"/>
      <c r="DW191" s="162"/>
      <c r="DX191" s="162"/>
      <c r="DY191" s="162"/>
      <c r="DZ191" s="162"/>
      <c r="EA191" s="162"/>
      <c r="EB191" s="162"/>
      <c r="EC191" s="162"/>
      <c r="ED191" s="162"/>
      <c r="EE191" s="162"/>
      <c r="EF191" s="162"/>
      <c r="EG191" s="162"/>
      <c r="EH191" s="162"/>
      <c r="EI191" s="162"/>
      <c r="EJ191" s="162"/>
      <c r="EK191" s="162"/>
      <c r="EL191" s="162"/>
      <c r="EM191" s="162"/>
      <c r="EN191" s="162"/>
      <c r="EO191" s="162"/>
      <c r="EP191" s="162"/>
      <c r="EQ191" s="162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2"/>
      <c r="FD191" s="162"/>
      <c r="FE191" s="162"/>
      <c r="FF191" s="162"/>
      <c r="FG191" s="162"/>
      <c r="FH191" s="162"/>
      <c r="FI191" s="162"/>
      <c r="FJ191" s="162"/>
      <c r="FK191" s="162"/>
      <c r="FL191" s="162"/>
      <c r="FM191" s="162"/>
      <c r="FN191" s="162"/>
      <c r="FO191" s="162"/>
      <c r="FP191" s="162"/>
      <c r="FQ191" s="162"/>
      <c r="FR191" s="162"/>
      <c r="FS191" s="162"/>
      <c r="FT191" s="162"/>
      <c r="FU191" s="162"/>
      <c r="FV191" s="162"/>
      <c r="FW191" s="162"/>
      <c r="FX191" s="162"/>
      <c r="FY191" s="162"/>
      <c r="FZ191" s="162"/>
      <c r="GA191" s="162"/>
      <c r="GB191" s="162"/>
      <c r="GC191" s="167"/>
      <c r="GD191" s="167"/>
      <c r="GE191" s="167"/>
      <c r="GF191" s="167"/>
      <c r="GG191" s="167"/>
      <c r="GH191" s="167"/>
      <c r="GI191" s="167"/>
      <c r="GJ191" s="167"/>
      <c r="GK191" s="167"/>
      <c r="GL191" s="167"/>
      <c r="GM191" s="167"/>
    </row>
    <row r="192" spans="1:195" ht="15">
      <c r="A192" t="s">
        <v>323</v>
      </c>
      <c r="B192" s="47" t="s">
        <v>324</v>
      </c>
      <c r="C192" s="42"/>
      <c r="D192" s="165"/>
      <c r="E192" s="176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62"/>
      <c r="DA192" s="162"/>
      <c r="DB192" s="162"/>
      <c r="DC192" s="162"/>
      <c r="DD192" s="162"/>
      <c r="DE192" s="162"/>
      <c r="DF192" s="162"/>
      <c r="DG192" s="162"/>
      <c r="DH192" s="162"/>
      <c r="DI192" s="162"/>
      <c r="DJ192" s="162"/>
      <c r="DK192" s="162"/>
      <c r="DL192" s="162"/>
      <c r="DM192" s="162"/>
      <c r="DN192" s="162"/>
      <c r="DO192" s="162"/>
      <c r="DP192" s="162"/>
      <c r="DQ192" s="162"/>
      <c r="DR192" s="162"/>
      <c r="DS192" s="162"/>
      <c r="DT192" s="162"/>
      <c r="DU192" s="162"/>
      <c r="DV192" s="162"/>
      <c r="DW192" s="162"/>
      <c r="DX192" s="162"/>
      <c r="DY192" s="162"/>
      <c r="DZ192" s="162"/>
      <c r="EA192" s="162"/>
      <c r="EB192" s="162"/>
      <c r="EC192" s="162"/>
      <c r="ED192" s="162"/>
      <c r="EE192" s="162"/>
      <c r="EF192" s="162"/>
      <c r="EG192" s="162"/>
      <c r="EH192" s="162"/>
      <c r="EI192" s="162"/>
      <c r="EJ192" s="162"/>
      <c r="EK192" s="162"/>
      <c r="EL192" s="162"/>
      <c r="EM192" s="162"/>
      <c r="EN192" s="162"/>
      <c r="EO192" s="162"/>
      <c r="EP192" s="162"/>
      <c r="EQ192" s="162"/>
      <c r="ER192" s="162"/>
      <c r="ES192" s="162"/>
      <c r="ET192" s="162"/>
      <c r="EU192" s="162"/>
      <c r="EV192" s="162"/>
      <c r="EW192" s="162"/>
      <c r="EX192" s="162"/>
      <c r="EY192" s="162"/>
      <c r="EZ192" s="162"/>
      <c r="FA192" s="162"/>
      <c r="FB192" s="162"/>
      <c r="FC192" s="162"/>
      <c r="FD192" s="162"/>
      <c r="FE192" s="162"/>
      <c r="FF192" s="162"/>
      <c r="FG192" s="162"/>
      <c r="FH192" s="162"/>
      <c r="FI192" s="162"/>
      <c r="FJ192" s="162"/>
      <c r="FK192" s="162"/>
      <c r="FL192" s="162"/>
      <c r="FM192" s="162"/>
      <c r="FN192" s="162"/>
      <c r="FO192" s="162"/>
      <c r="FP192" s="162"/>
      <c r="FQ192" s="162"/>
      <c r="FR192" s="162"/>
      <c r="FS192" s="162"/>
      <c r="FT192" s="162"/>
      <c r="FU192" s="162"/>
      <c r="FV192" s="162"/>
      <c r="FW192" s="162"/>
      <c r="FX192" s="162"/>
      <c r="FY192" s="162"/>
      <c r="FZ192" s="162"/>
      <c r="GA192" s="162"/>
      <c r="GB192" s="162"/>
      <c r="GC192" s="167"/>
      <c r="GD192" s="167"/>
      <c r="GE192" s="167"/>
      <c r="GF192" s="167"/>
      <c r="GG192" s="167"/>
      <c r="GH192" s="167"/>
      <c r="GI192" s="167"/>
      <c r="GJ192" s="167"/>
      <c r="GK192" s="167"/>
      <c r="GL192" s="167"/>
      <c r="GM192" s="167"/>
    </row>
    <row r="193" spans="1:203" ht="14.4" customHeight="1">
      <c r="A193" t="s">
        <v>212</v>
      </c>
      <c r="B193" s="19"/>
      <c r="C193" s="35"/>
      <c r="D193" s="165"/>
      <c r="E193" s="165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  <c r="GL193" s="167"/>
      <c r="GM193" s="167"/>
    </row>
    <row r="194" spans="1:203" ht="14.4" customHeight="1">
      <c r="A194" t="s">
        <v>213</v>
      </c>
      <c r="B194" s="19"/>
      <c r="C194" s="3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7"/>
      <c r="GD194" s="167"/>
      <c r="GE194" s="167"/>
      <c r="GF194" s="167"/>
      <c r="GG194" s="167"/>
      <c r="GH194" s="167"/>
      <c r="GI194" s="167"/>
      <c r="GJ194" s="167"/>
      <c r="GK194" s="167"/>
      <c r="GL194" s="167"/>
      <c r="GM194" s="167"/>
    </row>
    <row r="195" spans="1:203" ht="14.4" customHeight="1">
      <c r="A195" t="s">
        <v>216</v>
      </c>
      <c r="B195" s="19" t="s">
        <v>217</v>
      </c>
      <c r="C195" s="34"/>
      <c r="D195" s="168"/>
      <c r="E195" s="168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7"/>
      <c r="GD195" s="167"/>
      <c r="GE195" s="167"/>
      <c r="GF195" s="167"/>
      <c r="GG195" s="167"/>
      <c r="GH195" s="167"/>
      <c r="GI195" s="167"/>
      <c r="GJ195" s="167"/>
      <c r="GK195" s="167"/>
      <c r="GL195" s="167"/>
      <c r="GM195" s="167"/>
    </row>
    <row r="196" spans="1:203" ht="14.4" customHeight="1">
      <c r="A196" t="s">
        <v>219</v>
      </c>
      <c r="B196" s="19" t="s">
        <v>218</v>
      </c>
      <c r="C196" s="45"/>
      <c r="D196" s="185"/>
      <c r="E196" s="18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7"/>
      <c r="GD196" s="167"/>
      <c r="GE196" s="167"/>
      <c r="GF196" s="167"/>
      <c r="GG196" s="167"/>
      <c r="GH196" s="167"/>
      <c r="GI196" s="167"/>
      <c r="GJ196" s="167"/>
      <c r="GK196" s="167"/>
      <c r="GL196" s="167"/>
      <c r="GM196" s="167"/>
    </row>
    <row r="197" spans="1:203" ht="14.4" customHeight="1">
      <c r="A197" t="s">
        <v>214</v>
      </c>
      <c r="B197" s="19" t="s">
        <v>215</v>
      </c>
      <c r="C197" s="34"/>
      <c r="D197" s="168"/>
      <c r="E197" s="168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  <c r="GL197" s="167"/>
      <c r="GM197" s="167"/>
    </row>
    <row r="198" spans="1:203" ht="14.4" customHeight="1">
      <c r="A198" t="s">
        <v>128</v>
      </c>
      <c r="B198" s="17" t="s">
        <v>129</v>
      </c>
      <c r="C198" s="35"/>
      <c r="D198" s="165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  <c r="GL198" s="167"/>
      <c r="GM198" s="167"/>
    </row>
    <row r="199" spans="1:203" ht="14.4" customHeight="1">
      <c r="A199" t="s">
        <v>148</v>
      </c>
      <c r="B199" s="17" t="s">
        <v>130</v>
      </c>
      <c r="C199" s="35"/>
      <c r="D199" s="165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  <c r="GL199" s="167"/>
      <c r="GM199" s="167"/>
    </row>
    <row r="200" spans="1:203" ht="14.4" customHeight="1">
      <c r="A200" s="17" t="s">
        <v>149</v>
      </c>
      <c r="B200" s="17" t="s">
        <v>133</v>
      </c>
      <c r="C200" s="46"/>
      <c r="D200" s="18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  <c r="GL200" s="167"/>
      <c r="GM200" s="167"/>
    </row>
    <row r="201" spans="1:203" ht="14.4" customHeight="1">
      <c r="A201" s="17" t="s">
        <v>358</v>
      </c>
      <c r="B201" s="17"/>
      <c r="C201" s="46"/>
      <c r="D201" s="18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  <c r="GL201" s="167"/>
      <c r="GM201" s="167"/>
    </row>
    <row r="202" spans="1:203" ht="14.4" customHeight="1">
      <c r="A202" s="17" t="s">
        <v>245</v>
      </c>
      <c r="B202" s="17"/>
      <c r="C202" s="46"/>
      <c r="D202" s="18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  <c r="GL202" s="167"/>
      <c r="GM202" s="167"/>
    </row>
    <row r="203" spans="1:203" ht="14.4" customHeight="1">
      <c r="A203" s="17"/>
      <c r="B203" s="17"/>
      <c r="C203" s="46"/>
      <c r="D203" s="18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  <c r="GL203" s="167"/>
      <c r="GM203" s="167"/>
    </row>
    <row r="204" spans="1:203" ht="14.4" customHeight="1">
      <c r="A204" s="17" t="s">
        <v>135</v>
      </c>
      <c r="B204" s="17"/>
      <c r="C204" s="46"/>
      <c r="D204" s="18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  <c r="GL204" s="167"/>
      <c r="GM204" s="167"/>
    </row>
    <row r="205" spans="1:203" ht="14.4" customHeight="1">
      <c r="A205" t="s">
        <v>309</v>
      </c>
      <c r="B205" t="s">
        <v>305</v>
      </c>
      <c r="C205" s="48"/>
      <c r="D205" s="165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  <c r="GL205" s="167"/>
      <c r="GM205" s="167"/>
    </row>
    <row r="206" spans="1:203" ht="14.4" customHeight="1">
      <c r="A206" t="s">
        <v>310</v>
      </c>
      <c r="B206" t="s">
        <v>306</v>
      </c>
      <c r="C206" s="48"/>
      <c r="D206" s="163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  <c r="GL206" s="167"/>
      <c r="GM206" s="167"/>
    </row>
    <row r="207" spans="1:203" ht="14.4" customHeight="1">
      <c r="A207" t="s">
        <v>311</v>
      </c>
      <c r="B207" s="17" t="s">
        <v>314</v>
      </c>
      <c r="C207" s="48"/>
      <c r="D207" s="163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  <c r="GL207" s="167"/>
      <c r="GM207" s="167"/>
    </row>
    <row r="208" spans="1:203" s="18" customFormat="1" ht="15.6">
      <c r="A208" s="10" t="s">
        <v>312</v>
      </c>
      <c r="B208" s="10" t="s">
        <v>313</v>
      </c>
      <c r="C208" s="39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  <c r="DW208" s="171"/>
      <c r="DX208" s="171"/>
      <c r="DY208" s="171"/>
      <c r="DZ208" s="171"/>
      <c r="EA208" s="171"/>
      <c r="EB208" s="171"/>
      <c r="EC208" s="171"/>
      <c r="ED208" s="171"/>
      <c r="EE208" s="171"/>
      <c r="EF208" s="171"/>
      <c r="EG208" s="171"/>
      <c r="EH208" s="171"/>
      <c r="EI208" s="171"/>
      <c r="EJ208" s="171"/>
      <c r="EK208" s="171"/>
      <c r="EL208" s="171"/>
      <c r="EM208" s="171"/>
      <c r="EN208" s="171"/>
      <c r="EO208" s="171"/>
      <c r="EP208" s="171"/>
      <c r="EQ208" s="171"/>
      <c r="ER208" s="171"/>
      <c r="ES208" s="171"/>
      <c r="ET208" s="171"/>
      <c r="EU208" s="171"/>
      <c r="EV208" s="171"/>
      <c r="EW208" s="171"/>
      <c r="EX208" s="171"/>
      <c r="EY208" s="171"/>
      <c r="EZ208" s="171"/>
      <c r="FA208" s="171"/>
      <c r="FB208" s="171"/>
      <c r="FC208" s="171"/>
      <c r="FD208" s="171"/>
      <c r="FE208" s="171"/>
      <c r="FF208" s="171"/>
      <c r="FG208" s="171"/>
      <c r="FH208" s="171"/>
      <c r="FI208" s="171"/>
      <c r="FJ208" s="171"/>
      <c r="FK208" s="171"/>
      <c r="FL208" s="171"/>
      <c r="FM208" s="171"/>
      <c r="FN208" s="171"/>
      <c r="FO208" s="171"/>
      <c r="FP208" s="171"/>
      <c r="FQ208" s="171"/>
      <c r="FR208" s="171"/>
      <c r="FS208" s="171"/>
      <c r="FT208" s="171"/>
      <c r="FU208" s="171"/>
      <c r="FV208" s="171"/>
      <c r="FW208" s="171"/>
      <c r="FX208" s="171"/>
      <c r="FY208" s="171"/>
      <c r="FZ208" s="171"/>
      <c r="GA208" s="171"/>
      <c r="GB208" s="171"/>
      <c r="GC208" s="171"/>
      <c r="GD208" s="171"/>
      <c r="GE208" s="171"/>
      <c r="GF208" s="171"/>
      <c r="GG208" s="171"/>
      <c r="GH208" s="171"/>
      <c r="GI208" s="171"/>
      <c r="GJ208" s="171"/>
      <c r="GK208" s="171"/>
      <c r="GL208" s="171"/>
      <c r="GM208" s="171"/>
      <c r="GN208" s="23"/>
      <c r="GO208" s="23"/>
      <c r="GP208" s="23"/>
      <c r="GQ208" s="23"/>
      <c r="GR208" s="23"/>
      <c r="GS208" s="23"/>
      <c r="GT208" s="23"/>
      <c r="GU208" s="23"/>
    </row>
    <row r="209" spans="2:195" ht="15.6">
      <c r="B209" s="17" t="s">
        <v>136</v>
      </c>
      <c r="C209" s="37"/>
      <c r="D209" s="163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62"/>
      <c r="DA209" s="162"/>
      <c r="DB209" s="162"/>
      <c r="DC209" s="162"/>
      <c r="DD209" s="162"/>
      <c r="DE209" s="162"/>
      <c r="DF209" s="162"/>
      <c r="DG209" s="162"/>
      <c r="DH209" s="162"/>
      <c r="DI209" s="162"/>
      <c r="DJ209" s="162"/>
      <c r="DK209" s="162"/>
      <c r="DL209" s="162"/>
      <c r="DM209" s="162"/>
      <c r="DN209" s="162"/>
      <c r="DO209" s="162"/>
      <c r="DP209" s="162"/>
      <c r="DQ209" s="162"/>
      <c r="DR209" s="162"/>
      <c r="DS209" s="162"/>
      <c r="DT209" s="162"/>
      <c r="DU209" s="162"/>
      <c r="DV209" s="162"/>
      <c r="DW209" s="162"/>
      <c r="DX209" s="162"/>
      <c r="DY209" s="162"/>
      <c r="DZ209" s="162"/>
      <c r="EA209" s="162"/>
      <c r="EB209" s="162"/>
      <c r="EC209" s="162"/>
      <c r="ED209" s="162"/>
      <c r="EE209" s="162"/>
      <c r="EF209" s="162"/>
      <c r="EG209" s="162"/>
      <c r="EH209" s="162"/>
      <c r="EI209" s="162"/>
      <c r="EJ209" s="162"/>
      <c r="EK209" s="162"/>
      <c r="EL209" s="162"/>
      <c r="EM209" s="162"/>
      <c r="EN209" s="162"/>
      <c r="EO209" s="162"/>
      <c r="EP209" s="162"/>
      <c r="EQ209" s="162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2"/>
      <c r="FD209" s="162"/>
      <c r="FE209" s="162"/>
      <c r="FF209" s="162"/>
      <c r="FG209" s="162"/>
      <c r="FH209" s="162"/>
      <c r="FI209" s="162"/>
      <c r="FJ209" s="162"/>
      <c r="FK209" s="162"/>
      <c r="FL209" s="162"/>
      <c r="FM209" s="162"/>
      <c r="FN209" s="162"/>
      <c r="FO209" s="162"/>
      <c r="FP209" s="162"/>
      <c r="FQ209" s="162"/>
      <c r="FR209" s="162"/>
      <c r="FS209" s="162"/>
      <c r="FT209" s="162"/>
      <c r="FU209" s="162"/>
      <c r="FV209" s="162"/>
      <c r="FW209" s="162"/>
      <c r="FX209" s="162"/>
      <c r="FY209" s="162"/>
      <c r="FZ209" s="162"/>
      <c r="GA209" s="162"/>
      <c r="GB209" s="162"/>
      <c r="GC209" s="167"/>
      <c r="GD209" s="167"/>
      <c r="GE209" s="167"/>
      <c r="GF209" s="167"/>
      <c r="GG209" s="167"/>
      <c r="GH209" s="167"/>
      <c r="GI209" s="167"/>
      <c r="GJ209" s="167"/>
      <c r="GK209" s="167"/>
      <c r="GL209" s="167"/>
      <c r="GM209" s="167"/>
    </row>
    <row r="210" spans="2:195" ht="15.6">
      <c r="B210" s="17" t="s">
        <v>137</v>
      </c>
      <c r="C210" s="37"/>
      <c r="D210" s="163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62"/>
      <c r="DA210" s="162"/>
      <c r="DB210" s="162"/>
      <c r="DC210" s="162"/>
      <c r="DD210" s="162"/>
      <c r="DE210" s="162"/>
      <c r="DF210" s="162"/>
      <c r="DG210" s="162"/>
      <c r="DH210" s="162"/>
      <c r="DI210" s="162"/>
      <c r="DJ210" s="162"/>
      <c r="DK210" s="162"/>
      <c r="DL210" s="162"/>
      <c r="DM210" s="162"/>
      <c r="DN210" s="162"/>
      <c r="DO210" s="162"/>
      <c r="DP210" s="162"/>
      <c r="DQ210" s="162"/>
      <c r="DR210" s="162"/>
      <c r="DS210" s="162"/>
      <c r="DT210" s="162"/>
      <c r="DU210" s="162"/>
      <c r="DV210" s="162"/>
      <c r="DW210" s="162"/>
      <c r="DX210" s="162"/>
      <c r="DY210" s="162"/>
      <c r="DZ210" s="162"/>
      <c r="EA210" s="162"/>
      <c r="EB210" s="162"/>
      <c r="EC210" s="162"/>
      <c r="ED210" s="162"/>
      <c r="EE210" s="162"/>
      <c r="EF210" s="162"/>
      <c r="EG210" s="162"/>
      <c r="EH210" s="162"/>
      <c r="EI210" s="162"/>
      <c r="EJ210" s="162"/>
      <c r="EK210" s="162"/>
      <c r="EL210" s="162"/>
      <c r="EM210" s="162"/>
      <c r="EN210" s="162"/>
      <c r="EO210" s="162"/>
      <c r="EP210" s="162"/>
      <c r="EQ210" s="162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2"/>
      <c r="FD210" s="162"/>
      <c r="FE210" s="162"/>
      <c r="FF210" s="162"/>
      <c r="FG210" s="162"/>
      <c r="FH210" s="162"/>
      <c r="FI210" s="162"/>
      <c r="FJ210" s="162"/>
      <c r="FK210" s="162"/>
      <c r="FL210" s="162"/>
      <c r="FM210" s="162"/>
      <c r="FN210" s="162"/>
      <c r="FO210" s="162"/>
      <c r="FP210" s="162"/>
      <c r="FQ210" s="162"/>
      <c r="FR210" s="162"/>
      <c r="FS210" s="162"/>
      <c r="FT210" s="162"/>
      <c r="FU210" s="162"/>
      <c r="FV210" s="162"/>
      <c r="FW210" s="162"/>
      <c r="FX210" s="162"/>
      <c r="FY210" s="162"/>
      <c r="FZ210" s="162"/>
      <c r="GA210" s="162"/>
      <c r="GB210" s="162"/>
      <c r="GC210" s="167"/>
      <c r="GD210" s="167"/>
      <c r="GE210" s="167"/>
      <c r="GF210" s="167"/>
      <c r="GG210" s="167"/>
      <c r="GH210" s="167"/>
      <c r="GI210" s="167"/>
      <c r="GJ210" s="167"/>
      <c r="GK210" s="167"/>
      <c r="GL210" s="167"/>
      <c r="GM210" s="167"/>
    </row>
    <row r="211" spans="2:195">
      <c r="B211" s="17"/>
      <c r="C211" s="37"/>
      <c r="D211" s="163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62"/>
      <c r="DA211" s="162"/>
      <c r="DB211" s="162"/>
      <c r="DC211" s="162"/>
      <c r="DD211" s="162"/>
      <c r="DE211" s="162"/>
      <c r="DF211" s="162"/>
      <c r="DG211" s="162"/>
      <c r="DH211" s="162"/>
      <c r="DI211" s="162"/>
      <c r="DJ211" s="162"/>
      <c r="DK211" s="162"/>
      <c r="DL211" s="162"/>
      <c r="DM211" s="162"/>
      <c r="DN211" s="162"/>
      <c r="DO211" s="162"/>
      <c r="DP211" s="162"/>
      <c r="DQ211" s="162"/>
      <c r="DR211" s="162"/>
      <c r="DS211" s="162"/>
      <c r="DT211" s="162"/>
      <c r="DU211" s="162"/>
      <c r="DV211" s="162"/>
      <c r="DW211" s="162"/>
      <c r="DX211" s="162"/>
      <c r="DY211" s="162"/>
      <c r="DZ211" s="162"/>
      <c r="EA211" s="162"/>
      <c r="EB211" s="162"/>
      <c r="EC211" s="162"/>
      <c r="ED211" s="162"/>
      <c r="EE211" s="162"/>
      <c r="EF211" s="162"/>
      <c r="EG211" s="162"/>
      <c r="EH211" s="162"/>
      <c r="EI211" s="162"/>
      <c r="EJ211" s="162"/>
      <c r="EK211" s="162"/>
      <c r="EL211" s="162"/>
      <c r="EM211" s="162"/>
      <c r="EN211" s="162"/>
      <c r="EO211" s="162"/>
      <c r="EP211" s="162"/>
      <c r="EQ211" s="162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2"/>
      <c r="FD211" s="162"/>
      <c r="FE211" s="162"/>
      <c r="FF211" s="162"/>
      <c r="FG211" s="162"/>
      <c r="FH211" s="162"/>
      <c r="FI211" s="162"/>
      <c r="FJ211" s="162"/>
      <c r="FK211" s="162"/>
      <c r="FL211" s="162"/>
      <c r="FM211" s="162"/>
      <c r="FN211" s="162"/>
      <c r="FO211" s="162"/>
      <c r="FP211" s="162"/>
      <c r="FQ211" s="162"/>
      <c r="FR211" s="162"/>
      <c r="FS211" s="162"/>
      <c r="FT211" s="162"/>
      <c r="FU211" s="162"/>
      <c r="FV211" s="162"/>
      <c r="FW211" s="162"/>
      <c r="FX211" s="162"/>
      <c r="FY211" s="162"/>
      <c r="FZ211" s="162"/>
      <c r="GA211" s="162"/>
      <c r="GB211" s="162"/>
      <c r="GC211" s="167"/>
      <c r="GD211" s="167"/>
      <c r="GE211" s="167"/>
      <c r="GF211" s="167"/>
      <c r="GG211" s="167"/>
      <c r="GH211" s="167"/>
      <c r="GI211" s="167"/>
      <c r="GJ211" s="167"/>
      <c r="GK211" s="167"/>
      <c r="GL211" s="167"/>
      <c r="GM211" s="167"/>
    </row>
    <row r="212" spans="2:195">
      <c r="B212" s="17"/>
      <c r="C212" s="37"/>
      <c r="D212" s="163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62"/>
      <c r="CI212" s="162"/>
      <c r="CJ212" s="162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  <c r="CX212" s="162"/>
      <c r="CY212" s="162"/>
      <c r="CZ212" s="162"/>
      <c r="DA212" s="162"/>
      <c r="DB212" s="162"/>
      <c r="DC212" s="162"/>
      <c r="DD212" s="162"/>
      <c r="DE212" s="162"/>
      <c r="DF212" s="162"/>
      <c r="DG212" s="162"/>
      <c r="DH212" s="162"/>
      <c r="DI212" s="162"/>
      <c r="DJ212" s="162"/>
      <c r="DK212" s="162"/>
      <c r="DL212" s="162"/>
      <c r="DM212" s="162"/>
      <c r="DN212" s="162"/>
      <c r="DO212" s="162"/>
      <c r="DP212" s="162"/>
      <c r="DQ212" s="162"/>
      <c r="DR212" s="162"/>
      <c r="DS212" s="162"/>
      <c r="DT212" s="162"/>
      <c r="DU212" s="162"/>
      <c r="DV212" s="162"/>
      <c r="DW212" s="162"/>
      <c r="DX212" s="162"/>
      <c r="DY212" s="162"/>
      <c r="DZ212" s="162"/>
      <c r="EA212" s="162"/>
      <c r="EB212" s="162"/>
      <c r="EC212" s="162"/>
      <c r="ED212" s="162"/>
      <c r="EE212" s="162"/>
      <c r="EF212" s="162"/>
      <c r="EG212" s="162"/>
      <c r="EH212" s="162"/>
      <c r="EI212" s="162"/>
      <c r="EJ212" s="162"/>
      <c r="EK212" s="162"/>
      <c r="EL212" s="162"/>
      <c r="EM212" s="162"/>
      <c r="EN212" s="162"/>
      <c r="EO212" s="162"/>
      <c r="EP212" s="162"/>
      <c r="EQ212" s="162"/>
      <c r="ER212" s="162"/>
      <c r="ES212" s="162"/>
      <c r="ET212" s="162"/>
      <c r="EU212" s="162"/>
      <c r="EV212" s="162"/>
      <c r="EW212" s="162"/>
      <c r="EX212" s="162"/>
      <c r="EY212" s="162"/>
      <c r="EZ212" s="162"/>
      <c r="FA212" s="162"/>
      <c r="FB212" s="162"/>
      <c r="FC212" s="162"/>
      <c r="FD212" s="162"/>
      <c r="FE212" s="162"/>
      <c r="FF212" s="162"/>
      <c r="FG212" s="162"/>
      <c r="FH212" s="162"/>
      <c r="FI212" s="162"/>
      <c r="FJ212" s="162"/>
      <c r="FK212" s="162"/>
      <c r="FL212" s="162"/>
      <c r="FM212" s="162"/>
      <c r="FN212" s="162"/>
      <c r="FO212" s="162"/>
      <c r="FP212" s="162"/>
      <c r="FQ212" s="162"/>
      <c r="FR212" s="162"/>
      <c r="FS212" s="162"/>
      <c r="FT212" s="162"/>
      <c r="FU212" s="162"/>
      <c r="FV212" s="162"/>
      <c r="FW212" s="162"/>
      <c r="FX212" s="162"/>
      <c r="FY212" s="162"/>
      <c r="FZ212" s="162"/>
      <c r="GA212" s="162"/>
      <c r="GB212" s="162"/>
      <c r="GC212" s="167"/>
      <c r="GD212" s="167"/>
      <c r="GE212" s="167"/>
      <c r="GF212" s="167"/>
      <c r="GG212" s="167"/>
      <c r="GH212" s="167"/>
      <c r="GI212" s="167"/>
      <c r="GJ212" s="167"/>
      <c r="GK212" s="167"/>
      <c r="GL212" s="167"/>
      <c r="GM212" s="167"/>
    </row>
    <row r="213" spans="2:195">
      <c r="B213" s="17"/>
      <c r="C213" s="37"/>
      <c r="D213" s="163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162"/>
      <c r="AL213" s="162"/>
      <c r="AM213" s="162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2"/>
      <c r="BA213" s="162"/>
      <c r="BB213" s="162"/>
      <c r="BC213" s="162"/>
      <c r="BD213" s="162"/>
      <c r="BE213" s="162"/>
      <c r="BF213" s="162"/>
      <c r="BG213" s="162"/>
      <c r="BH213" s="162"/>
      <c r="BI213" s="162"/>
      <c r="BJ213" s="162"/>
      <c r="BK213" s="162"/>
      <c r="BL213" s="162"/>
      <c r="BM213" s="162"/>
      <c r="BN213" s="162"/>
      <c r="BO213" s="162"/>
      <c r="BP213" s="162"/>
      <c r="BQ213" s="162"/>
      <c r="BR213" s="162"/>
      <c r="BS213" s="162"/>
      <c r="BT213" s="162"/>
      <c r="BU213" s="162"/>
      <c r="BV213" s="162"/>
      <c r="BW213" s="162"/>
      <c r="BX213" s="162"/>
      <c r="BY213" s="162"/>
      <c r="BZ213" s="162"/>
      <c r="CA213" s="162"/>
      <c r="CB213" s="162"/>
      <c r="CC213" s="162"/>
      <c r="CD213" s="162"/>
      <c r="CE213" s="162"/>
      <c r="CF213" s="162"/>
      <c r="CG213" s="162"/>
      <c r="CH213" s="162"/>
      <c r="CI213" s="162"/>
      <c r="CJ213" s="162"/>
      <c r="CK213" s="162"/>
      <c r="CL213" s="162"/>
      <c r="CM213" s="162"/>
      <c r="CN213" s="162"/>
      <c r="CO213" s="162"/>
      <c r="CP213" s="162"/>
      <c r="CQ213" s="162"/>
      <c r="CR213" s="162"/>
      <c r="CS213" s="162"/>
      <c r="CT213" s="162"/>
      <c r="CU213" s="162"/>
      <c r="CV213" s="162"/>
      <c r="CW213" s="162"/>
      <c r="CX213" s="162"/>
      <c r="CY213" s="162"/>
      <c r="CZ213" s="162"/>
      <c r="DA213" s="162"/>
      <c r="DB213" s="162"/>
      <c r="DC213" s="162"/>
      <c r="DD213" s="162"/>
      <c r="DE213" s="162"/>
      <c r="DF213" s="162"/>
      <c r="DG213" s="162"/>
      <c r="DH213" s="162"/>
      <c r="DI213" s="162"/>
      <c r="DJ213" s="162"/>
      <c r="DK213" s="162"/>
      <c r="DL213" s="162"/>
      <c r="DM213" s="162"/>
      <c r="DN213" s="162"/>
      <c r="DO213" s="162"/>
      <c r="DP213" s="162"/>
      <c r="DQ213" s="162"/>
      <c r="DR213" s="162"/>
      <c r="DS213" s="162"/>
      <c r="DT213" s="162"/>
      <c r="DU213" s="162"/>
      <c r="DV213" s="162"/>
      <c r="DW213" s="162"/>
      <c r="DX213" s="162"/>
      <c r="DY213" s="162"/>
      <c r="DZ213" s="162"/>
      <c r="EA213" s="162"/>
      <c r="EB213" s="162"/>
      <c r="EC213" s="162"/>
      <c r="ED213" s="162"/>
      <c r="EE213" s="162"/>
      <c r="EF213" s="162"/>
      <c r="EG213" s="162"/>
      <c r="EH213" s="162"/>
      <c r="EI213" s="162"/>
      <c r="EJ213" s="162"/>
      <c r="EK213" s="162"/>
      <c r="EL213" s="162"/>
      <c r="EM213" s="162"/>
      <c r="EN213" s="162"/>
      <c r="EO213" s="162"/>
      <c r="EP213" s="162"/>
      <c r="EQ213" s="162"/>
      <c r="ER213" s="162"/>
      <c r="ES213" s="162"/>
      <c r="ET213" s="162"/>
      <c r="EU213" s="162"/>
      <c r="EV213" s="162"/>
      <c r="EW213" s="162"/>
      <c r="EX213" s="162"/>
      <c r="EY213" s="162"/>
      <c r="EZ213" s="162"/>
      <c r="FA213" s="162"/>
      <c r="FB213" s="162"/>
      <c r="FC213" s="162"/>
      <c r="FD213" s="162"/>
      <c r="FE213" s="162"/>
      <c r="FF213" s="162"/>
      <c r="FG213" s="162"/>
      <c r="FH213" s="162"/>
      <c r="FI213" s="162"/>
      <c r="FJ213" s="162"/>
      <c r="FK213" s="162"/>
      <c r="FL213" s="162"/>
      <c r="FM213" s="162"/>
      <c r="FN213" s="162"/>
      <c r="FO213" s="162"/>
      <c r="FP213" s="162"/>
      <c r="FQ213" s="162"/>
      <c r="FR213" s="162"/>
      <c r="FS213" s="162"/>
      <c r="FT213" s="162"/>
      <c r="FU213" s="162"/>
      <c r="FV213" s="162"/>
      <c r="FW213" s="162"/>
      <c r="FX213" s="162"/>
      <c r="FY213" s="162"/>
      <c r="FZ213" s="162"/>
      <c r="GA213" s="162"/>
      <c r="GB213" s="162"/>
      <c r="GC213" s="167"/>
      <c r="GD213" s="167"/>
      <c r="GE213" s="167"/>
      <c r="GF213" s="167"/>
      <c r="GG213" s="167"/>
      <c r="GH213" s="167"/>
      <c r="GI213" s="167"/>
      <c r="GJ213" s="167"/>
      <c r="GK213" s="167"/>
      <c r="GL213" s="167"/>
      <c r="GM213" s="167"/>
    </row>
    <row r="214" spans="2:195">
      <c r="B214" s="17"/>
      <c r="C214" s="37"/>
      <c r="D214" s="163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  <c r="AD214" s="162"/>
      <c r="AE214" s="162"/>
      <c r="AF214" s="162"/>
      <c r="AG214" s="162"/>
      <c r="AH214" s="162"/>
      <c r="AI214" s="162"/>
      <c r="AJ214" s="162"/>
      <c r="AK214" s="162"/>
      <c r="AL214" s="162"/>
      <c r="AM214" s="162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2"/>
      <c r="BA214" s="162"/>
      <c r="BB214" s="162"/>
      <c r="BC214" s="162"/>
      <c r="BD214" s="162"/>
      <c r="BE214" s="162"/>
      <c r="BF214" s="162"/>
      <c r="BG214" s="162"/>
      <c r="BH214" s="162"/>
      <c r="BI214" s="162"/>
      <c r="BJ214" s="162"/>
      <c r="BK214" s="162"/>
      <c r="BL214" s="162"/>
      <c r="BM214" s="162"/>
      <c r="BN214" s="162"/>
      <c r="BO214" s="162"/>
      <c r="BP214" s="162"/>
      <c r="BQ214" s="162"/>
      <c r="BR214" s="162"/>
      <c r="BS214" s="162"/>
      <c r="BT214" s="162"/>
      <c r="BU214" s="162"/>
      <c r="BV214" s="162"/>
      <c r="BW214" s="162"/>
      <c r="BX214" s="162"/>
      <c r="BY214" s="162"/>
      <c r="BZ214" s="162"/>
      <c r="CA214" s="162"/>
      <c r="CB214" s="162"/>
      <c r="CC214" s="162"/>
      <c r="CD214" s="162"/>
      <c r="CE214" s="162"/>
      <c r="CF214" s="162"/>
      <c r="CG214" s="162"/>
      <c r="CH214" s="162"/>
      <c r="CI214" s="162"/>
      <c r="CJ214" s="162"/>
      <c r="CK214" s="162"/>
      <c r="CL214" s="162"/>
      <c r="CM214" s="162"/>
      <c r="CN214" s="162"/>
      <c r="CO214" s="162"/>
      <c r="CP214" s="162"/>
      <c r="CQ214" s="162"/>
      <c r="CR214" s="162"/>
      <c r="CS214" s="162"/>
      <c r="CT214" s="162"/>
      <c r="CU214" s="162"/>
      <c r="CV214" s="162"/>
      <c r="CW214" s="162"/>
      <c r="CX214" s="162"/>
      <c r="CY214" s="162"/>
      <c r="CZ214" s="162"/>
      <c r="DA214" s="162"/>
      <c r="DB214" s="162"/>
      <c r="DC214" s="162"/>
      <c r="DD214" s="162"/>
      <c r="DE214" s="162"/>
      <c r="DF214" s="162"/>
      <c r="DG214" s="162"/>
      <c r="DH214" s="162"/>
      <c r="DI214" s="162"/>
      <c r="DJ214" s="162"/>
      <c r="DK214" s="162"/>
      <c r="DL214" s="162"/>
      <c r="DM214" s="162"/>
      <c r="DN214" s="162"/>
      <c r="DO214" s="162"/>
      <c r="DP214" s="162"/>
      <c r="DQ214" s="162"/>
      <c r="DR214" s="162"/>
      <c r="DS214" s="162"/>
      <c r="DT214" s="162"/>
      <c r="DU214" s="162"/>
      <c r="DV214" s="162"/>
      <c r="DW214" s="162"/>
      <c r="DX214" s="162"/>
      <c r="DY214" s="162"/>
      <c r="DZ214" s="162"/>
      <c r="EA214" s="162"/>
      <c r="EB214" s="162"/>
      <c r="EC214" s="162"/>
      <c r="ED214" s="162"/>
      <c r="EE214" s="162"/>
      <c r="EF214" s="162"/>
      <c r="EG214" s="162"/>
      <c r="EH214" s="162"/>
      <c r="EI214" s="162"/>
      <c r="EJ214" s="162"/>
      <c r="EK214" s="162"/>
      <c r="EL214" s="162"/>
      <c r="EM214" s="162"/>
      <c r="EN214" s="162"/>
      <c r="EO214" s="162"/>
      <c r="EP214" s="162"/>
      <c r="EQ214" s="162"/>
      <c r="ER214" s="162"/>
      <c r="ES214" s="162"/>
      <c r="ET214" s="162"/>
      <c r="EU214" s="162"/>
      <c r="EV214" s="162"/>
      <c r="EW214" s="162"/>
      <c r="EX214" s="162"/>
      <c r="EY214" s="162"/>
      <c r="EZ214" s="162"/>
      <c r="FA214" s="162"/>
      <c r="FB214" s="162"/>
      <c r="FC214" s="162"/>
      <c r="FD214" s="162"/>
      <c r="FE214" s="162"/>
      <c r="FF214" s="162"/>
      <c r="FG214" s="162"/>
      <c r="FH214" s="162"/>
      <c r="FI214" s="162"/>
      <c r="FJ214" s="162"/>
      <c r="FK214" s="162"/>
      <c r="FL214" s="162"/>
      <c r="FM214" s="162"/>
      <c r="FN214" s="162"/>
      <c r="FO214" s="162"/>
      <c r="FP214" s="162"/>
      <c r="FQ214" s="162"/>
      <c r="FR214" s="162"/>
      <c r="FS214" s="162"/>
      <c r="FT214" s="162"/>
      <c r="FU214" s="162"/>
      <c r="FV214" s="162"/>
      <c r="FW214" s="162"/>
      <c r="FX214" s="162"/>
      <c r="FY214" s="162"/>
      <c r="FZ214" s="162"/>
      <c r="GA214" s="162"/>
      <c r="GB214" s="162"/>
      <c r="GC214" s="167"/>
      <c r="GD214" s="167"/>
      <c r="GE214" s="167"/>
      <c r="GF214" s="167"/>
      <c r="GG214" s="167"/>
      <c r="GH214" s="167"/>
      <c r="GI214" s="167"/>
      <c r="GJ214" s="167"/>
      <c r="GK214" s="167"/>
      <c r="GL214" s="167"/>
      <c r="GM214" s="167"/>
    </row>
    <row r="215" spans="2:195">
      <c r="B215" s="17"/>
      <c r="C215" s="37"/>
      <c r="D215" s="163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  <c r="AD215" s="162"/>
      <c r="AE215" s="162"/>
      <c r="AF215" s="162"/>
      <c r="AG215" s="162"/>
      <c r="AH215" s="162"/>
      <c r="AI215" s="162"/>
      <c r="AJ215" s="162"/>
      <c r="AK215" s="162"/>
      <c r="AL215" s="162"/>
      <c r="AM215" s="162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2"/>
      <c r="BA215" s="162"/>
      <c r="BB215" s="162"/>
      <c r="BC215" s="162"/>
      <c r="BD215" s="162"/>
      <c r="BE215" s="162"/>
      <c r="BF215" s="162"/>
      <c r="BG215" s="162"/>
      <c r="BH215" s="162"/>
      <c r="BI215" s="162"/>
      <c r="BJ215" s="162"/>
      <c r="BK215" s="162"/>
      <c r="BL215" s="162"/>
      <c r="BM215" s="162"/>
      <c r="BN215" s="162"/>
      <c r="BO215" s="162"/>
      <c r="BP215" s="162"/>
      <c r="BQ215" s="162"/>
      <c r="BR215" s="162"/>
      <c r="BS215" s="162"/>
      <c r="BT215" s="162"/>
      <c r="BU215" s="162"/>
      <c r="BV215" s="162"/>
      <c r="BW215" s="162"/>
      <c r="BX215" s="162"/>
      <c r="BY215" s="162"/>
      <c r="BZ215" s="162"/>
      <c r="CA215" s="162"/>
      <c r="CB215" s="162"/>
      <c r="CC215" s="162"/>
      <c r="CD215" s="162"/>
      <c r="CE215" s="162"/>
      <c r="CF215" s="162"/>
      <c r="CG215" s="162"/>
      <c r="CH215" s="162"/>
      <c r="CI215" s="162"/>
      <c r="CJ215" s="162"/>
      <c r="CK215" s="162"/>
      <c r="CL215" s="162"/>
      <c r="CM215" s="162"/>
      <c r="CN215" s="162"/>
      <c r="CO215" s="162"/>
      <c r="CP215" s="162"/>
      <c r="CQ215" s="162"/>
      <c r="CR215" s="162"/>
      <c r="CS215" s="162"/>
      <c r="CT215" s="162"/>
      <c r="CU215" s="162"/>
      <c r="CV215" s="162"/>
      <c r="CW215" s="162"/>
      <c r="CX215" s="162"/>
      <c r="CY215" s="162"/>
      <c r="CZ215" s="162"/>
      <c r="DA215" s="162"/>
      <c r="DB215" s="162"/>
      <c r="DC215" s="162"/>
      <c r="DD215" s="162"/>
      <c r="DE215" s="162"/>
      <c r="DF215" s="162"/>
      <c r="DG215" s="162"/>
      <c r="DH215" s="162"/>
      <c r="DI215" s="162"/>
      <c r="DJ215" s="162"/>
      <c r="DK215" s="162"/>
      <c r="DL215" s="162"/>
      <c r="DM215" s="162"/>
      <c r="DN215" s="162"/>
      <c r="DO215" s="162"/>
      <c r="DP215" s="162"/>
      <c r="DQ215" s="162"/>
      <c r="DR215" s="162"/>
      <c r="DS215" s="162"/>
      <c r="DT215" s="162"/>
      <c r="DU215" s="162"/>
      <c r="DV215" s="162"/>
      <c r="DW215" s="162"/>
      <c r="DX215" s="162"/>
      <c r="DY215" s="162"/>
      <c r="DZ215" s="162"/>
      <c r="EA215" s="162"/>
      <c r="EB215" s="162"/>
      <c r="EC215" s="162"/>
      <c r="ED215" s="162"/>
      <c r="EE215" s="162"/>
      <c r="EF215" s="162"/>
      <c r="EG215" s="162"/>
      <c r="EH215" s="162"/>
      <c r="EI215" s="162"/>
      <c r="EJ215" s="162"/>
      <c r="EK215" s="162"/>
      <c r="EL215" s="162"/>
      <c r="EM215" s="162"/>
      <c r="EN215" s="162"/>
      <c r="EO215" s="162"/>
      <c r="EP215" s="162"/>
      <c r="EQ215" s="162"/>
      <c r="ER215" s="162"/>
      <c r="ES215" s="162"/>
      <c r="ET215" s="162"/>
      <c r="EU215" s="162"/>
      <c r="EV215" s="162"/>
      <c r="EW215" s="162"/>
      <c r="EX215" s="162"/>
      <c r="EY215" s="162"/>
      <c r="EZ215" s="162"/>
      <c r="FA215" s="162"/>
      <c r="FB215" s="162"/>
      <c r="FC215" s="162"/>
      <c r="FD215" s="162"/>
      <c r="FE215" s="162"/>
      <c r="FF215" s="162"/>
      <c r="FG215" s="162"/>
      <c r="FH215" s="162"/>
      <c r="FI215" s="162"/>
      <c r="FJ215" s="162"/>
      <c r="FK215" s="162"/>
      <c r="FL215" s="162"/>
      <c r="FM215" s="162"/>
      <c r="FN215" s="162"/>
      <c r="FO215" s="162"/>
      <c r="FP215" s="162"/>
      <c r="FQ215" s="162"/>
      <c r="FR215" s="162"/>
      <c r="FS215" s="162"/>
      <c r="FT215" s="162"/>
      <c r="FU215" s="162"/>
      <c r="FV215" s="162"/>
      <c r="FW215" s="162"/>
      <c r="FX215" s="162"/>
      <c r="FY215" s="162"/>
      <c r="FZ215" s="162"/>
      <c r="GA215" s="162"/>
      <c r="GB215" s="162"/>
      <c r="GC215" s="167"/>
      <c r="GD215" s="167"/>
      <c r="GE215" s="167"/>
      <c r="GF215" s="167"/>
      <c r="GG215" s="167"/>
      <c r="GH215" s="167"/>
      <c r="GI215" s="167"/>
      <c r="GJ215" s="167"/>
      <c r="GK215" s="167"/>
      <c r="GL215" s="167"/>
      <c r="GM215" s="167"/>
    </row>
    <row r="216" spans="2:195">
      <c r="B216" s="17"/>
      <c r="C216" s="37"/>
      <c r="D216" s="16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</row>
    <row r="217" spans="2:195">
      <c r="B217" s="17"/>
      <c r="C217" s="37"/>
      <c r="D217" s="16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</row>
    <row r="218" spans="2:195">
      <c r="B218" s="17"/>
      <c r="C218" s="37"/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</row>
    <row r="219" spans="2:195">
      <c r="B219" s="17"/>
      <c r="C219" s="37"/>
      <c r="D219" s="16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</row>
    <row r="220" spans="2:195">
      <c r="B220" s="17"/>
      <c r="C220" s="33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</row>
    <row r="221" spans="2:195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195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195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195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20" priority="1" operator="equal">
      <formula>"decrease speed"</formula>
    </cfRule>
    <cfRule type="cellIs" dxfId="19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8" man="1"/>
    <brk id="235" max="8" man="1"/>
    <brk id="290" max="8" man="1"/>
  </rowBreaks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235"/>
  <sheetViews>
    <sheetView topLeftCell="A110" zoomScale="25" zoomScaleNormal="25" zoomScaleSheetLayoutView="85" workbookViewId="0">
      <selection activeCell="AK79" sqref="AK79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195">
      <c r="A1" s="17" t="s">
        <v>345</v>
      </c>
      <c r="C1" s="32" t="s">
        <v>241</v>
      </c>
    </row>
    <row r="2" spans="1:195">
      <c r="A2" s="17" t="s">
        <v>342</v>
      </c>
      <c r="D2" s="166">
        <v>8</v>
      </c>
    </row>
    <row r="3" spans="1:195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</row>
    <row r="4" spans="1:195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</row>
    <row r="5" spans="1:195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  <c r="GL5" s="167"/>
      <c r="GM5" s="167"/>
    </row>
    <row r="6" spans="1:195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</row>
    <row r="7" spans="1:195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</row>
    <row r="8" spans="1:195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</row>
    <row r="9" spans="1:195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</row>
    <row r="10" spans="1:195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</row>
    <row r="11" spans="1:195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  <c r="GM11" s="167"/>
    </row>
    <row r="12" spans="1:195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  <c r="GM12" s="167"/>
    </row>
    <row r="13" spans="1:195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</row>
    <row r="14" spans="1:195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</row>
    <row r="15" spans="1:195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  <c r="GM15" s="167"/>
    </row>
    <row r="16" spans="1:195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  <c r="GM16" s="167"/>
    </row>
    <row r="17" spans="1:195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</row>
    <row r="18" spans="1:195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</row>
    <row r="19" spans="1:195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  <c r="GM19" s="167"/>
    </row>
    <row r="20" spans="1:195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  <c r="GM20" s="167"/>
    </row>
    <row r="21" spans="1:195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</row>
    <row r="22" spans="1:195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  <c r="GM22" s="167"/>
    </row>
    <row r="23" spans="1:195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  <c r="GM23" s="167"/>
    </row>
    <row r="24" spans="1:195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</row>
    <row r="25" spans="1:195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  <c r="GM25" s="167"/>
    </row>
    <row r="26" spans="1:195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  <c r="GM26" s="167"/>
    </row>
    <row r="27" spans="1:195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  <c r="GL27" s="167"/>
      <c r="GM27" s="167"/>
    </row>
    <row r="28" spans="1:195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  <c r="GL28" s="167"/>
      <c r="GM28" s="167"/>
    </row>
    <row r="29" spans="1:195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  <c r="GM29" s="167"/>
    </row>
    <row r="30" spans="1:195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  <c r="GM30" s="167"/>
    </row>
    <row r="31" spans="1:195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</row>
    <row r="32" spans="1:195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  <c r="GL32" s="167"/>
      <c r="GM32" s="167"/>
    </row>
    <row r="33" spans="1:195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  <c r="GM33" s="167"/>
    </row>
    <row r="34" spans="1:195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  <c r="GL34" s="167"/>
      <c r="GM34" s="167"/>
    </row>
    <row r="35" spans="1:195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  <c r="GL35" s="167"/>
      <c r="GM35" s="167"/>
    </row>
    <row r="36" spans="1:195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  <c r="GM36" s="167"/>
    </row>
    <row r="37" spans="1:195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  <c r="GL37" s="167"/>
      <c r="GM37" s="167"/>
    </row>
    <row r="38" spans="1:195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</row>
    <row r="39" spans="1:195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  <c r="GI39" s="167"/>
      <c r="GJ39" s="167"/>
      <c r="GK39" s="167"/>
      <c r="GL39" s="167"/>
      <c r="GM39" s="167"/>
    </row>
    <row r="40" spans="1:195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  <c r="GI40" s="167"/>
      <c r="GJ40" s="167"/>
      <c r="GK40" s="167"/>
      <c r="GL40" s="167"/>
      <c r="GM40" s="167"/>
    </row>
    <row r="41" spans="1:195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  <c r="GI41" s="167"/>
      <c r="GJ41" s="167"/>
      <c r="GK41" s="167"/>
      <c r="GL41" s="167"/>
      <c r="GM41" s="167"/>
    </row>
    <row r="42" spans="1:195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  <c r="GI42" s="167"/>
      <c r="GJ42" s="167"/>
      <c r="GK42" s="167"/>
      <c r="GL42" s="167"/>
      <c r="GM42" s="167"/>
    </row>
    <row r="43" spans="1:195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  <c r="GI43" s="167"/>
      <c r="GJ43" s="167"/>
      <c r="GK43" s="167"/>
      <c r="GL43" s="167"/>
      <c r="GM43" s="167"/>
    </row>
    <row r="44" spans="1:195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  <c r="GI44" s="167"/>
      <c r="GJ44" s="167"/>
      <c r="GK44" s="167"/>
      <c r="GL44" s="167"/>
      <c r="GM44" s="167"/>
    </row>
    <row r="45" spans="1:195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  <c r="GI45" s="167"/>
      <c r="GJ45" s="167"/>
      <c r="GK45" s="167"/>
      <c r="GL45" s="167"/>
      <c r="GM45" s="167"/>
    </row>
    <row r="46" spans="1:195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  <c r="GI46" s="167"/>
      <c r="GJ46" s="167"/>
      <c r="GK46" s="167"/>
      <c r="GL46" s="167"/>
      <c r="GM46" s="167"/>
    </row>
    <row r="47" spans="1:195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  <c r="GI47" s="167"/>
      <c r="GJ47" s="167"/>
      <c r="GK47" s="167"/>
      <c r="GL47" s="167"/>
      <c r="GM47" s="167"/>
    </row>
    <row r="48" spans="1:195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  <c r="GI48" s="167"/>
      <c r="GJ48" s="167"/>
      <c r="GK48" s="167"/>
      <c r="GL48" s="167"/>
      <c r="GM48" s="167"/>
    </row>
    <row r="49" spans="1:195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  <c r="GI49" s="167"/>
      <c r="GJ49" s="167"/>
      <c r="GK49" s="167"/>
      <c r="GL49" s="167"/>
      <c r="GM49" s="167"/>
    </row>
    <row r="50" spans="1:195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  <c r="GI50" s="167"/>
      <c r="GJ50" s="167"/>
      <c r="GK50" s="167"/>
      <c r="GL50" s="167"/>
      <c r="GM50" s="167"/>
    </row>
    <row r="51" spans="1:195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  <c r="GL51" s="167"/>
      <c r="GM51" s="167"/>
    </row>
    <row r="52" spans="1:195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  <c r="GL52" s="167"/>
      <c r="GM52" s="167"/>
    </row>
    <row r="53" spans="1:195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  <c r="GM53" s="167"/>
    </row>
    <row r="54" spans="1:195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  <c r="GL54" s="167"/>
      <c r="GM54" s="167"/>
    </row>
    <row r="55" spans="1:195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  <c r="GL55" s="167"/>
      <c r="GM55" s="167"/>
    </row>
    <row r="56" spans="1:195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  <c r="GL56" s="167"/>
      <c r="GM56" s="167"/>
    </row>
    <row r="57" spans="1:195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  <c r="GL57" s="167"/>
      <c r="GM57" s="167"/>
    </row>
    <row r="58" spans="1:195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  <c r="GL58" s="167"/>
      <c r="GM58" s="167"/>
    </row>
    <row r="59" spans="1:195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  <c r="GL59" s="167"/>
      <c r="GM59" s="167"/>
    </row>
    <row r="60" spans="1:195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  <c r="GL60" s="167"/>
      <c r="GM60" s="167"/>
    </row>
    <row r="61" spans="1:195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  <c r="GL61" s="167"/>
      <c r="GM61" s="167"/>
    </row>
    <row r="62" spans="1:195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  <c r="GL62" s="167"/>
      <c r="GM62" s="167"/>
    </row>
    <row r="63" spans="1:195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  <c r="GL63" s="167"/>
      <c r="GM63" s="167"/>
    </row>
    <row r="64" spans="1:195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  <c r="GM64" s="167"/>
    </row>
    <row r="65" spans="1:195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  <c r="GI65" s="167"/>
      <c r="GJ65" s="167"/>
      <c r="GK65" s="167"/>
      <c r="GL65" s="167"/>
      <c r="GM65" s="167"/>
    </row>
    <row r="66" spans="1:195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  <c r="GI66" s="167"/>
      <c r="GJ66" s="167"/>
      <c r="GK66" s="167"/>
      <c r="GL66" s="167"/>
      <c r="GM66" s="167"/>
    </row>
    <row r="67" spans="1:195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  <c r="GM67" s="167"/>
    </row>
    <row r="68" spans="1:195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  <c r="GI68" s="181"/>
      <c r="GJ68" s="181"/>
      <c r="GK68" s="181"/>
      <c r="GL68" s="181"/>
      <c r="GM68" s="181"/>
    </row>
    <row r="69" spans="1:195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  <c r="GI69" s="167"/>
      <c r="GJ69" s="167"/>
      <c r="GK69" s="167"/>
      <c r="GL69" s="167"/>
      <c r="GM69" s="167"/>
    </row>
    <row r="70" spans="1:195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  <c r="GI70" s="167"/>
      <c r="GJ70" s="167"/>
      <c r="GK70" s="167"/>
      <c r="GL70" s="167"/>
      <c r="GM70" s="167"/>
    </row>
    <row r="71" spans="1:195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  <c r="GI71" s="167"/>
      <c r="GJ71" s="167"/>
      <c r="GK71" s="167"/>
      <c r="GL71" s="167"/>
      <c r="GM71" s="167"/>
    </row>
    <row r="72" spans="1:195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  <c r="GM72" s="167"/>
    </row>
    <row r="73" spans="1:195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  <c r="GI73" s="182"/>
      <c r="GJ73" s="182"/>
      <c r="GK73" s="182"/>
      <c r="GL73" s="182"/>
      <c r="GM73" s="182"/>
    </row>
    <row r="74" spans="1:195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  <c r="GI74" s="182"/>
      <c r="GJ74" s="182"/>
      <c r="GK74" s="182"/>
      <c r="GL74" s="182"/>
      <c r="GM74" s="182"/>
    </row>
    <row r="75" spans="1:195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  <c r="GI75" s="182"/>
      <c r="GJ75" s="182"/>
      <c r="GK75" s="182"/>
      <c r="GL75" s="182"/>
      <c r="GM75" s="182"/>
    </row>
    <row r="76" spans="1:195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  <c r="GI76" s="182"/>
      <c r="GJ76" s="182"/>
      <c r="GK76" s="182"/>
      <c r="GL76" s="182"/>
      <c r="GM76" s="182"/>
    </row>
    <row r="77" spans="1:195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  <c r="GM77" s="167"/>
    </row>
    <row r="78" spans="1:195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  <c r="GM78" s="167"/>
    </row>
    <row r="79" spans="1:195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  <c r="GM79" s="167"/>
    </row>
    <row r="80" spans="1:195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  <c r="GM80" s="167"/>
    </row>
    <row r="81" spans="1:195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</row>
    <row r="82" spans="1:195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</row>
    <row r="83" spans="1:195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  <c r="GM83" s="167"/>
    </row>
    <row r="84" spans="1:195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  <c r="GI84" s="167"/>
      <c r="GJ84" s="167"/>
      <c r="GK84" s="167"/>
      <c r="GL84" s="167"/>
      <c r="GM84" s="167"/>
    </row>
    <row r="85" spans="1:195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  <c r="GI85" s="167"/>
      <c r="GJ85" s="167"/>
      <c r="GK85" s="167"/>
      <c r="GL85" s="167"/>
      <c r="GM85" s="167"/>
    </row>
    <row r="86" spans="1:195">
      <c r="A86" t="s">
        <v>337</v>
      </c>
      <c r="B86" t="s">
        <v>126</v>
      </c>
      <c r="C86" s="34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7"/>
      <c r="GD86" s="167"/>
      <c r="GE86" s="167"/>
      <c r="GF86" s="167"/>
      <c r="GG86" s="167"/>
      <c r="GH86" s="167"/>
      <c r="GI86" s="167"/>
      <c r="GJ86" s="167"/>
      <c r="GK86" s="167"/>
      <c r="GL86" s="167"/>
      <c r="GM86" s="167"/>
    </row>
    <row r="87" spans="1:195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  <c r="GI87" s="167"/>
      <c r="GJ87" s="167"/>
      <c r="GK87" s="167"/>
      <c r="GL87" s="167"/>
      <c r="GM87" s="167"/>
    </row>
    <row r="88" spans="1:195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  <c r="GI88" s="167"/>
      <c r="GJ88" s="167"/>
      <c r="GK88" s="167"/>
      <c r="GL88" s="167"/>
      <c r="GM88" s="167"/>
    </row>
    <row r="89" spans="1:195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  <c r="GI89" s="167"/>
      <c r="GJ89" s="167"/>
      <c r="GK89" s="167"/>
      <c r="GL89" s="167"/>
      <c r="GM89" s="167"/>
    </row>
    <row r="90" spans="1:195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  <c r="GI90" s="182"/>
      <c r="GJ90" s="182"/>
      <c r="GK90" s="182"/>
      <c r="GL90" s="182"/>
      <c r="GM90" s="182"/>
    </row>
    <row r="91" spans="1:195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  <c r="GI91" s="182"/>
      <c r="GJ91" s="182"/>
      <c r="GK91" s="182"/>
      <c r="GL91" s="182"/>
      <c r="GM91" s="182"/>
    </row>
    <row r="92" spans="1:195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  <c r="GM92" s="167"/>
    </row>
    <row r="93" spans="1:195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  <c r="GM93" s="167"/>
    </row>
    <row r="94" spans="1:195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  <c r="GM94" s="167"/>
    </row>
    <row r="95" spans="1:195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  <c r="GM95" s="167"/>
    </row>
    <row r="96" spans="1:195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  <c r="GI96" s="167"/>
      <c r="GJ96" s="167"/>
      <c r="GK96" s="167"/>
      <c r="GL96" s="167"/>
      <c r="GM96" s="167"/>
    </row>
    <row r="97" spans="1:195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  <c r="GM97" s="167"/>
    </row>
    <row r="98" spans="1:195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  <c r="GM98" s="167"/>
    </row>
    <row r="99" spans="1:195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  <c r="GM99" s="167"/>
    </row>
    <row r="100" spans="1:195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  <c r="GM100" s="167"/>
    </row>
    <row r="101" spans="1:195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  <c r="GM101" s="167"/>
    </row>
    <row r="102" spans="1:195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  <c r="GM102" s="167"/>
    </row>
    <row r="103" spans="1:195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  <c r="GI103" s="167"/>
      <c r="GJ103" s="167"/>
      <c r="GK103" s="167"/>
      <c r="GL103" s="167"/>
      <c r="GM103" s="167"/>
    </row>
    <row r="104" spans="1:195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  <c r="GI104" s="167"/>
      <c r="GJ104" s="167"/>
      <c r="GK104" s="167"/>
      <c r="GL104" s="167"/>
      <c r="GM104" s="167"/>
    </row>
    <row r="105" spans="1:195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  <c r="GI105" s="167"/>
      <c r="GJ105" s="167"/>
      <c r="GK105" s="167"/>
      <c r="GL105" s="167"/>
      <c r="GM105" s="167"/>
    </row>
    <row r="106" spans="1:195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  <c r="GI106" s="167"/>
      <c r="GJ106" s="167"/>
      <c r="GK106" s="167"/>
      <c r="GL106" s="167"/>
      <c r="GM106" s="167"/>
    </row>
    <row r="107" spans="1:195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  <c r="GI107" s="167"/>
      <c r="GJ107" s="167"/>
      <c r="GK107" s="167"/>
      <c r="GL107" s="167"/>
      <c r="GM107" s="167"/>
    </row>
    <row r="108" spans="1:195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  <c r="GI108" s="167"/>
      <c r="GJ108" s="167"/>
      <c r="GK108" s="167"/>
      <c r="GL108" s="167"/>
      <c r="GM108" s="167"/>
    </row>
    <row r="109" spans="1:195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  <c r="GI109" s="167"/>
      <c r="GJ109" s="167"/>
      <c r="GK109" s="167"/>
      <c r="GL109" s="167"/>
      <c r="GM109" s="167"/>
    </row>
    <row r="110" spans="1:195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  <c r="GL110" s="167"/>
      <c r="GM110" s="167"/>
    </row>
    <row r="111" spans="1:195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  <c r="GL111" s="167"/>
      <c r="GM111" s="167"/>
    </row>
    <row r="112" spans="1:195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  <c r="GI112" s="167"/>
      <c r="GJ112" s="167"/>
      <c r="GK112" s="167"/>
      <c r="GL112" s="167"/>
      <c r="GM112" s="167"/>
    </row>
    <row r="113" spans="1:195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  <c r="GI113" s="167"/>
      <c r="GJ113" s="167"/>
      <c r="GK113" s="167"/>
      <c r="GL113" s="167"/>
      <c r="GM113" s="167"/>
    </row>
    <row r="114" spans="1:195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  <c r="GI114" s="167"/>
      <c r="GJ114" s="167"/>
      <c r="GK114" s="167"/>
      <c r="GL114" s="167"/>
      <c r="GM114" s="167"/>
    </row>
    <row r="115" spans="1:195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  <c r="GL115" s="167"/>
      <c r="GM115" s="167"/>
    </row>
    <row r="116" spans="1:195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  <c r="GL116" s="167"/>
      <c r="GM116" s="167"/>
    </row>
    <row r="117" spans="1:195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  <c r="GL117" s="167"/>
      <c r="GM117" s="167"/>
    </row>
    <row r="118" spans="1:195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  <c r="GL118" s="167"/>
      <c r="GM118" s="167"/>
    </row>
    <row r="119" spans="1:195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  <c r="GI119" s="167"/>
      <c r="GJ119" s="167"/>
      <c r="GK119" s="167"/>
      <c r="GL119" s="167"/>
      <c r="GM119" s="167"/>
    </row>
    <row r="120" spans="1:195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  <c r="GL120" s="167"/>
      <c r="GM120" s="167"/>
    </row>
    <row r="121" spans="1:195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  <c r="GL121" s="167"/>
      <c r="GM121" s="167"/>
    </row>
    <row r="122" spans="1:195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  <c r="GL122" s="167"/>
      <c r="GM122" s="167"/>
    </row>
    <row r="123" spans="1:195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  <c r="GI123" s="167"/>
      <c r="GJ123" s="167"/>
      <c r="GK123" s="167"/>
      <c r="GL123" s="167"/>
      <c r="GM123" s="167"/>
    </row>
    <row r="124" spans="1:195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  <c r="GL124" s="167"/>
      <c r="GM124" s="167"/>
    </row>
    <row r="125" spans="1:195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  <c r="GL125" s="167"/>
      <c r="GM125" s="167"/>
    </row>
    <row r="126" spans="1:195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  <c r="GL126" s="167"/>
      <c r="GM126" s="167"/>
    </row>
    <row r="127" spans="1:195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  <c r="GI127" s="167"/>
      <c r="GJ127" s="167"/>
      <c r="GK127" s="167"/>
      <c r="GL127" s="167"/>
      <c r="GM127" s="167"/>
    </row>
    <row r="128" spans="1:195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  <c r="GL128" s="167"/>
      <c r="GM128" s="167"/>
    </row>
    <row r="129" spans="1:195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  <c r="GL129" s="167"/>
      <c r="GM129" s="167"/>
    </row>
    <row r="130" spans="1:195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  <c r="GL130" s="167"/>
      <c r="GM130" s="167"/>
    </row>
    <row r="131" spans="1:195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  <c r="GI131" s="167"/>
      <c r="GJ131" s="167"/>
      <c r="GK131" s="167"/>
      <c r="GL131" s="167"/>
      <c r="GM131" s="167"/>
    </row>
    <row r="132" spans="1:195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  <c r="GL132" s="167"/>
      <c r="GM132" s="167"/>
    </row>
    <row r="133" spans="1:195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  <c r="GL133" s="167"/>
      <c r="GM133" s="167"/>
    </row>
    <row r="134" spans="1:195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  <c r="GL134" s="167"/>
      <c r="GM134" s="167"/>
    </row>
    <row r="135" spans="1:195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  <c r="GI135" s="167"/>
      <c r="GJ135" s="167"/>
      <c r="GK135" s="167"/>
      <c r="GL135" s="167"/>
      <c r="GM135" s="167"/>
    </row>
    <row r="136" spans="1:195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  <c r="GI136" s="167"/>
      <c r="GJ136" s="167"/>
      <c r="GK136" s="167"/>
      <c r="GL136" s="167"/>
      <c r="GM136" s="167"/>
    </row>
    <row r="137" spans="1:195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  <c r="GI137" s="167"/>
      <c r="GJ137" s="167"/>
      <c r="GK137" s="167"/>
      <c r="GL137" s="167"/>
      <c r="GM137" s="167"/>
    </row>
    <row r="138" spans="1:195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  <c r="GI138" s="167"/>
      <c r="GJ138" s="167"/>
      <c r="GK138" s="167"/>
      <c r="GL138" s="167"/>
      <c r="GM138" s="167"/>
    </row>
    <row r="139" spans="1:195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  <c r="GI139" s="167"/>
      <c r="GJ139" s="167"/>
      <c r="GK139" s="167"/>
      <c r="GL139" s="167"/>
      <c r="GM139" s="167"/>
    </row>
    <row r="140" spans="1:195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  <c r="GI140" s="167"/>
      <c r="GJ140" s="167"/>
      <c r="GK140" s="167"/>
      <c r="GL140" s="167"/>
      <c r="GM140" s="167"/>
    </row>
    <row r="141" spans="1:195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  <c r="GI141" s="167"/>
      <c r="GJ141" s="167"/>
      <c r="GK141" s="167"/>
      <c r="GL141" s="167"/>
      <c r="GM141" s="167"/>
    </row>
    <row r="142" spans="1:195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  <c r="GI142" s="167"/>
      <c r="GJ142" s="167"/>
      <c r="GK142" s="167"/>
      <c r="GL142" s="167"/>
      <c r="GM142" s="167"/>
    </row>
    <row r="143" spans="1:195" ht="13.8">
      <c r="A143" s="19" t="s">
        <v>180</v>
      </c>
      <c r="C143" s="37">
        <f>IF('Bench-8'!$D$116="n.a.","n.a.",IF($D$116&lt;=PI()/2,C136*'Input Data'!$C$3*$D$142*SIN('Bench-8'!$D$116)*9.81,'Bench-8'!C136*'Input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  <c r="GI143" s="167"/>
      <c r="GJ143" s="167"/>
      <c r="GK143" s="167"/>
      <c r="GL143" s="167"/>
      <c r="GM143" s="167"/>
    </row>
    <row r="144" spans="1:195" ht="13.8">
      <c r="A144" s="19" t="s">
        <v>304</v>
      </c>
      <c r="C144" s="37">
        <f>IF('Bench-8'!$D$120="n.a.","n.a.",IF($D$120&lt;=PI()/2,C137*'Input Data'!$C$3*$D$142*SIN('Bench-8'!$D$120)*9.81,'Bench-8'!C137*'Input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  <c r="GI144" s="167"/>
      <c r="GJ144" s="167"/>
      <c r="GK144" s="167"/>
      <c r="GL144" s="167"/>
      <c r="GM144" s="167"/>
    </row>
    <row r="145" spans="1:195" ht="13.8">
      <c r="A145" s="19" t="s">
        <v>181</v>
      </c>
      <c r="C145" s="37">
        <f>IF('Bench-8'!$D$124="n.a.","n.a.",IF($D$124&lt;=PI()/2,C138*'Input Data'!$C$3*$D$142*SIN('Bench-8'!$D$124)*9.81,'Bench-8'!C138*'Input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  <c r="GI145" s="167"/>
      <c r="GJ145" s="167"/>
      <c r="GK145" s="167"/>
      <c r="GL145" s="167"/>
      <c r="GM145" s="167"/>
    </row>
    <row r="146" spans="1:195" ht="13.8">
      <c r="A146" s="19" t="s">
        <v>182</v>
      </c>
      <c r="C146" s="37">
        <f>IF('Bench-8'!$D$128="n.a.","n.a.",IF($D$128&lt;=PI()/2,C139*'Input Data'!$C$3*$D$142*SIN('Bench-8'!$D$128)*9.81,'Bench-8'!C139*'Input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  <c r="GI146" s="167"/>
      <c r="GJ146" s="167"/>
      <c r="GK146" s="167"/>
      <c r="GL146" s="167"/>
      <c r="GM146" s="167"/>
    </row>
    <row r="147" spans="1:195" ht="13.8">
      <c r="A147" s="19" t="s">
        <v>183</v>
      </c>
      <c r="C147" s="38">
        <f>IF('Bench-8'!$D$132="n.a.","n.a.",IF($D$132&lt;=PI()/2,C140*'Input Data'!$C$3*$D$142*SIN('Bench-8'!$D$132)*9.81,'Bench-8'!C140*'Input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  <c r="GI147" s="167"/>
      <c r="GJ147" s="167"/>
      <c r="GK147" s="167"/>
      <c r="GL147" s="167"/>
      <c r="GM147" s="167"/>
    </row>
    <row r="148" spans="1:195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  <c r="GI148" s="167"/>
      <c r="GJ148" s="167"/>
      <c r="GK148" s="167"/>
      <c r="GL148" s="167"/>
      <c r="GM148" s="167"/>
    </row>
    <row r="149" spans="1:195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  <c r="GI149" s="167"/>
      <c r="GJ149" s="167"/>
      <c r="GK149" s="167"/>
      <c r="GL149" s="167"/>
      <c r="GM149" s="167"/>
    </row>
    <row r="150" spans="1:195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  <c r="GI150" s="167"/>
      <c r="GJ150" s="167"/>
      <c r="GK150" s="167"/>
      <c r="GL150" s="167"/>
      <c r="GM150" s="167"/>
    </row>
    <row r="151" spans="1:195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  <c r="GI151" s="167"/>
      <c r="GJ151" s="167"/>
      <c r="GK151" s="167"/>
      <c r="GL151" s="167"/>
      <c r="GM151" s="167"/>
    </row>
    <row r="152" spans="1:195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  <c r="GI152" s="167"/>
      <c r="GJ152" s="167"/>
      <c r="GK152" s="167"/>
      <c r="GL152" s="167"/>
      <c r="GM152" s="167"/>
    </row>
    <row r="153" spans="1:195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  <c r="GI153" s="167"/>
      <c r="GJ153" s="167"/>
      <c r="GK153" s="167"/>
      <c r="GL153" s="167"/>
      <c r="GM153" s="167"/>
    </row>
    <row r="154" spans="1:195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  <c r="GI154" s="167"/>
      <c r="GJ154" s="167"/>
      <c r="GK154" s="167"/>
      <c r="GL154" s="167"/>
      <c r="GM154" s="167"/>
    </row>
    <row r="155" spans="1:195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  <c r="GI155" s="167"/>
      <c r="GJ155" s="167"/>
      <c r="GK155" s="167"/>
      <c r="GL155" s="167"/>
      <c r="GM155" s="167"/>
    </row>
    <row r="156" spans="1:195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  <c r="GI156" s="167"/>
      <c r="GJ156" s="167"/>
      <c r="GK156" s="167"/>
      <c r="GL156" s="167"/>
      <c r="GM156" s="167"/>
    </row>
    <row r="157" spans="1:195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  <c r="GI157" s="167"/>
      <c r="GJ157" s="167"/>
      <c r="GK157" s="167"/>
      <c r="GL157" s="167"/>
      <c r="GM157" s="167"/>
    </row>
    <row r="158" spans="1:195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  <c r="GI158" s="167"/>
      <c r="GJ158" s="167"/>
      <c r="GK158" s="167"/>
      <c r="GL158" s="167"/>
      <c r="GM158" s="167"/>
    </row>
    <row r="159" spans="1:195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  <c r="GI159" s="167"/>
      <c r="GJ159" s="167"/>
      <c r="GK159" s="167"/>
      <c r="GL159" s="167"/>
      <c r="GM159" s="167"/>
    </row>
    <row r="160" spans="1:195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  <c r="GI160" s="167"/>
      <c r="GJ160" s="167"/>
      <c r="GK160" s="167"/>
      <c r="GL160" s="167"/>
      <c r="GM160" s="167"/>
    </row>
    <row r="161" spans="1:195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  <c r="GL161" s="167"/>
      <c r="GM161" s="167"/>
    </row>
    <row r="162" spans="1:195">
      <c r="A162" t="s">
        <v>192</v>
      </c>
      <c r="B162" t="s">
        <v>274</v>
      </c>
      <c r="C162" s="37"/>
      <c r="D162" s="168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  <c r="GL162" s="167"/>
      <c r="GM162" s="167"/>
    </row>
    <row r="163" spans="1:195" ht="13.8">
      <c r="A163" s="19" t="s">
        <v>184</v>
      </c>
      <c r="C163" s="34">
        <f>IF('Bench-8'!$D$116="n.a.","n.a.",IF($D$116&lt;=PI()/2,C136*'Input Data'!$C$3*$D$162*COS('Bench-8'!$D$116)*9.81*'Input Data'!$C$5,0))</f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7"/>
      <c r="GD163" s="167"/>
      <c r="GE163" s="167"/>
      <c r="GF163" s="167"/>
      <c r="GG163" s="167"/>
      <c r="GH163" s="167"/>
      <c r="GI163" s="167"/>
      <c r="GJ163" s="167"/>
      <c r="GK163" s="167"/>
      <c r="GL163" s="167"/>
      <c r="GM163" s="167"/>
    </row>
    <row r="164" spans="1:195" ht="13.8">
      <c r="A164" s="19" t="s">
        <v>185</v>
      </c>
      <c r="C164" s="34">
        <f>IF('Bench-8'!$D$120="n.a.","n.a.",IF($D$120&lt;=PI()/2,C137*'Input Data'!$C$3*$D$162*COS('Bench-8'!$D$120)*9.81*'Input Data'!$C$5,0))</f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7"/>
      <c r="GD164" s="167"/>
      <c r="GE164" s="167"/>
      <c r="GF164" s="167"/>
      <c r="GG164" s="167"/>
      <c r="GH164" s="167"/>
      <c r="GI164" s="167"/>
      <c r="GJ164" s="167"/>
      <c r="GK164" s="167"/>
      <c r="GL164" s="167"/>
      <c r="GM164" s="167"/>
    </row>
    <row r="165" spans="1:195" ht="13.8">
      <c r="A165" s="19" t="s">
        <v>186</v>
      </c>
      <c r="C165" s="34">
        <f>IF('Bench-8'!$D$124="n.a.","n.a.",IF($D$124&lt;=PI()/2,C138*'Input Data'!$C$3*$D$162*COS('Bench-8'!$D$124)*9.81*'Input Data'!$C$5,0))</f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7"/>
      <c r="GD165" s="167"/>
      <c r="GE165" s="167"/>
      <c r="GF165" s="167"/>
      <c r="GG165" s="167"/>
      <c r="GH165" s="167"/>
      <c r="GI165" s="167"/>
      <c r="GJ165" s="167"/>
      <c r="GK165" s="167"/>
      <c r="GL165" s="167"/>
      <c r="GM165" s="167"/>
    </row>
    <row r="166" spans="1:195" ht="13.8">
      <c r="A166" s="19" t="s">
        <v>187</v>
      </c>
      <c r="C166" s="34">
        <f>IF('Bench-8'!$D$128="n.a.","n.a.",IF($D$128&lt;=PI()/2,C139*'Input Data'!$C$3*$D$162*COS('Bench-8'!$D$128)*9.81*'Input Data'!$C$5,0))</f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7"/>
      <c r="GD166" s="167"/>
      <c r="GE166" s="167"/>
      <c r="GF166" s="167"/>
      <c r="GG166" s="167"/>
      <c r="GH166" s="167"/>
      <c r="GI166" s="167"/>
      <c r="GJ166" s="167"/>
      <c r="GK166" s="167"/>
      <c r="GL166" s="167"/>
      <c r="GM166" s="167"/>
    </row>
    <row r="167" spans="1:195" ht="13.8">
      <c r="A167" s="19" t="s">
        <v>188</v>
      </c>
      <c r="C167" s="38">
        <f>IF('Bench-8'!$D$132="n.a.","n.a.",IF($D$132&lt;=PI()/2,C140*'Input Data'!$C$3*$D$162*COS('Bench-8'!$D$132)*9.81*'Input Data'!$C$5,0))</f>
        <v>0</v>
      </c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 s="164"/>
      <c r="EZ167" s="164"/>
      <c r="FA167" s="164"/>
      <c r="FB167" s="164"/>
      <c r="FC167" s="164"/>
      <c r="FD167" s="164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7"/>
      <c r="GD167" s="167"/>
      <c r="GE167" s="167"/>
      <c r="GF167" s="167"/>
      <c r="GG167" s="167"/>
      <c r="GH167" s="167"/>
      <c r="GI167" s="167"/>
      <c r="GJ167" s="167"/>
      <c r="GK167" s="167"/>
      <c r="GL167" s="167"/>
      <c r="GM167" s="167"/>
    </row>
    <row r="168" spans="1:195" ht="15.6">
      <c r="A168" t="s">
        <v>189</v>
      </c>
      <c r="B168" t="s">
        <v>229</v>
      </c>
      <c r="C168" s="34" t="e">
        <f>SUM(C163:C167)/'Input Data'!$C$16</f>
        <v>#DIV/0!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7"/>
      <c r="GD168" s="167"/>
      <c r="GE168" s="167"/>
      <c r="GF168" s="167"/>
      <c r="GG168" s="167"/>
      <c r="GH168" s="167"/>
      <c r="GI168" s="167"/>
      <c r="GJ168" s="167"/>
      <c r="GK168" s="167"/>
      <c r="GL168" s="167"/>
      <c r="GM168" s="167"/>
    </row>
    <row r="169" spans="1:195" ht="15.6">
      <c r="A169" t="s">
        <v>191</v>
      </c>
      <c r="B169" s="17" t="s">
        <v>190</v>
      </c>
      <c r="C169" s="43" t="e">
        <f>C168/$D$162</f>
        <v>#DIV/0!</v>
      </c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/>
      <c r="DU169" s="176"/>
      <c r="DV169" s="176"/>
      <c r="DW169" s="176"/>
      <c r="DX169" s="176"/>
      <c r="DY169" s="176"/>
      <c r="DZ169" s="176"/>
      <c r="EA169" s="176"/>
      <c r="EB169" s="176"/>
      <c r="EC169" s="176"/>
      <c r="ED169" s="176"/>
      <c r="EE169" s="176"/>
      <c r="EF169" s="176"/>
      <c r="EG169" s="176"/>
      <c r="EH169" s="176"/>
      <c r="EI169" s="176"/>
      <c r="EJ169" s="176"/>
      <c r="EK169" s="176"/>
      <c r="EL169" s="176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76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67"/>
      <c r="GD169" s="167"/>
      <c r="GE169" s="167"/>
      <c r="GF169" s="167"/>
      <c r="GG169" s="167"/>
      <c r="GH169" s="167"/>
      <c r="GI169" s="167"/>
      <c r="GJ169" s="167"/>
      <c r="GK169" s="167"/>
      <c r="GL169" s="167"/>
      <c r="GM169" s="167"/>
    </row>
    <row r="170" spans="1:195" ht="16.8">
      <c r="B170" t="s">
        <v>230</v>
      </c>
      <c r="C170" s="3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7"/>
      <c r="GD170" s="167"/>
      <c r="GE170" s="167"/>
      <c r="GF170" s="167"/>
      <c r="GG170" s="167"/>
      <c r="GH170" s="167"/>
      <c r="GI170" s="167"/>
      <c r="GJ170" s="167"/>
      <c r="GK170" s="167"/>
      <c r="GL170" s="167"/>
      <c r="GM170" s="167"/>
    </row>
    <row r="171" spans="1:195" ht="15.6">
      <c r="A171" s="17" t="s">
        <v>231</v>
      </c>
      <c r="B171" s="17" t="s">
        <v>232</v>
      </c>
      <c r="C171" s="42"/>
      <c r="D171" s="179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7"/>
      <c r="GD171" s="167"/>
      <c r="GE171" s="167"/>
      <c r="GF171" s="167"/>
      <c r="GG171" s="167"/>
      <c r="GH171" s="167"/>
      <c r="GI171" s="167"/>
      <c r="GJ171" s="167"/>
      <c r="GK171" s="167"/>
      <c r="GL171" s="167"/>
      <c r="GM171" s="167"/>
    </row>
    <row r="172" spans="1:195">
      <c r="A172" s="17" t="s">
        <v>357</v>
      </c>
      <c r="B172" s="17"/>
      <c r="C172" s="42"/>
      <c r="D172" s="179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7"/>
      <c r="GD172" s="167"/>
      <c r="GE172" s="167"/>
      <c r="GF172" s="167"/>
      <c r="GG172" s="167"/>
      <c r="GH172" s="167"/>
      <c r="GI172" s="167"/>
      <c r="GJ172" s="167"/>
      <c r="GK172" s="167"/>
      <c r="GL172" s="167"/>
      <c r="GM172" s="167"/>
    </row>
    <row r="173" spans="1:195">
      <c r="A173" s="17" t="s">
        <v>242</v>
      </c>
      <c r="C173"/>
      <c r="D173" s="168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  <c r="GL173" s="167"/>
      <c r="GM173" s="167"/>
    </row>
    <row r="174" spans="1:195">
      <c r="A174" s="17"/>
      <c r="C174"/>
      <c r="D174" s="168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  <c r="GL174" s="167"/>
      <c r="GM174" s="167"/>
    </row>
    <row r="175" spans="1:195" ht="15.6">
      <c r="A175" s="17" t="s">
        <v>233</v>
      </c>
      <c r="B175" t="s">
        <v>240</v>
      </c>
      <c r="C175" s="3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7"/>
      <c r="GD175" s="167"/>
      <c r="GE175" s="167"/>
      <c r="GF175" s="167"/>
      <c r="GG175" s="167"/>
      <c r="GH175" s="167"/>
      <c r="GI175" s="167"/>
      <c r="GJ175" s="167"/>
      <c r="GK175" s="167"/>
      <c r="GL175" s="167"/>
      <c r="GM175" s="167"/>
    </row>
    <row r="176" spans="1:195" s="21" customFormat="1" ht="15">
      <c r="B176" s="21" t="s">
        <v>134</v>
      </c>
      <c r="C176" s="44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4"/>
      <c r="GD176" s="184"/>
      <c r="GE176" s="184"/>
      <c r="GF176" s="184"/>
      <c r="GG176" s="184"/>
      <c r="GH176" s="184"/>
      <c r="GI176" s="184"/>
      <c r="GJ176" s="184"/>
      <c r="GK176" s="184"/>
      <c r="GL176" s="184"/>
      <c r="GM176" s="184"/>
    </row>
    <row r="177" spans="1:195" ht="14.4" customHeight="1"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  <c r="GL177" s="167"/>
      <c r="GM177" s="167"/>
    </row>
    <row r="178" spans="1:195" ht="14.4" customHeight="1">
      <c r="A178" t="s">
        <v>131</v>
      </c>
      <c r="B178" t="s">
        <v>132</v>
      </c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  <c r="GL178" s="167"/>
      <c r="GM178" s="167"/>
    </row>
    <row r="179" spans="1:195" ht="14.4" customHeight="1">
      <c r="A179" s="17" t="s">
        <v>387</v>
      </c>
      <c r="B179" t="s">
        <v>540</v>
      </c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/>
      <c r="AU179" s="168"/>
      <c r="AV179" s="168"/>
      <c r="AW179" s="168"/>
      <c r="AX179" s="168"/>
      <c r="AY179" s="168"/>
      <c r="AZ179" s="168"/>
      <c r="BA179" s="168"/>
      <c r="BB179" s="168"/>
      <c r="BC179" s="168"/>
      <c r="BD179" s="168"/>
      <c r="BE179" s="168"/>
      <c r="BF179" s="168"/>
      <c r="BG179" s="168"/>
      <c r="BH179" s="168"/>
      <c r="BI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68"/>
      <c r="BU179" s="168"/>
      <c r="BV179" s="168"/>
      <c r="BW179" s="168"/>
      <c r="BX179" s="168"/>
      <c r="BY179" s="168"/>
      <c r="BZ179" s="168"/>
      <c r="CA179" s="168"/>
      <c r="CB179" s="168"/>
      <c r="CC179" s="168"/>
      <c r="CD179" s="168"/>
      <c r="CE179" s="168"/>
      <c r="CF179" s="168"/>
      <c r="CG179" s="168"/>
      <c r="CH179" s="168"/>
      <c r="CI179" s="168"/>
      <c r="CJ179" s="168"/>
      <c r="CK179" s="168"/>
      <c r="CL179" s="168"/>
      <c r="CM179" s="168"/>
      <c r="CN179" s="168"/>
      <c r="CO179" s="168"/>
      <c r="CP179" s="168"/>
      <c r="CQ179" s="168"/>
      <c r="CR179" s="168"/>
      <c r="CS179" s="168"/>
      <c r="CT179" s="168"/>
      <c r="CU179" s="168"/>
      <c r="CV179" s="168"/>
      <c r="CW179" s="168"/>
      <c r="CX179" s="168"/>
      <c r="CY179" s="168"/>
      <c r="CZ179" s="168"/>
      <c r="DA179" s="168"/>
      <c r="DB179" s="168"/>
      <c r="DC179" s="168"/>
      <c r="DD179" s="168"/>
      <c r="DE179" s="168"/>
      <c r="DF179" s="168"/>
      <c r="DG179" s="168"/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/>
      <c r="DW179" s="168"/>
      <c r="DX179" s="168"/>
      <c r="DY179" s="168"/>
      <c r="DZ179" s="168"/>
      <c r="EA179" s="168"/>
      <c r="EB179" s="168"/>
      <c r="EC179" s="168"/>
      <c r="ED179" s="168"/>
      <c r="EE179" s="168"/>
      <c r="EF179" s="168"/>
      <c r="EG179" s="168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/>
      <c r="EY179" s="168"/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/>
      <c r="FQ179" s="168"/>
      <c r="FR179" s="168"/>
      <c r="FS179" s="168"/>
      <c r="FT179" s="168"/>
      <c r="FU179" s="168"/>
      <c r="FV179" s="168"/>
      <c r="FW179" s="168"/>
      <c r="FX179" s="168"/>
      <c r="FY179" s="168"/>
      <c r="FZ179" s="168"/>
      <c r="GA179" s="168"/>
      <c r="GB179" s="168"/>
      <c r="GC179" s="167"/>
      <c r="GD179" s="167"/>
      <c r="GE179" s="167"/>
      <c r="GF179" s="167"/>
      <c r="GG179" s="167"/>
      <c r="GH179" s="167"/>
      <c r="GI179" s="167"/>
      <c r="GJ179" s="167"/>
      <c r="GK179" s="167"/>
      <c r="GL179" s="167"/>
      <c r="GM179" s="167"/>
    </row>
    <row r="180" spans="1:195" ht="14.4" customHeight="1">
      <c r="B180" t="s">
        <v>389</v>
      </c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  <c r="GL180" s="167"/>
      <c r="GM180" s="167"/>
    </row>
    <row r="181" spans="1:195" ht="14.4" customHeight="1">
      <c r="A181" s="17" t="s">
        <v>388</v>
      </c>
      <c r="B181" t="s">
        <v>421</v>
      </c>
      <c r="D181" s="176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</row>
    <row r="182" spans="1:195" ht="14.4" customHeight="1">
      <c r="A182" s="17" t="s">
        <v>390</v>
      </c>
      <c r="D182" s="176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</row>
    <row r="183" spans="1:195" ht="14.4" customHeight="1"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</row>
    <row r="184" spans="1:195" ht="15.6">
      <c r="A184" t="s">
        <v>259</v>
      </c>
      <c r="B184" s="19" t="s">
        <v>211</v>
      </c>
      <c r="C184" s="34"/>
      <c r="D184" s="168"/>
      <c r="E184" s="168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2"/>
      <c r="DR184" s="162"/>
      <c r="DS184" s="162"/>
      <c r="DT184" s="162"/>
      <c r="DU184" s="162"/>
      <c r="DV184" s="162"/>
      <c r="DW184" s="162"/>
      <c r="DX184" s="162"/>
      <c r="DY184" s="162"/>
      <c r="DZ184" s="162"/>
      <c r="EA184" s="162"/>
      <c r="EB184" s="162"/>
      <c r="EC184" s="162"/>
      <c r="ED184" s="162"/>
      <c r="EE184" s="162"/>
      <c r="EF184" s="162"/>
      <c r="EG184" s="162"/>
      <c r="EH184" s="162"/>
      <c r="EI184" s="162"/>
      <c r="EJ184" s="162"/>
      <c r="EK184" s="162"/>
      <c r="EL184" s="162"/>
      <c r="EM184" s="162"/>
      <c r="EN184" s="162"/>
      <c r="EO184" s="162"/>
      <c r="EP184" s="162"/>
      <c r="EQ184" s="162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2"/>
      <c r="FD184" s="162"/>
      <c r="FE184" s="162"/>
      <c r="FF184" s="162"/>
      <c r="FG184" s="162"/>
      <c r="FH184" s="162"/>
      <c r="FI184" s="162"/>
      <c r="FJ184" s="162"/>
      <c r="FK184" s="162"/>
      <c r="FL184" s="162"/>
      <c r="FM184" s="162"/>
      <c r="FN184" s="162"/>
      <c r="FO184" s="162"/>
      <c r="FP184" s="162"/>
      <c r="FQ184" s="162"/>
      <c r="FR184" s="162"/>
      <c r="FS184" s="162"/>
      <c r="FT184" s="162"/>
      <c r="FU184" s="162"/>
      <c r="FV184" s="162"/>
      <c r="FW184" s="162"/>
      <c r="FX184" s="162"/>
      <c r="FY184" s="162"/>
      <c r="FZ184" s="162"/>
      <c r="GA184" s="162"/>
      <c r="GB184" s="162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</row>
    <row r="185" spans="1:195" ht="13.8">
      <c r="A185" t="s">
        <v>332</v>
      </c>
      <c r="B185" s="19" t="s">
        <v>333</v>
      </c>
      <c r="C185" s="34"/>
      <c r="D185" s="168"/>
      <c r="E185" s="168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62"/>
      <c r="DA185" s="162"/>
      <c r="DB185" s="162"/>
      <c r="DC185" s="162"/>
      <c r="DD185" s="162"/>
      <c r="DE185" s="162"/>
      <c r="DF185" s="162"/>
      <c r="DG185" s="162"/>
      <c r="DH185" s="162"/>
      <c r="DI185" s="162"/>
      <c r="DJ185" s="162"/>
      <c r="DK185" s="162"/>
      <c r="DL185" s="162"/>
      <c r="DM185" s="162"/>
      <c r="DN185" s="162"/>
      <c r="DO185" s="162"/>
      <c r="DP185" s="162"/>
      <c r="DQ185" s="162"/>
      <c r="DR185" s="162"/>
      <c r="DS185" s="162"/>
      <c r="DT185" s="162"/>
      <c r="DU185" s="162"/>
      <c r="DV185" s="162"/>
      <c r="DW185" s="162"/>
      <c r="DX185" s="162"/>
      <c r="DY185" s="162"/>
      <c r="DZ185" s="162"/>
      <c r="EA185" s="162"/>
      <c r="EB185" s="162"/>
      <c r="EC185" s="162"/>
      <c r="ED185" s="162"/>
      <c r="EE185" s="162"/>
      <c r="EF185" s="162"/>
      <c r="EG185" s="162"/>
      <c r="EH185" s="162"/>
      <c r="EI185" s="162"/>
      <c r="EJ185" s="162"/>
      <c r="EK185" s="162"/>
      <c r="EL185" s="162"/>
      <c r="EM185" s="162"/>
      <c r="EN185" s="162"/>
      <c r="EO185" s="162"/>
      <c r="EP185" s="162"/>
      <c r="EQ185" s="162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2"/>
      <c r="FD185" s="162"/>
      <c r="FE185" s="162"/>
      <c r="FF185" s="162"/>
      <c r="FG185" s="162"/>
      <c r="FH185" s="162"/>
      <c r="FI185" s="162"/>
      <c r="FJ185" s="162"/>
      <c r="FK185" s="162"/>
      <c r="FL185" s="162"/>
      <c r="FM185" s="162"/>
      <c r="FN185" s="162"/>
      <c r="FO185" s="162"/>
      <c r="FP185" s="162"/>
      <c r="FQ185" s="162"/>
      <c r="FR185" s="162"/>
      <c r="FS185" s="162"/>
      <c r="FT185" s="162"/>
      <c r="FU185" s="162"/>
      <c r="FV185" s="162"/>
      <c r="FW185" s="162"/>
      <c r="FX185" s="162"/>
      <c r="FY185" s="162"/>
      <c r="FZ185" s="162"/>
      <c r="GA185" s="162"/>
      <c r="GB185" s="162"/>
      <c r="GC185" s="167"/>
      <c r="GD185" s="167"/>
      <c r="GE185" s="167"/>
      <c r="GF185" s="167"/>
      <c r="GG185" s="167"/>
      <c r="GH185" s="167"/>
      <c r="GI185" s="167"/>
      <c r="GJ185" s="167"/>
      <c r="GK185" s="167"/>
      <c r="GL185" s="167"/>
      <c r="GM185" s="167"/>
    </row>
    <row r="186" spans="1:195" ht="13.8">
      <c r="A186" t="s">
        <v>260</v>
      </c>
      <c r="B186" s="19" t="s">
        <v>112</v>
      </c>
      <c r="C186" s="34"/>
      <c r="D186" s="165"/>
      <c r="E186" s="165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62"/>
      <c r="DA186" s="162"/>
      <c r="DB186" s="162"/>
      <c r="DC186" s="162"/>
      <c r="DD186" s="162"/>
      <c r="DE186" s="162"/>
      <c r="DF186" s="162"/>
      <c r="DG186" s="162"/>
      <c r="DH186" s="162"/>
      <c r="DI186" s="162"/>
      <c r="DJ186" s="162"/>
      <c r="DK186" s="162"/>
      <c r="DL186" s="162"/>
      <c r="DM186" s="162"/>
      <c r="DN186" s="162"/>
      <c r="DO186" s="162"/>
      <c r="DP186" s="162"/>
      <c r="DQ186" s="162"/>
      <c r="DR186" s="162"/>
      <c r="DS186" s="162"/>
      <c r="DT186" s="162"/>
      <c r="DU186" s="162"/>
      <c r="DV186" s="162"/>
      <c r="DW186" s="162"/>
      <c r="DX186" s="162"/>
      <c r="DY186" s="162"/>
      <c r="DZ186" s="162"/>
      <c r="EA186" s="162"/>
      <c r="EB186" s="162"/>
      <c r="EC186" s="162"/>
      <c r="ED186" s="162"/>
      <c r="EE186" s="162"/>
      <c r="EF186" s="162"/>
      <c r="EG186" s="162"/>
      <c r="EH186" s="162"/>
      <c r="EI186" s="162"/>
      <c r="EJ186" s="162"/>
      <c r="EK186" s="162"/>
      <c r="EL186" s="162"/>
      <c r="EM186" s="162"/>
      <c r="EN186" s="162"/>
      <c r="EO186" s="162"/>
      <c r="EP186" s="162"/>
      <c r="EQ186" s="162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2"/>
      <c r="FD186" s="162"/>
      <c r="FE186" s="162"/>
      <c r="FF186" s="162"/>
      <c r="FG186" s="162"/>
      <c r="FH186" s="162"/>
      <c r="FI186" s="162"/>
      <c r="FJ186" s="162"/>
      <c r="FK186" s="162"/>
      <c r="FL186" s="162"/>
      <c r="FM186" s="162"/>
      <c r="FN186" s="162"/>
      <c r="FO186" s="162"/>
      <c r="FP186" s="162"/>
      <c r="FQ186" s="162"/>
      <c r="FR186" s="162"/>
      <c r="FS186" s="162"/>
      <c r="FT186" s="162"/>
      <c r="FU186" s="162"/>
      <c r="FV186" s="162"/>
      <c r="FW186" s="162"/>
      <c r="FX186" s="162"/>
      <c r="FY186" s="162"/>
      <c r="FZ186" s="162"/>
      <c r="GA186" s="162"/>
      <c r="GB186" s="162"/>
      <c r="GC186" s="167"/>
      <c r="GD186" s="167"/>
      <c r="GE186" s="167"/>
      <c r="GF186" s="167"/>
      <c r="GG186" s="167"/>
      <c r="GH186" s="167"/>
      <c r="GI186" s="167"/>
      <c r="GJ186" s="167"/>
      <c r="GK186" s="167"/>
      <c r="GL186" s="167"/>
      <c r="GM186" s="167"/>
    </row>
    <row r="187" spans="1:195" ht="15">
      <c r="A187" t="s">
        <v>346</v>
      </c>
      <c r="B187" s="19" t="s">
        <v>347</v>
      </c>
      <c r="C187" s="34"/>
      <c r="D187" s="165"/>
      <c r="E187" s="165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62"/>
      <c r="DA187" s="162"/>
      <c r="DB187" s="162"/>
      <c r="DC187" s="162"/>
      <c r="DD187" s="162"/>
      <c r="DE187" s="162"/>
      <c r="DF187" s="162"/>
      <c r="DG187" s="162"/>
      <c r="DH187" s="162"/>
      <c r="DI187" s="162"/>
      <c r="DJ187" s="162"/>
      <c r="DK187" s="162"/>
      <c r="DL187" s="162"/>
      <c r="DM187" s="162"/>
      <c r="DN187" s="162"/>
      <c r="DO187" s="162"/>
      <c r="DP187" s="162"/>
      <c r="DQ187" s="162"/>
      <c r="DR187" s="162"/>
      <c r="DS187" s="162"/>
      <c r="DT187" s="162"/>
      <c r="DU187" s="162"/>
      <c r="DV187" s="162"/>
      <c r="DW187" s="162"/>
      <c r="DX187" s="162"/>
      <c r="DY187" s="162"/>
      <c r="DZ187" s="162"/>
      <c r="EA187" s="162"/>
      <c r="EB187" s="162"/>
      <c r="EC187" s="162"/>
      <c r="ED187" s="162"/>
      <c r="EE187" s="162"/>
      <c r="EF187" s="162"/>
      <c r="EG187" s="162"/>
      <c r="EH187" s="162"/>
      <c r="EI187" s="162"/>
      <c r="EJ187" s="162"/>
      <c r="EK187" s="162"/>
      <c r="EL187" s="162"/>
      <c r="EM187" s="162"/>
      <c r="EN187" s="162"/>
      <c r="EO187" s="162"/>
      <c r="EP187" s="162"/>
      <c r="EQ187" s="162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2"/>
      <c r="FD187" s="162"/>
      <c r="FE187" s="162"/>
      <c r="FF187" s="162"/>
      <c r="FG187" s="162"/>
      <c r="FH187" s="162"/>
      <c r="FI187" s="162"/>
      <c r="FJ187" s="162"/>
      <c r="FK187" s="162"/>
      <c r="FL187" s="162"/>
      <c r="FM187" s="162"/>
      <c r="FN187" s="162"/>
      <c r="FO187" s="162"/>
      <c r="FP187" s="162"/>
      <c r="FQ187" s="162"/>
      <c r="FR187" s="162"/>
      <c r="FS187" s="162"/>
      <c r="FT187" s="162"/>
      <c r="FU187" s="162"/>
      <c r="FV187" s="162"/>
      <c r="FW187" s="162"/>
      <c r="FX187" s="162"/>
      <c r="FY187" s="162"/>
      <c r="FZ187" s="162"/>
      <c r="GA187" s="162"/>
      <c r="GB187" s="162"/>
      <c r="GC187" s="167"/>
      <c r="GD187" s="167"/>
      <c r="GE187" s="167"/>
      <c r="GF187" s="167"/>
      <c r="GG187" s="167"/>
      <c r="GH187" s="167"/>
      <c r="GI187" s="167"/>
      <c r="GJ187" s="167"/>
      <c r="GK187" s="167"/>
      <c r="GL187" s="167"/>
      <c r="GM187" s="167"/>
    </row>
    <row r="188" spans="1:195" ht="15">
      <c r="A188" t="s">
        <v>351</v>
      </c>
      <c r="B188" s="19" t="s">
        <v>352</v>
      </c>
      <c r="C188" s="34"/>
      <c r="D188" s="165"/>
      <c r="E188" s="165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62"/>
      <c r="DA188" s="162"/>
      <c r="DB188" s="162"/>
      <c r="DC188" s="162"/>
      <c r="DD188" s="162"/>
      <c r="DE188" s="162"/>
      <c r="DF188" s="162"/>
      <c r="DG188" s="162"/>
      <c r="DH188" s="162"/>
      <c r="DI188" s="162"/>
      <c r="DJ188" s="162"/>
      <c r="DK188" s="162"/>
      <c r="DL188" s="162"/>
      <c r="DM188" s="162"/>
      <c r="DN188" s="162"/>
      <c r="DO188" s="162"/>
      <c r="DP188" s="162"/>
      <c r="DQ188" s="162"/>
      <c r="DR188" s="162"/>
      <c r="DS188" s="162"/>
      <c r="DT188" s="162"/>
      <c r="DU188" s="162"/>
      <c r="DV188" s="162"/>
      <c r="DW188" s="162"/>
      <c r="DX188" s="162"/>
      <c r="DY188" s="162"/>
      <c r="DZ188" s="162"/>
      <c r="EA188" s="162"/>
      <c r="EB188" s="162"/>
      <c r="EC188" s="162"/>
      <c r="ED188" s="162"/>
      <c r="EE188" s="162"/>
      <c r="EF188" s="162"/>
      <c r="EG188" s="162"/>
      <c r="EH188" s="162"/>
      <c r="EI188" s="162"/>
      <c r="EJ188" s="162"/>
      <c r="EK188" s="162"/>
      <c r="EL188" s="162"/>
      <c r="EM188" s="162"/>
      <c r="EN188" s="162"/>
      <c r="EO188" s="162"/>
      <c r="EP188" s="162"/>
      <c r="EQ188" s="162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2"/>
      <c r="FD188" s="162"/>
      <c r="FE188" s="162"/>
      <c r="FF188" s="162"/>
      <c r="FG188" s="162"/>
      <c r="FH188" s="162"/>
      <c r="FI188" s="162"/>
      <c r="FJ188" s="162"/>
      <c r="FK188" s="162"/>
      <c r="FL188" s="162"/>
      <c r="FM188" s="162"/>
      <c r="FN188" s="162"/>
      <c r="FO188" s="162"/>
      <c r="FP188" s="162"/>
      <c r="FQ188" s="162"/>
      <c r="FR188" s="162"/>
      <c r="FS188" s="162"/>
      <c r="FT188" s="162"/>
      <c r="FU188" s="162"/>
      <c r="FV188" s="162"/>
      <c r="FW188" s="162"/>
      <c r="FX188" s="162"/>
      <c r="FY188" s="162"/>
      <c r="FZ188" s="162"/>
      <c r="GA188" s="162"/>
      <c r="GB188" s="162"/>
      <c r="GC188" s="167"/>
      <c r="GD188" s="167"/>
      <c r="GE188" s="167"/>
      <c r="GF188" s="167"/>
      <c r="GG188" s="167"/>
      <c r="GH188" s="167"/>
      <c r="GI188" s="167"/>
      <c r="GJ188" s="167"/>
      <c r="GK188" s="167"/>
      <c r="GL188" s="167"/>
      <c r="GM188" s="167"/>
    </row>
    <row r="189" spans="1:195" ht="15.6">
      <c r="A189" t="s">
        <v>334</v>
      </c>
      <c r="B189" t="s">
        <v>335</v>
      </c>
      <c r="C189" s="34"/>
      <c r="D189" s="168"/>
      <c r="E189" s="165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62"/>
      <c r="DA189" s="162"/>
      <c r="DB189" s="162"/>
      <c r="DC189" s="162"/>
      <c r="DD189" s="162"/>
      <c r="DE189" s="162"/>
      <c r="DF189" s="162"/>
      <c r="DG189" s="162"/>
      <c r="DH189" s="162"/>
      <c r="DI189" s="162"/>
      <c r="DJ189" s="162"/>
      <c r="DK189" s="162"/>
      <c r="DL189" s="162"/>
      <c r="DM189" s="162"/>
      <c r="DN189" s="162"/>
      <c r="DO189" s="162"/>
      <c r="DP189" s="162"/>
      <c r="DQ189" s="162"/>
      <c r="DR189" s="162"/>
      <c r="DS189" s="162"/>
      <c r="DT189" s="162"/>
      <c r="DU189" s="162"/>
      <c r="DV189" s="162"/>
      <c r="DW189" s="162"/>
      <c r="DX189" s="162"/>
      <c r="DY189" s="162"/>
      <c r="DZ189" s="162"/>
      <c r="EA189" s="162"/>
      <c r="EB189" s="162"/>
      <c r="EC189" s="162"/>
      <c r="ED189" s="162"/>
      <c r="EE189" s="162"/>
      <c r="EF189" s="162"/>
      <c r="EG189" s="162"/>
      <c r="EH189" s="162"/>
      <c r="EI189" s="162"/>
      <c r="EJ189" s="162"/>
      <c r="EK189" s="162"/>
      <c r="EL189" s="162"/>
      <c r="EM189" s="162"/>
      <c r="EN189" s="162"/>
      <c r="EO189" s="162"/>
      <c r="EP189" s="162"/>
      <c r="EQ189" s="162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2"/>
      <c r="FD189" s="162"/>
      <c r="FE189" s="162"/>
      <c r="FF189" s="162"/>
      <c r="FG189" s="162"/>
      <c r="FH189" s="162"/>
      <c r="FI189" s="162"/>
      <c r="FJ189" s="162"/>
      <c r="FK189" s="162"/>
      <c r="FL189" s="162"/>
      <c r="FM189" s="162"/>
      <c r="FN189" s="162"/>
      <c r="FO189" s="162"/>
      <c r="FP189" s="162"/>
      <c r="FQ189" s="162"/>
      <c r="FR189" s="162"/>
      <c r="FS189" s="162"/>
      <c r="FT189" s="162"/>
      <c r="FU189" s="162"/>
      <c r="FV189" s="162"/>
      <c r="FW189" s="162"/>
      <c r="FX189" s="162"/>
      <c r="FY189" s="162"/>
      <c r="FZ189" s="162"/>
      <c r="GA189" s="162"/>
      <c r="GB189" s="162"/>
      <c r="GC189" s="167"/>
      <c r="GD189" s="167"/>
      <c r="GE189" s="167"/>
      <c r="GF189" s="167"/>
      <c r="GG189" s="167"/>
      <c r="GH189" s="167"/>
      <c r="GI189" s="167"/>
      <c r="GJ189" s="167"/>
      <c r="GK189" s="167"/>
      <c r="GL189" s="167"/>
      <c r="GM189" s="167"/>
    </row>
    <row r="190" spans="1:195" ht="15">
      <c r="A190" t="s">
        <v>261</v>
      </c>
      <c r="B190" s="19" t="s">
        <v>262</v>
      </c>
      <c r="C190" s="34"/>
      <c r="D190" s="165"/>
      <c r="E190" s="165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62"/>
      <c r="DA190" s="162"/>
      <c r="DB190" s="162"/>
      <c r="DC190" s="162"/>
      <c r="DD190" s="162"/>
      <c r="DE190" s="162"/>
      <c r="DF190" s="162"/>
      <c r="DG190" s="162"/>
      <c r="DH190" s="162"/>
      <c r="DI190" s="162"/>
      <c r="DJ190" s="162"/>
      <c r="DK190" s="162"/>
      <c r="DL190" s="162"/>
      <c r="DM190" s="162"/>
      <c r="DN190" s="162"/>
      <c r="DO190" s="162"/>
      <c r="DP190" s="162"/>
      <c r="DQ190" s="162"/>
      <c r="DR190" s="162"/>
      <c r="DS190" s="162"/>
      <c r="DT190" s="162"/>
      <c r="DU190" s="162"/>
      <c r="DV190" s="162"/>
      <c r="DW190" s="162"/>
      <c r="DX190" s="162"/>
      <c r="DY190" s="162"/>
      <c r="DZ190" s="162"/>
      <c r="EA190" s="162"/>
      <c r="EB190" s="162"/>
      <c r="EC190" s="162"/>
      <c r="ED190" s="162"/>
      <c r="EE190" s="162"/>
      <c r="EF190" s="162"/>
      <c r="EG190" s="162"/>
      <c r="EH190" s="162"/>
      <c r="EI190" s="162"/>
      <c r="EJ190" s="162"/>
      <c r="EK190" s="162"/>
      <c r="EL190" s="162"/>
      <c r="EM190" s="162"/>
      <c r="EN190" s="162"/>
      <c r="EO190" s="162"/>
      <c r="EP190" s="162"/>
      <c r="EQ190" s="162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2"/>
      <c r="FD190" s="162"/>
      <c r="FE190" s="162"/>
      <c r="FF190" s="162"/>
      <c r="FG190" s="162"/>
      <c r="FH190" s="162"/>
      <c r="FI190" s="162"/>
      <c r="FJ190" s="162"/>
      <c r="FK190" s="162"/>
      <c r="FL190" s="162"/>
      <c r="FM190" s="162"/>
      <c r="FN190" s="162"/>
      <c r="FO190" s="162"/>
      <c r="FP190" s="162"/>
      <c r="FQ190" s="162"/>
      <c r="FR190" s="162"/>
      <c r="FS190" s="162"/>
      <c r="FT190" s="162"/>
      <c r="FU190" s="162"/>
      <c r="FV190" s="162"/>
      <c r="FW190" s="162"/>
      <c r="FX190" s="162"/>
      <c r="FY190" s="162"/>
      <c r="FZ190" s="162"/>
      <c r="GA190" s="162"/>
      <c r="GB190" s="162"/>
      <c r="GC190" s="167"/>
      <c r="GD190" s="167"/>
      <c r="GE190" s="167"/>
      <c r="GF190" s="167"/>
      <c r="GG190" s="167"/>
      <c r="GH190" s="167"/>
      <c r="GI190" s="167"/>
      <c r="GJ190" s="167"/>
      <c r="GK190" s="167"/>
      <c r="GL190" s="167"/>
      <c r="GM190" s="167"/>
    </row>
    <row r="191" spans="1:195" ht="13.8">
      <c r="B191" s="47" t="s">
        <v>303</v>
      </c>
      <c r="C191" s="42"/>
      <c r="D191" s="176"/>
      <c r="E191" s="176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62"/>
      <c r="DA191" s="162"/>
      <c r="DB191" s="162"/>
      <c r="DC191" s="162"/>
      <c r="DD191" s="162"/>
      <c r="DE191" s="162"/>
      <c r="DF191" s="162"/>
      <c r="DG191" s="162"/>
      <c r="DH191" s="162"/>
      <c r="DI191" s="162"/>
      <c r="DJ191" s="162"/>
      <c r="DK191" s="162"/>
      <c r="DL191" s="162"/>
      <c r="DM191" s="162"/>
      <c r="DN191" s="162"/>
      <c r="DO191" s="162"/>
      <c r="DP191" s="162"/>
      <c r="DQ191" s="162"/>
      <c r="DR191" s="162"/>
      <c r="DS191" s="162"/>
      <c r="DT191" s="162"/>
      <c r="DU191" s="162"/>
      <c r="DV191" s="162"/>
      <c r="DW191" s="162"/>
      <c r="DX191" s="162"/>
      <c r="DY191" s="162"/>
      <c r="DZ191" s="162"/>
      <c r="EA191" s="162"/>
      <c r="EB191" s="162"/>
      <c r="EC191" s="162"/>
      <c r="ED191" s="162"/>
      <c r="EE191" s="162"/>
      <c r="EF191" s="162"/>
      <c r="EG191" s="162"/>
      <c r="EH191" s="162"/>
      <c r="EI191" s="162"/>
      <c r="EJ191" s="162"/>
      <c r="EK191" s="162"/>
      <c r="EL191" s="162"/>
      <c r="EM191" s="162"/>
      <c r="EN191" s="162"/>
      <c r="EO191" s="162"/>
      <c r="EP191" s="162"/>
      <c r="EQ191" s="162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2"/>
      <c r="FD191" s="162"/>
      <c r="FE191" s="162"/>
      <c r="FF191" s="162"/>
      <c r="FG191" s="162"/>
      <c r="FH191" s="162"/>
      <c r="FI191" s="162"/>
      <c r="FJ191" s="162"/>
      <c r="FK191" s="162"/>
      <c r="FL191" s="162"/>
      <c r="FM191" s="162"/>
      <c r="FN191" s="162"/>
      <c r="FO191" s="162"/>
      <c r="FP191" s="162"/>
      <c r="FQ191" s="162"/>
      <c r="FR191" s="162"/>
      <c r="FS191" s="162"/>
      <c r="FT191" s="162"/>
      <c r="FU191" s="162"/>
      <c r="FV191" s="162"/>
      <c r="FW191" s="162"/>
      <c r="FX191" s="162"/>
      <c r="FY191" s="162"/>
      <c r="FZ191" s="162"/>
      <c r="GA191" s="162"/>
      <c r="GB191" s="162"/>
      <c r="GC191" s="167"/>
      <c r="GD191" s="167"/>
      <c r="GE191" s="167"/>
      <c r="GF191" s="167"/>
      <c r="GG191" s="167"/>
      <c r="GH191" s="167"/>
      <c r="GI191" s="167"/>
      <c r="GJ191" s="167"/>
      <c r="GK191" s="167"/>
      <c r="GL191" s="167"/>
      <c r="GM191" s="167"/>
    </row>
    <row r="192" spans="1:195" ht="15">
      <c r="A192" t="s">
        <v>323</v>
      </c>
      <c r="B192" s="47" t="s">
        <v>324</v>
      </c>
      <c r="C192" s="42"/>
      <c r="D192" s="165"/>
      <c r="E192" s="176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62"/>
      <c r="DA192" s="162"/>
      <c r="DB192" s="162"/>
      <c r="DC192" s="162"/>
      <c r="DD192" s="162"/>
      <c r="DE192" s="162"/>
      <c r="DF192" s="162"/>
      <c r="DG192" s="162"/>
      <c r="DH192" s="162"/>
      <c r="DI192" s="162"/>
      <c r="DJ192" s="162"/>
      <c r="DK192" s="162"/>
      <c r="DL192" s="162"/>
      <c r="DM192" s="162"/>
      <c r="DN192" s="162"/>
      <c r="DO192" s="162"/>
      <c r="DP192" s="162"/>
      <c r="DQ192" s="162"/>
      <c r="DR192" s="162"/>
      <c r="DS192" s="162"/>
      <c r="DT192" s="162"/>
      <c r="DU192" s="162"/>
      <c r="DV192" s="162"/>
      <c r="DW192" s="162"/>
      <c r="DX192" s="162"/>
      <c r="DY192" s="162"/>
      <c r="DZ192" s="162"/>
      <c r="EA192" s="162"/>
      <c r="EB192" s="162"/>
      <c r="EC192" s="162"/>
      <c r="ED192" s="162"/>
      <c r="EE192" s="162"/>
      <c r="EF192" s="162"/>
      <c r="EG192" s="162"/>
      <c r="EH192" s="162"/>
      <c r="EI192" s="162"/>
      <c r="EJ192" s="162"/>
      <c r="EK192" s="162"/>
      <c r="EL192" s="162"/>
      <c r="EM192" s="162"/>
      <c r="EN192" s="162"/>
      <c r="EO192" s="162"/>
      <c r="EP192" s="162"/>
      <c r="EQ192" s="162"/>
      <c r="ER192" s="162"/>
      <c r="ES192" s="162"/>
      <c r="ET192" s="162"/>
      <c r="EU192" s="162"/>
      <c r="EV192" s="162"/>
      <c r="EW192" s="162"/>
      <c r="EX192" s="162"/>
      <c r="EY192" s="162"/>
      <c r="EZ192" s="162"/>
      <c r="FA192" s="162"/>
      <c r="FB192" s="162"/>
      <c r="FC192" s="162"/>
      <c r="FD192" s="162"/>
      <c r="FE192" s="162"/>
      <c r="FF192" s="162"/>
      <c r="FG192" s="162"/>
      <c r="FH192" s="162"/>
      <c r="FI192" s="162"/>
      <c r="FJ192" s="162"/>
      <c r="FK192" s="162"/>
      <c r="FL192" s="162"/>
      <c r="FM192" s="162"/>
      <c r="FN192" s="162"/>
      <c r="FO192" s="162"/>
      <c r="FP192" s="162"/>
      <c r="FQ192" s="162"/>
      <c r="FR192" s="162"/>
      <c r="FS192" s="162"/>
      <c r="FT192" s="162"/>
      <c r="FU192" s="162"/>
      <c r="FV192" s="162"/>
      <c r="FW192" s="162"/>
      <c r="FX192" s="162"/>
      <c r="FY192" s="162"/>
      <c r="FZ192" s="162"/>
      <c r="GA192" s="162"/>
      <c r="GB192" s="162"/>
      <c r="GC192" s="167"/>
      <c r="GD192" s="167"/>
      <c r="GE192" s="167"/>
      <c r="GF192" s="167"/>
      <c r="GG192" s="167"/>
      <c r="GH192" s="167"/>
      <c r="GI192" s="167"/>
      <c r="GJ192" s="167"/>
      <c r="GK192" s="167"/>
      <c r="GL192" s="167"/>
      <c r="GM192" s="167"/>
    </row>
    <row r="193" spans="1:203" ht="14.4" customHeight="1">
      <c r="A193" t="s">
        <v>212</v>
      </c>
      <c r="B193" s="19"/>
      <c r="C193" s="35"/>
      <c r="D193" s="165"/>
      <c r="E193" s="165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  <c r="GL193" s="167"/>
      <c r="GM193" s="167"/>
    </row>
    <row r="194" spans="1:203" ht="14.4" customHeight="1">
      <c r="A194" t="s">
        <v>213</v>
      </c>
      <c r="B194" s="19"/>
      <c r="C194" s="3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7"/>
      <c r="GD194" s="167"/>
      <c r="GE194" s="167"/>
      <c r="GF194" s="167"/>
      <c r="GG194" s="167"/>
      <c r="GH194" s="167"/>
      <c r="GI194" s="167"/>
      <c r="GJ194" s="167"/>
      <c r="GK194" s="167"/>
      <c r="GL194" s="167"/>
      <c r="GM194" s="167"/>
    </row>
    <row r="195" spans="1:203" ht="14.4" customHeight="1">
      <c r="A195" t="s">
        <v>216</v>
      </c>
      <c r="B195" s="19" t="s">
        <v>217</v>
      </c>
      <c r="C195" s="34"/>
      <c r="D195" s="168"/>
      <c r="E195" s="168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7"/>
      <c r="GD195" s="167"/>
      <c r="GE195" s="167"/>
      <c r="GF195" s="167"/>
      <c r="GG195" s="167"/>
      <c r="GH195" s="167"/>
      <c r="GI195" s="167"/>
      <c r="GJ195" s="167"/>
      <c r="GK195" s="167"/>
      <c r="GL195" s="167"/>
      <c r="GM195" s="167"/>
    </row>
    <row r="196" spans="1:203" ht="14.4" customHeight="1">
      <c r="A196" t="s">
        <v>219</v>
      </c>
      <c r="B196" s="19" t="s">
        <v>218</v>
      </c>
      <c r="C196" s="45"/>
      <c r="D196" s="185"/>
      <c r="E196" s="18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7"/>
      <c r="GD196" s="167"/>
      <c r="GE196" s="167"/>
      <c r="GF196" s="167"/>
      <c r="GG196" s="167"/>
      <c r="GH196" s="167"/>
      <c r="GI196" s="167"/>
      <c r="GJ196" s="167"/>
      <c r="GK196" s="167"/>
      <c r="GL196" s="167"/>
      <c r="GM196" s="167"/>
    </row>
    <row r="197" spans="1:203" ht="14.4" customHeight="1">
      <c r="A197" t="s">
        <v>214</v>
      </c>
      <c r="B197" s="19" t="s">
        <v>215</v>
      </c>
      <c r="C197" s="34"/>
      <c r="D197" s="168"/>
      <c r="E197" s="168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  <c r="GL197" s="167"/>
      <c r="GM197" s="167"/>
    </row>
    <row r="198" spans="1:203" ht="14.4" customHeight="1">
      <c r="A198" t="s">
        <v>128</v>
      </c>
      <c r="B198" s="17" t="s">
        <v>129</v>
      </c>
      <c r="C198" s="35"/>
      <c r="D198" s="165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  <c r="GL198" s="167"/>
      <c r="GM198" s="167"/>
    </row>
    <row r="199" spans="1:203" ht="14.4" customHeight="1">
      <c r="A199" t="s">
        <v>148</v>
      </c>
      <c r="B199" s="17" t="s">
        <v>130</v>
      </c>
      <c r="C199" s="35"/>
      <c r="D199" s="165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  <c r="GL199" s="167"/>
      <c r="GM199" s="167"/>
    </row>
    <row r="200" spans="1:203" ht="14.4" customHeight="1">
      <c r="A200" s="17" t="s">
        <v>149</v>
      </c>
      <c r="B200" s="17" t="s">
        <v>133</v>
      </c>
      <c r="C200" s="46"/>
      <c r="D200" s="18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  <c r="GL200" s="167"/>
      <c r="GM200" s="167"/>
    </row>
    <row r="201" spans="1:203" ht="14.4" customHeight="1">
      <c r="A201" s="17" t="s">
        <v>358</v>
      </c>
      <c r="B201" s="17"/>
      <c r="C201" s="46"/>
      <c r="D201" s="18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  <c r="GL201" s="167"/>
      <c r="GM201" s="167"/>
    </row>
    <row r="202" spans="1:203" ht="14.4" customHeight="1">
      <c r="A202" s="17" t="s">
        <v>245</v>
      </c>
      <c r="B202" s="17"/>
      <c r="C202" s="46"/>
      <c r="D202" s="18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  <c r="GL202" s="167"/>
      <c r="GM202" s="167"/>
    </row>
    <row r="203" spans="1:203" ht="14.4" customHeight="1">
      <c r="A203" s="17"/>
      <c r="B203" s="17"/>
      <c r="C203" s="46"/>
      <c r="D203" s="18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  <c r="GL203" s="167"/>
      <c r="GM203" s="167"/>
    </row>
    <row r="204" spans="1:203" ht="14.4" customHeight="1">
      <c r="A204" s="17" t="s">
        <v>135</v>
      </c>
      <c r="B204" s="17"/>
      <c r="C204" s="46"/>
      <c r="D204" s="18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  <c r="GL204" s="167"/>
      <c r="GM204" s="167"/>
    </row>
    <row r="205" spans="1:203" ht="14.4" customHeight="1">
      <c r="A205" t="s">
        <v>309</v>
      </c>
      <c r="B205" t="s">
        <v>305</v>
      </c>
      <c r="C205" s="48"/>
      <c r="D205" s="165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  <c r="GL205" s="167"/>
      <c r="GM205" s="167"/>
    </row>
    <row r="206" spans="1:203" ht="14.4" customHeight="1">
      <c r="A206" t="s">
        <v>310</v>
      </c>
      <c r="B206" t="s">
        <v>306</v>
      </c>
      <c r="C206" s="48"/>
      <c r="D206" s="163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  <c r="GL206" s="167"/>
      <c r="GM206" s="167"/>
    </row>
    <row r="207" spans="1:203" ht="14.4" customHeight="1">
      <c r="A207" t="s">
        <v>311</v>
      </c>
      <c r="B207" s="17" t="s">
        <v>314</v>
      </c>
      <c r="C207" s="48"/>
      <c r="D207" s="163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  <c r="GL207" s="167"/>
      <c r="GM207" s="167"/>
    </row>
    <row r="208" spans="1:203" s="18" customFormat="1" ht="15.6">
      <c r="A208" s="10" t="s">
        <v>312</v>
      </c>
      <c r="B208" s="10" t="s">
        <v>313</v>
      </c>
      <c r="C208" s="39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  <c r="DW208" s="171"/>
      <c r="DX208" s="171"/>
      <c r="DY208" s="171"/>
      <c r="DZ208" s="171"/>
      <c r="EA208" s="171"/>
      <c r="EB208" s="171"/>
      <c r="EC208" s="171"/>
      <c r="ED208" s="171"/>
      <c r="EE208" s="171"/>
      <c r="EF208" s="171"/>
      <c r="EG208" s="171"/>
      <c r="EH208" s="171"/>
      <c r="EI208" s="171"/>
      <c r="EJ208" s="171"/>
      <c r="EK208" s="171"/>
      <c r="EL208" s="171"/>
      <c r="EM208" s="171"/>
      <c r="EN208" s="171"/>
      <c r="EO208" s="171"/>
      <c r="EP208" s="171"/>
      <c r="EQ208" s="171"/>
      <c r="ER208" s="171"/>
      <c r="ES208" s="171"/>
      <c r="ET208" s="171"/>
      <c r="EU208" s="171"/>
      <c r="EV208" s="171"/>
      <c r="EW208" s="171"/>
      <c r="EX208" s="171"/>
      <c r="EY208" s="171"/>
      <c r="EZ208" s="171"/>
      <c r="FA208" s="171"/>
      <c r="FB208" s="171"/>
      <c r="FC208" s="171"/>
      <c r="FD208" s="171"/>
      <c r="FE208" s="171"/>
      <c r="FF208" s="171"/>
      <c r="FG208" s="171"/>
      <c r="FH208" s="171"/>
      <c r="FI208" s="171"/>
      <c r="FJ208" s="171"/>
      <c r="FK208" s="171"/>
      <c r="FL208" s="171"/>
      <c r="FM208" s="171"/>
      <c r="FN208" s="171"/>
      <c r="FO208" s="171"/>
      <c r="FP208" s="171"/>
      <c r="FQ208" s="171"/>
      <c r="FR208" s="171"/>
      <c r="FS208" s="171"/>
      <c r="FT208" s="171"/>
      <c r="FU208" s="171"/>
      <c r="FV208" s="171"/>
      <c r="FW208" s="171"/>
      <c r="FX208" s="171"/>
      <c r="FY208" s="171"/>
      <c r="FZ208" s="171"/>
      <c r="GA208" s="171"/>
      <c r="GB208" s="171"/>
      <c r="GC208" s="171"/>
      <c r="GD208" s="171"/>
      <c r="GE208" s="171"/>
      <c r="GF208" s="171"/>
      <c r="GG208" s="171"/>
      <c r="GH208" s="171"/>
      <c r="GI208" s="171"/>
      <c r="GJ208" s="171"/>
      <c r="GK208" s="171"/>
      <c r="GL208" s="171"/>
      <c r="GM208" s="171"/>
      <c r="GN208" s="23"/>
      <c r="GO208" s="23"/>
      <c r="GP208" s="23"/>
      <c r="GQ208" s="23"/>
      <c r="GR208" s="23"/>
      <c r="GS208" s="23"/>
      <c r="GT208" s="23"/>
      <c r="GU208" s="23"/>
    </row>
    <row r="209" spans="2:195" ht="15.6">
      <c r="B209" s="17" t="s">
        <v>136</v>
      </c>
      <c r="C209" s="37"/>
      <c r="D209" s="163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62"/>
      <c r="DA209" s="162"/>
      <c r="DB209" s="162"/>
      <c r="DC209" s="162"/>
      <c r="DD209" s="162"/>
      <c r="DE209" s="162"/>
      <c r="DF209" s="162"/>
      <c r="DG209" s="162"/>
      <c r="DH209" s="162"/>
      <c r="DI209" s="162"/>
      <c r="DJ209" s="162"/>
      <c r="DK209" s="162"/>
      <c r="DL209" s="162"/>
      <c r="DM209" s="162"/>
      <c r="DN209" s="162"/>
      <c r="DO209" s="162"/>
      <c r="DP209" s="162"/>
      <c r="DQ209" s="162"/>
      <c r="DR209" s="162"/>
      <c r="DS209" s="162"/>
      <c r="DT209" s="162"/>
      <c r="DU209" s="162"/>
      <c r="DV209" s="162"/>
      <c r="DW209" s="162"/>
      <c r="DX209" s="162"/>
      <c r="DY209" s="162"/>
      <c r="DZ209" s="162"/>
      <c r="EA209" s="162"/>
      <c r="EB209" s="162"/>
      <c r="EC209" s="162"/>
      <c r="ED209" s="162"/>
      <c r="EE209" s="162"/>
      <c r="EF209" s="162"/>
      <c r="EG209" s="162"/>
      <c r="EH209" s="162"/>
      <c r="EI209" s="162"/>
      <c r="EJ209" s="162"/>
      <c r="EK209" s="162"/>
      <c r="EL209" s="162"/>
      <c r="EM209" s="162"/>
      <c r="EN209" s="162"/>
      <c r="EO209" s="162"/>
      <c r="EP209" s="162"/>
      <c r="EQ209" s="162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2"/>
      <c r="FD209" s="162"/>
      <c r="FE209" s="162"/>
      <c r="FF209" s="162"/>
      <c r="FG209" s="162"/>
      <c r="FH209" s="162"/>
      <c r="FI209" s="162"/>
      <c r="FJ209" s="162"/>
      <c r="FK209" s="162"/>
      <c r="FL209" s="162"/>
      <c r="FM209" s="162"/>
      <c r="FN209" s="162"/>
      <c r="FO209" s="162"/>
      <c r="FP209" s="162"/>
      <c r="FQ209" s="162"/>
      <c r="FR209" s="162"/>
      <c r="FS209" s="162"/>
      <c r="FT209" s="162"/>
      <c r="FU209" s="162"/>
      <c r="FV209" s="162"/>
      <c r="FW209" s="162"/>
      <c r="FX209" s="162"/>
      <c r="FY209" s="162"/>
      <c r="FZ209" s="162"/>
      <c r="GA209" s="162"/>
      <c r="GB209" s="162"/>
      <c r="GC209" s="167"/>
      <c r="GD209" s="167"/>
      <c r="GE209" s="167"/>
      <c r="GF209" s="167"/>
      <c r="GG209" s="167"/>
      <c r="GH209" s="167"/>
      <c r="GI209" s="167"/>
      <c r="GJ209" s="167"/>
      <c r="GK209" s="167"/>
      <c r="GL209" s="167"/>
      <c r="GM209" s="167"/>
    </row>
    <row r="210" spans="2:195" ht="15.6">
      <c r="B210" s="17" t="s">
        <v>137</v>
      </c>
      <c r="C210" s="37"/>
      <c r="D210" s="163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62"/>
      <c r="DA210" s="162"/>
      <c r="DB210" s="162"/>
      <c r="DC210" s="162"/>
      <c r="DD210" s="162"/>
      <c r="DE210" s="162"/>
      <c r="DF210" s="162"/>
      <c r="DG210" s="162"/>
      <c r="DH210" s="162"/>
      <c r="DI210" s="162"/>
      <c r="DJ210" s="162"/>
      <c r="DK210" s="162"/>
      <c r="DL210" s="162"/>
      <c r="DM210" s="162"/>
      <c r="DN210" s="162"/>
      <c r="DO210" s="162"/>
      <c r="DP210" s="162"/>
      <c r="DQ210" s="162"/>
      <c r="DR210" s="162"/>
      <c r="DS210" s="162"/>
      <c r="DT210" s="162"/>
      <c r="DU210" s="162"/>
      <c r="DV210" s="162"/>
      <c r="DW210" s="162"/>
      <c r="DX210" s="162"/>
      <c r="DY210" s="162"/>
      <c r="DZ210" s="162"/>
      <c r="EA210" s="162"/>
      <c r="EB210" s="162"/>
      <c r="EC210" s="162"/>
      <c r="ED210" s="162"/>
      <c r="EE210" s="162"/>
      <c r="EF210" s="162"/>
      <c r="EG210" s="162"/>
      <c r="EH210" s="162"/>
      <c r="EI210" s="162"/>
      <c r="EJ210" s="162"/>
      <c r="EK210" s="162"/>
      <c r="EL210" s="162"/>
      <c r="EM210" s="162"/>
      <c r="EN210" s="162"/>
      <c r="EO210" s="162"/>
      <c r="EP210" s="162"/>
      <c r="EQ210" s="162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2"/>
      <c r="FD210" s="162"/>
      <c r="FE210" s="162"/>
      <c r="FF210" s="162"/>
      <c r="FG210" s="162"/>
      <c r="FH210" s="162"/>
      <c r="FI210" s="162"/>
      <c r="FJ210" s="162"/>
      <c r="FK210" s="162"/>
      <c r="FL210" s="162"/>
      <c r="FM210" s="162"/>
      <c r="FN210" s="162"/>
      <c r="FO210" s="162"/>
      <c r="FP210" s="162"/>
      <c r="FQ210" s="162"/>
      <c r="FR210" s="162"/>
      <c r="FS210" s="162"/>
      <c r="FT210" s="162"/>
      <c r="FU210" s="162"/>
      <c r="FV210" s="162"/>
      <c r="FW210" s="162"/>
      <c r="FX210" s="162"/>
      <c r="FY210" s="162"/>
      <c r="FZ210" s="162"/>
      <c r="GA210" s="162"/>
      <c r="GB210" s="162"/>
      <c r="GC210" s="167"/>
      <c r="GD210" s="167"/>
      <c r="GE210" s="167"/>
      <c r="GF210" s="167"/>
      <c r="GG210" s="167"/>
      <c r="GH210" s="167"/>
      <c r="GI210" s="167"/>
      <c r="GJ210" s="167"/>
      <c r="GK210" s="167"/>
      <c r="GL210" s="167"/>
      <c r="GM210" s="167"/>
    </row>
    <row r="211" spans="2:195">
      <c r="B211" s="17"/>
      <c r="C211" s="37"/>
      <c r="D211" s="163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62"/>
      <c r="DA211" s="162"/>
      <c r="DB211" s="162"/>
      <c r="DC211" s="162"/>
      <c r="DD211" s="162"/>
      <c r="DE211" s="162"/>
      <c r="DF211" s="162"/>
      <c r="DG211" s="162"/>
      <c r="DH211" s="162"/>
      <c r="DI211" s="162"/>
      <c r="DJ211" s="162"/>
      <c r="DK211" s="162"/>
      <c r="DL211" s="162"/>
      <c r="DM211" s="162"/>
      <c r="DN211" s="162"/>
      <c r="DO211" s="162"/>
      <c r="DP211" s="162"/>
      <c r="DQ211" s="162"/>
      <c r="DR211" s="162"/>
      <c r="DS211" s="162"/>
      <c r="DT211" s="162"/>
      <c r="DU211" s="162"/>
      <c r="DV211" s="162"/>
      <c r="DW211" s="162"/>
      <c r="DX211" s="162"/>
      <c r="DY211" s="162"/>
      <c r="DZ211" s="162"/>
      <c r="EA211" s="162"/>
      <c r="EB211" s="162"/>
      <c r="EC211" s="162"/>
      <c r="ED211" s="162"/>
      <c r="EE211" s="162"/>
      <c r="EF211" s="162"/>
      <c r="EG211" s="162"/>
      <c r="EH211" s="162"/>
      <c r="EI211" s="162"/>
      <c r="EJ211" s="162"/>
      <c r="EK211" s="162"/>
      <c r="EL211" s="162"/>
      <c r="EM211" s="162"/>
      <c r="EN211" s="162"/>
      <c r="EO211" s="162"/>
      <c r="EP211" s="162"/>
      <c r="EQ211" s="162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2"/>
      <c r="FD211" s="162"/>
      <c r="FE211" s="162"/>
      <c r="FF211" s="162"/>
      <c r="FG211" s="162"/>
      <c r="FH211" s="162"/>
      <c r="FI211" s="162"/>
      <c r="FJ211" s="162"/>
      <c r="FK211" s="162"/>
      <c r="FL211" s="162"/>
      <c r="FM211" s="162"/>
      <c r="FN211" s="162"/>
      <c r="FO211" s="162"/>
      <c r="FP211" s="162"/>
      <c r="FQ211" s="162"/>
      <c r="FR211" s="162"/>
      <c r="FS211" s="162"/>
      <c r="FT211" s="162"/>
      <c r="FU211" s="162"/>
      <c r="FV211" s="162"/>
      <c r="FW211" s="162"/>
      <c r="FX211" s="162"/>
      <c r="FY211" s="162"/>
      <c r="FZ211" s="162"/>
      <c r="GA211" s="162"/>
      <c r="GB211" s="162"/>
      <c r="GC211" s="167"/>
      <c r="GD211" s="167"/>
      <c r="GE211" s="167"/>
      <c r="GF211" s="167"/>
      <c r="GG211" s="167"/>
      <c r="GH211" s="167"/>
      <c r="GI211" s="167"/>
      <c r="GJ211" s="167"/>
      <c r="GK211" s="167"/>
      <c r="GL211" s="167"/>
      <c r="GM211" s="167"/>
    </row>
    <row r="212" spans="2:195">
      <c r="B212" s="17"/>
      <c r="C212" s="37"/>
      <c r="D212" s="163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62"/>
      <c r="CI212" s="162"/>
      <c r="CJ212" s="162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  <c r="CX212" s="162"/>
      <c r="CY212" s="162"/>
      <c r="CZ212" s="162"/>
      <c r="DA212" s="162"/>
      <c r="DB212" s="162"/>
      <c r="DC212" s="162"/>
      <c r="DD212" s="162"/>
      <c r="DE212" s="162"/>
      <c r="DF212" s="162"/>
      <c r="DG212" s="162"/>
      <c r="DH212" s="162"/>
      <c r="DI212" s="162"/>
      <c r="DJ212" s="162"/>
      <c r="DK212" s="162"/>
      <c r="DL212" s="162"/>
      <c r="DM212" s="162"/>
      <c r="DN212" s="162"/>
      <c r="DO212" s="162"/>
      <c r="DP212" s="162"/>
      <c r="DQ212" s="162"/>
      <c r="DR212" s="162"/>
      <c r="DS212" s="162"/>
      <c r="DT212" s="162"/>
      <c r="DU212" s="162"/>
      <c r="DV212" s="162"/>
      <c r="DW212" s="162"/>
      <c r="DX212" s="162"/>
      <c r="DY212" s="162"/>
      <c r="DZ212" s="162"/>
      <c r="EA212" s="162"/>
      <c r="EB212" s="162"/>
      <c r="EC212" s="162"/>
      <c r="ED212" s="162"/>
      <c r="EE212" s="162"/>
      <c r="EF212" s="162"/>
      <c r="EG212" s="162"/>
      <c r="EH212" s="162"/>
      <c r="EI212" s="162"/>
      <c r="EJ212" s="162"/>
      <c r="EK212" s="162"/>
      <c r="EL212" s="162"/>
      <c r="EM212" s="162"/>
      <c r="EN212" s="162"/>
      <c r="EO212" s="162"/>
      <c r="EP212" s="162"/>
      <c r="EQ212" s="162"/>
      <c r="ER212" s="162"/>
      <c r="ES212" s="162"/>
      <c r="ET212" s="162"/>
      <c r="EU212" s="162"/>
      <c r="EV212" s="162"/>
      <c r="EW212" s="162"/>
      <c r="EX212" s="162"/>
      <c r="EY212" s="162"/>
      <c r="EZ212" s="162"/>
      <c r="FA212" s="162"/>
      <c r="FB212" s="162"/>
      <c r="FC212" s="162"/>
      <c r="FD212" s="162"/>
      <c r="FE212" s="162"/>
      <c r="FF212" s="162"/>
      <c r="FG212" s="162"/>
      <c r="FH212" s="162"/>
      <c r="FI212" s="162"/>
      <c r="FJ212" s="162"/>
      <c r="FK212" s="162"/>
      <c r="FL212" s="162"/>
      <c r="FM212" s="162"/>
      <c r="FN212" s="162"/>
      <c r="FO212" s="162"/>
      <c r="FP212" s="162"/>
      <c r="FQ212" s="162"/>
      <c r="FR212" s="162"/>
      <c r="FS212" s="162"/>
      <c r="FT212" s="162"/>
      <c r="FU212" s="162"/>
      <c r="FV212" s="162"/>
      <c r="FW212" s="162"/>
      <c r="FX212" s="162"/>
      <c r="FY212" s="162"/>
      <c r="FZ212" s="162"/>
      <c r="GA212" s="162"/>
      <c r="GB212" s="162"/>
      <c r="GC212" s="167"/>
      <c r="GD212" s="167"/>
      <c r="GE212" s="167"/>
      <c r="GF212" s="167"/>
      <c r="GG212" s="167"/>
      <c r="GH212" s="167"/>
      <c r="GI212" s="167"/>
      <c r="GJ212" s="167"/>
      <c r="GK212" s="167"/>
      <c r="GL212" s="167"/>
      <c r="GM212" s="167"/>
    </row>
    <row r="213" spans="2:195">
      <c r="B213" s="17"/>
      <c r="C213" s="37"/>
      <c r="D213" s="163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162"/>
      <c r="AL213" s="162"/>
      <c r="AM213" s="162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2"/>
      <c r="BA213" s="162"/>
      <c r="BB213" s="162"/>
      <c r="BC213" s="162"/>
      <c r="BD213" s="162"/>
      <c r="BE213" s="162"/>
      <c r="BF213" s="162"/>
      <c r="BG213" s="162"/>
      <c r="BH213" s="162"/>
      <c r="BI213" s="162"/>
      <c r="BJ213" s="162"/>
      <c r="BK213" s="162"/>
      <c r="BL213" s="162"/>
      <c r="BM213" s="162"/>
      <c r="BN213" s="162"/>
      <c r="BO213" s="162"/>
      <c r="BP213" s="162"/>
      <c r="BQ213" s="162"/>
      <c r="BR213" s="162"/>
      <c r="BS213" s="162"/>
      <c r="BT213" s="162"/>
      <c r="BU213" s="162"/>
      <c r="BV213" s="162"/>
      <c r="BW213" s="162"/>
      <c r="BX213" s="162"/>
      <c r="BY213" s="162"/>
      <c r="BZ213" s="162"/>
      <c r="CA213" s="162"/>
      <c r="CB213" s="162"/>
      <c r="CC213" s="162"/>
      <c r="CD213" s="162"/>
      <c r="CE213" s="162"/>
      <c r="CF213" s="162"/>
      <c r="CG213" s="162"/>
      <c r="CH213" s="162"/>
      <c r="CI213" s="162"/>
      <c r="CJ213" s="162"/>
      <c r="CK213" s="162"/>
      <c r="CL213" s="162"/>
      <c r="CM213" s="162"/>
      <c r="CN213" s="162"/>
      <c r="CO213" s="162"/>
      <c r="CP213" s="162"/>
      <c r="CQ213" s="162"/>
      <c r="CR213" s="162"/>
      <c r="CS213" s="162"/>
      <c r="CT213" s="162"/>
      <c r="CU213" s="162"/>
      <c r="CV213" s="162"/>
      <c r="CW213" s="162"/>
      <c r="CX213" s="162"/>
      <c r="CY213" s="162"/>
      <c r="CZ213" s="162"/>
      <c r="DA213" s="162"/>
      <c r="DB213" s="162"/>
      <c r="DC213" s="162"/>
      <c r="DD213" s="162"/>
      <c r="DE213" s="162"/>
      <c r="DF213" s="162"/>
      <c r="DG213" s="162"/>
      <c r="DH213" s="162"/>
      <c r="DI213" s="162"/>
      <c r="DJ213" s="162"/>
      <c r="DK213" s="162"/>
      <c r="DL213" s="162"/>
      <c r="DM213" s="162"/>
      <c r="DN213" s="162"/>
      <c r="DO213" s="162"/>
      <c r="DP213" s="162"/>
      <c r="DQ213" s="162"/>
      <c r="DR213" s="162"/>
      <c r="DS213" s="162"/>
      <c r="DT213" s="162"/>
      <c r="DU213" s="162"/>
      <c r="DV213" s="162"/>
      <c r="DW213" s="162"/>
      <c r="DX213" s="162"/>
      <c r="DY213" s="162"/>
      <c r="DZ213" s="162"/>
      <c r="EA213" s="162"/>
      <c r="EB213" s="162"/>
      <c r="EC213" s="162"/>
      <c r="ED213" s="162"/>
      <c r="EE213" s="162"/>
      <c r="EF213" s="162"/>
      <c r="EG213" s="162"/>
      <c r="EH213" s="162"/>
      <c r="EI213" s="162"/>
      <c r="EJ213" s="162"/>
      <c r="EK213" s="162"/>
      <c r="EL213" s="162"/>
      <c r="EM213" s="162"/>
      <c r="EN213" s="162"/>
      <c r="EO213" s="162"/>
      <c r="EP213" s="162"/>
      <c r="EQ213" s="162"/>
      <c r="ER213" s="162"/>
      <c r="ES213" s="162"/>
      <c r="ET213" s="162"/>
      <c r="EU213" s="162"/>
      <c r="EV213" s="162"/>
      <c r="EW213" s="162"/>
      <c r="EX213" s="162"/>
      <c r="EY213" s="162"/>
      <c r="EZ213" s="162"/>
      <c r="FA213" s="162"/>
      <c r="FB213" s="162"/>
      <c r="FC213" s="162"/>
      <c r="FD213" s="162"/>
      <c r="FE213" s="162"/>
      <c r="FF213" s="162"/>
      <c r="FG213" s="162"/>
      <c r="FH213" s="162"/>
      <c r="FI213" s="162"/>
      <c r="FJ213" s="162"/>
      <c r="FK213" s="162"/>
      <c r="FL213" s="162"/>
      <c r="FM213" s="162"/>
      <c r="FN213" s="162"/>
      <c r="FO213" s="162"/>
      <c r="FP213" s="162"/>
      <c r="FQ213" s="162"/>
      <c r="FR213" s="162"/>
      <c r="FS213" s="162"/>
      <c r="FT213" s="162"/>
      <c r="FU213" s="162"/>
      <c r="FV213" s="162"/>
      <c r="FW213" s="162"/>
      <c r="FX213" s="162"/>
      <c r="FY213" s="162"/>
      <c r="FZ213" s="162"/>
      <c r="GA213" s="162"/>
      <c r="GB213" s="162"/>
      <c r="GC213" s="167"/>
      <c r="GD213" s="167"/>
      <c r="GE213" s="167"/>
      <c r="GF213" s="167"/>
      <c r="GG213" s="167"/>
      <c r="GH213" s="167"/>
      <c r="GI213" s="167"/>
      <c r="GJ213" s="167"/>
      <c r="GK213" s="167"/>
      <c r="GL213" s="167"/>
      <c r="GM213" s="167"/>
    </row>
    <row r="214" spans="2:195">
      <c r="B214" s="17"/>
      <c r="C214" s="37"/>
      <c r="D214" s="163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  <c r="AD214" s="162"/>
      <c r="AE214" s="162"/>
      <c r="AF214" s="162"/>
      <c r="AG214" s="162"/>
      <c r="AH214" s="162"/>
      <c r="AI214" s="162"/>
      <c r="AJ214" s="162"/>
      <c r="AK214" s="162"/>
      <c r="AL214" s="162"/>
      <c r="AM214" s="162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2"/>
      <c r="BA214" s="162"/>
      <c r="BB214" s="162"/>
      <c r="BC214" s="162"/>
      <c r="BD214" s="162"/>
      <c r="BE214" s="162"/>
      <c r="BF214" s="162"/>
      <c r="BG214" s="162"/>
      <c r="BH214" s="162"/>
      <c r="BI214" s="162"/>
      <c r="BJ214" s="162"/>
      <c r="BK214" s="162"/>
      <c r="BL214" s="162"/>
      <c r="BM214" s="162"/>
      <c r="BN214" s="162"/>
      <c r="BO214" s="162"/>
      <c r="BP214" s="162"/>
      <c r="BQ214" s="162"/>
      <c r="BR214" s="162"/>
      <c r="BS214" s="162"/>
      <c r="BT214" s="162"/>
      <c r="BU214" s="162"/>
      <c r="BV214" s="162"/>
      <c r="BW214" s="162"/>
      <c r="BX214" s="162"/>
      <c r="BY214" s="162"/>
      <c r="BZ214" s="162"/>
      <c r="CA214" s="162"/>
      <c r="CB214" s="162"/>
      <c r="CC214" s="162"/>
      <c r="CD214" s="162"/>
      <c r="CE214" s="162"/>
      <c r="CF214" s="162"/>
      <c r="CG214" s="162"/>
      <c r="CH214" s="162"/>
      <c r="CI214" s="162"/>
      <c r="CJ214" s="162"/>
      <c r="CK214" s="162"/>
      <c r="CL214" s="162"/>
      <c r="CM214" s="162"/>
      <c r="CN214" s="162"/>
      <c r="CO214" s="162"/>
      <c r="CP214" s="162"/>
      <c r="CQ214" s="162"/>
      <c r="CR214" s="162"/>
      <c r="CS214" s="162"/>
      <c r="CT214" s="162"/>
      <c r="CU214" s="162"/>
      <c r="CV214" s="162"/>
      <c r="CW214" s="162"/>
      <c r="CX214" s="162"/>
      <c r="CY214" s="162"/>
      <c r="CZ214" s="162"/>
      <c r="DA214" s="162"/>
      <c r="DB214" s="162"/>
      <c r="DC214" s="162"/>
      <c r="DD214" s="162"/>
      <c r="DE214" s="162"/>
      <c r="DF214" s="162"/>
      <c r="DG214" s="162"/>
      <c r="DH214" s="162"/>
      <c r="DI214" s="162"/>
      <c r="DJ214" s="162"/>
      <c r="DK214" s="162"/>
      <c r="DL214" s="162"/>
      <c r="DM214" s="162"/>
      <c r="DN214" s="162"/>
      <c r="DO214" s="162"/>
      <c r="DP214" s="162"/>
      <c r="DQ214" s="162"/>
      <c r="DR214" s="162"/>
      <c r="DS214" s="162"/>
      <c r="DT214" s="162"/>
      <c r="DU214" s="162"/>
      <c r="DV214" s="162"/>
      <c r="DW214" s="162"/>
      <c r="DX214" s="162"/>
      <c r="DY214" s="162"/>
      <c r="DZ214" s="162"/>
      <c r="EA214" s="162"/>
      <c r="EB214" s="162"/>
      <c r="EC214" s="162"/>
      <c r="ED214" s="162"/>
      <c r="EE214" s="162"/>
      <c r="EF214" s="162"/>
      <c r="EG214" s="162"/>
      <c r="EH214" s="162"/>
      <c r="EI214" s="162"/>
      <c r="EJ214" s="162"/>
      <c r="EK214" s="162"/>
      <c r="EL214" s="162"/>
      <c r="EM214" s="162"/>
      <c r="EN214" s="162"/>
      <c r="EO214" s="162"/>
      <c r="EP214" s="162"/>
      <c r="EQ214" s="162"/>
      <c r="ER214" s="162"/>
      <c r="ES214" s="162"/>
      <c r="ET214" s="162"/>
      <c r="EU214" s="162"/>
      <c r="EV214" s="162"/>
      <c r="EW214" s="162"/>
      <c r="EX214" s="162"/>
      <c r="EY214" s="162"/>
      <c r="EZ214" s="162"/>
      <c r="FA214" s="162"/>
      <c r="FB214" s="162"/>
      <c r="FC214" s="162"/>
      <c r="FD214" s="162"/>
      <c r="FE214" s="162"/>
      <c r="FF214" s="162"/>
      <c r="FG214" s="162"/>
      <c r="FH214" s="162"/>
      <c r="FI214" s="162"/>
      <c r="FJ214" s="162"/>
      <c r="FK214" s="162"/>
      <c r="FL214" s="162"/>
      <c r="FM214" s="162"/>
      <c r="FN214" s="162"/>
      <c r="FO214" s="162"/>
      <c r="FP214" s="162"/>
      <c r="FQ214" s="162"/>
      <c r="FR214" s="162"/>
      <c r="FS214" s="162"/>
      <c r="FT214" s="162"/>
      <c r="FU214" s="162"/>
      <c r="FV214" s="162"/>
      <c r="FW214" s="162"/>
      <c r="FX214" s="162"/>
      <c r="FY214" s="162"/>
      <c r="FZ214" s="162"/>
      <c r="GA214" s="162"/>
      <c r="GB214" s="162"/>
      <c r="GC214" s="167"/>
      <c r="GD214" s="167"/>
      <c r="GE214" s="167"/>
      <c r="GF214" s="167"/>
      <c r="GG214" s="167"/>
      <c r="GH214" s="167"/>
      <c r="GI214" s="167"/>
      <c r="GJ214" s="167"/>
      <c r="GK214" s="167"/>
      <c r="GL214" s="167"/>
      <c r="GM214" s="167"/>
    </row>
    <row r="215" spans="2:195">
      <c r="B215" s="17"/>
      <c r="C215" s="37"/>
      <c r="D215" s="163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  <c r="AD215" s="162"/>
      <c r="AE215" s="162"/>
      <c r="AF215" s="162"/>
      <c r="AG215" s="162"/>
      <c r="AH215" s="162"/>
      <c r="AI215" s="162"/>
      <c r="AJ215" s="162"/>
      <c r="AK215" s="162"/>
      <c r="AL215" s="162"/>
      <c r="AM215" s="162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2"/>
      <c r="BA215" s="162"/>
      <c r="BB215" s="162"/>
      <c r="BC215" s="162"/>
      <c r="BD215" s="162"/>
      <c r="BE215" s="162"/>
      <c r="BF215" s="162"/>
      <c r="BG215" s="162"/>
      <c r="BH215" s="162"/>
      <c r="BI215" s="162"/>
      <c r="BJ215" s="162"/>
      <c r="BK215" s="162"/>
      <c r="BL215" s="162"/>
      <c r="BM215" s="162"/>
      <c r="BN215" s="162"/>
      <c r="BO215" s="162"/>
      <c r="BP215" s="162"/>
      <c r="BQ215" s="162"/>
      <c r="BR215" s="162"/>
      <c r="BS215" s="162"/>
      <c r="BT215" s="162"/>
      <c r="BU215" s="162"/>
      <c r="BV215" s="162"/>
      <c r="BW215" s="162"/>
      <c r="BX215" s="162"/>
      <c r="BY215" s="162"/>
      <c r="BZ215" s="162"/>
      <c r="CA215" s="162"/>
      <c r="CB215" s="162"/>
      <c r="CC215" s="162"/>
      <c r="CD215" s="162"/>
      <c r="CE215" s="162"/>
      <c r="CF215" s="162"/>
      <c r="CG215" s="162"/>
      <c r="CH215" s="162"/>
      <c r="CI215" s="162"/>
      <c r="CJ215" s="162"/>
      <c r="CK215" s="162"/>
      <c r="CL215" s="162"/>
      <c r="CM215" s="162"/>
      <c r="CN215" s="162"/>
      <c r="CO215" s="162"/>
      <c r="CP215" s="162"/>
      <c r="CQ215" s="162"/>
      <c r="CR215" s="162"/>
      <c r="CS215" s="162"/>
      <c r="CT215" s="162"/>
      <c r="CU215" s="162"/>
      <c r="CV215" s="162"/>
      <c r="CW215" s="162"/>
      <c r="CX215" s="162"/>
      <c r="CY215" s="162"/>
      <c r="CZ215" s="162"/>
      <c r="DA215" s="162"/>
      <c r="DB215" s="162"/>
      <c r="DC215" s="162"/>
      <c r="DD215" s="162"/>
      <c r="DE215" s="162"/>
      <c r="DF215" s="162"/>
      <c r="DG215" s="162"/>
      <c r="DH215" s="162"/>
      <c r="DI215" s="162"/>
      <c r="DJ215" s="162"/>
      <c r="DK215" s="162"/>
      <c r="DL215" s="162"/>
      <c r="DM215" s="162"/>
      <c r="DN215" s="162"/>
      <c r="DO215" s="162"/>
      <c r="DP215" s="162"/>
      <c r="DQ215" s="162"/>
      <c r="DR215" s="162"/>
      <c r="DS215" s="162"/>
      <c r="DT215" s="162"/>
      <c r="DU215" s="162"/>
      <c r="DV215" s="162"/>
      <c r="DW215" s="162"/>
      <c r="DX215" s="162"/>
      <c r="DY215" s="162"/>
      <c r="DZ215" s="162"/>
      <c r="EA215" s="162"/>
      <c r="EB215" s="162"/>
      <c r="EC215" s="162"/>
      <c r="ED215" s="162"/>
      <c r="EE215" s="162"/>
      <c r="EF215" s="162"/>
      <c r="EG215" s="162"/>
      <c r="EH215" s="162"/>
      <c r="EI215" s="162"/>
      <c r="EJ215" s="162"/>
      <c r="EK215" s="162"/>
      <c r="EL215" s="162"/>
      <c r="EM215" s="162"/>
      <c r="EN215" s="162"/>
      <c r="EO215" s="162"/>
      <c r="EP215" s="162"/>
      <c r="EQ215" s="162"/>
      <c r="ER215" s="162"/>
      <c r="ES215" s="162"/>
      <c r="ET215" s="162"/>
      <c r="EU215" s="162"/>
      <c r="EV215" s="162"/>
      <c r="EW215" s="162"/>
      <c r="EX215" s="162"/>
      <c r="EY215" s="162"/>
      <c r="EZ215" s="162"/>
      <c r="FA215" s="162"/>
      <c r="FB215" s="162"/>
      <c r="FC215" s="162"/>
      <c r="FD215" s="162"/>
      <c r="FE215" s="162"/>
      <c r="FF215" s="162"/>
      <c r="FG215" s="162"/>
      <c r="FH215" s="162"/>
      <c r="FI215" s="162"/>
      <c r="FJ215" s="162"/>
      <c r="FK215" s="162"/>
      <c r="FL215" s="162"/>
      <c r="FM215" s="162"/>
      <c r="FN215" s="162"/>
      <c r="FO215" s="162"/>
      <c r="FP215" s="162"/>
      <c r="FQ215" s="162"/>
      <c r="FR215" s="162"/>
      <c r="FS215" s="162"/>
      <c r="FT215" s="162"/>
      <c r="FU215" s="162"/>
      <c r="FV215" s="162"/>
      <c r="FW215" s="162"/>
      <c r="FX215" s="162"/>
      <c r="FY215" s="162"/>
      <c r="FZ215" s="162"/>
      <c r="GA215" s="162"/>
      <c r="GB215" s="162"/>
      <c r="GC215" s="167"/>
      <c r="GD215" s="167"/>
      <c r="GE215" s="167"/>
      <c r="GF215" s="167"/>
      <c r="GG215" s="167"/>
      <c r="GH215" s="167"/>
      <c r="GI215" s="167"/>
      <c r="GJ215" s="167"/>
      <c r="GK215" s="167"/>
      <c r="GL215" s="167"/>
      <c r="GM215" s="167"/>
    </row>
    <row r="216" spans="2:195">
      <c r="B216" s="17"/>
      <c r="C216" s="37"/>
      <c r="D216" s="16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</row>
    <row r="217" spans="2:195">
      <c r="B217" s="17"/>
      <c r="C217" s="37"/>
      <c r="D217" s="16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</row>
    <row r="218" spans="2:195">
      <c r="B218" s="17"/>
      <c r="C218" s="37"/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</row>
    <row r="219" spans="2:195">
      <c r="B219" s="17"/>
      <c r="C219" s="37"/>
      <c r="D219" s="16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</row>
    <row r="220" spans="2:195">
      <c r="B220" s="17"/>
      <c r="C220" s="33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</row>
    <row r="221" spans="2:195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195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195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195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18" priority="1" operator="equal">
      <formula>"decrease speed"</formula>
    </cfRule>
    <cfRule type="cellIs" dxfId="17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8" man="1"/>
    <brk id="235" max="8" man="1"/>
    <brk id="290" max="8" man="1"/>
  </rowBreaks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235"/>
  <sheetViews>
    <sheetView zoomScale="25" zoomScaleNormal="25" zoomScaleSheetLayoutView="85" workbookViewId="0">
      <selection activeCell="AQ61" sqref="AQ61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195">
      <c r="A1" s="17" t="s">
        <v>345</v>
      </c>
      <c r="C1" s="32" t="s">
        <v>241</v>
      </c>
    </row>
    <row r="2" spans="1:195">
      <c r="A2" s="17" t="s">
        <v>342</v>
      </c>
      <c r="D2" s="166">
        <v>9</v>
      </c>
    </row>
    <row r="3" spans="1:195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</row>
    <row r="4" spans="1:195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</row>
    <row r="5" spans="1:195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  <c r="GL5" s="167"/>
      <c r="GM5" s="167"/>
    </row>
    <row r="6" spans="1:195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</row>
    <row r="7" spans="1:195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</row>
    <row r="8" spans="1:195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</row>
    <row r="9" spans="1:195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</row>
    <row r="10" spans="1:195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</row>
    <row r="11" spans="1:195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  <c r="GM11" s="167"/>
    </row>
    <row r="12" spans="1:195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  <c r="GM12" s="167"/>
    </row>
    <row r="13" spans="1:195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</row>
    <row r="14" spans="1:195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</row>
    <row r="15" spans="1:195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  <c r="GM15" s="167"/>
    </row>
    <row r="16" spans="1:195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  <c r="GM16" s="167"/>
    </row>
    <row r="17" spans="1:195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</row>
    <row r="18" spans="1:195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</row>
    <row r="19" spans="1:195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  <c r="GM19" s="167"/>
    </row>
    <row r="20" spans="1:195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  <c r="GM20" s="167"/>
    </row>
    <row r="21" spans="1:195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</row>
    <row r="22" spans="1:195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  <c r="GM22" s="167"/>
    </row>
    <row r="23" spans="1:195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  <c r="GM23" s="167"/>
    </row>
    <row r="24" spans="1:195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</row>
    <row r="25" spans="1:195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  <c r="GM25" s="167"/>
    </row>
    <row r="26" spans="1:195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  <c r="GM26" s="167"/>
    </row>
    <row r="27" spans="1:195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  <c r="GL27" s="167"/>
      <c r="GM27" s="167"/>
    </row>
    <row r="28" spans="1:195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  <c r="GL28" s="167"/>
      <c r="GM28" s="167"/>
    </row>
    <row r="29" spans="1:195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  <c r="GM29" s="167"/>
    </row>
    <row r="30" spans="1:195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  <c r="GM30" s="167"/>
    </row>
    <row r="31" spans="1:195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</row>
    <row r="32" spans="1:195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  <c r="GL32" s="167"/>
      <c r="GM32" s="167"/>
    </row>
    <row r="33" spans="1:195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  <c r="GM33" s="167"/>
    </row>
    <row r="34" spans="1:195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  <c r="GL34" s="167"/>
      <c r="GM34" s="167"/>
    </row>
    <row r="35" spans="1:195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  <c r="GL35" s="167"/>
      <c r="GM35" s="167"/>
    </row>
    <row r="36" spans="1:195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  <c r="GM36" s="167"/>
    </row>
    <row r="37" spans="1:195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  <c r="GL37" s="167"/>
      <c r="GM37" s="167"/>
    </row>
    <row r="38" spans="1:195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</row>
    <row r="39" spans="1:195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  <c r="GI39" s="167"/>
      <c r="GJ39" s="167"/>
      <c r="GK39" s="167"/>
      <c r="GL39" s="167"/>
      <c r="GM39" s="167"/>
    </row>
    <row r="40" spans="1:195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  <c r="GI40" s="167"/>
      <c r="GJ40" s="167"/>
      <c r="GK40" s="167"/>
      <c r="GL40" s="167"/>
      <c r="GM40" s="167"/>
    </row>
    <row r="41" spans="1:195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  <c r="GI41" s="167"/>
      <c r="GJ41" s="167"/>
      <c r="GK41" s="167"/>
      <c r="GL41" s="167"/>
      <c r="GM41" s="167"/>
    </row>
    <row r="42" spans="1:195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  <c r="GI42" s="167"/>
      <c r="GJ42" s="167"/>
      <c r="GK42" s="167"/>
      <c r="GL42" s="167"/>
      <c r="GM42" s="167"/>
    </row>
    <row r="43" spans="1:195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  <c r="GI43" s="167"/>
      <c r="GJ43" s="167"/>
      <c r="GK43" s="167"/>
      <c r="GL43" s="167"/>
      <c r="GM43" s="167"/>
    </row>
    <row r="44" spans="1:195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  <c r="GI44" s="167"/>
      <c r="GJ44" s="167"/>
      <c r="GK44" s="167"/>
      <c r="GL44" s="167"/>
      <c r="GM44" s="167"/>
    </row>
    <row r="45" spans="1:195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  <c r="GI45" s="167"/>
      <c r="GJ45" s="167"/>
      <c r="GK45" s="167"/>
      <c r="GL45" s="167"/>
      <c r="GM45" s="167"/>
    </row>
    <row r="46" spans="1:195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  <c r="GI46" s="167"/>
      <c r="GJ46" s="167"/>
      <c r="GK46" s="167"/>
      <c r="GL46" s="167"/>
      <c r="GM46" s="167"/>
    </row>
    <row r="47" spans="1:195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  <c r="GI47" s="167"/>
      <c r="GJ47" s="167"/>
      <c r="GK47" s="167"/>
      <c r="GL47" s="167"/>
      <c r="GM47" s="167"/>
    </row>
    <row r="48" spans="1:195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  <c r="GI48" s="167"/>
      <c r="GJ48" s="167"/>
      <c r="GK48" s="167"/>
      <c r="GL48" s="167"/>
      <c r="GM48" s="167"/>
    </row>
    <row r="49" spans="1:195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  <c r="GI49" s="167"/>
      <c r="GJ49" s="167"/>
      <c r="GK49" s="167"/>
      <c r="GL49" s="167"/>
      <c r="GM49" s="167"/>
    </row>
    <row r="50" spans="1:195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  <c r="GI50" s="167"/>
      <c r="GJ50" s="167"/>
      <c r="GK50" s="167"/>
      <c r="GL50" s="167"/>
      <c r="GM50" s="167"/>
    </row>
    <row r="51" spans="1:195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  <c r="GL51" s="167"/>
      <c r="GM51" s="167"/>
    </row>
    <row r="52" spans="1:195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  <c r="GL52" s="167"/>
      <c r="GM52" s="167"/>
    </row>
    <row r="53" spans="1:195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  <c r="GM53" s="167"/>
    </row>
    <row r="54" spans="1:195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  <c r="GL54" s="167"/>
      <c r="GM54" s="167"/>
    </row>
    <row r="55" spans="1:195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  <c r="GL55" s="167"/>
      <c r="GM55" s="167"/>
    </row>
    <row r="56" spans="1:195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  <c r="GL56" s="167"/>
      <c r="GM56" s="167"/>
    </row>
    <row r="57" spans="1:195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  <c r="GL57" s="167"/>
      <c r="GM57" s="167"/>
    </row>
    <row r="58" spans="1:195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  <c r="GL58" s="167"/>
      <c r="GM58" s="167"/>
    </row>
    <row r="59" spans="1:195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  <c r="GL59" s="167"/>
      <c r="GM59" s="167"/>
    </row>
    <row r="60" spans="1:195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  <c r="GL60" s="167"/>
      <c r="GM60" s="167"/>
    </row>
    <row r="61" spans="1:195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  <c r="GL61" s="167"/>
      <c r="GM61" s="167"/>
    </row>
    <row r="62" spans="1:195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  <c r="GL62" s="167"/>
      <c r="GM62" s="167"/>
    </row>
    <row r="63" spans="1:195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  <c r="GL63" s="167"/>
      <c r="GM63" s="167"/>
    </row>
    <row r="64" spans="1:195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  <c r="GL64" s="167"/>
      <c r="GM64" s="167"/>
    </row>
    <row r="65" spans="1:195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  <c r="GI65" s="167"/>
      <c r="GJ65" s="167"/>
      <c r="GK65" s="167"/>
      <c r="GL65" s="167"/>
      <c r="GM65" s="167"/>
    </row>
    <row r="66" spans="1:195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  <c r="GI66" s="167"/>
      <c r="GJ66" s="167"/>
      <c r="GK66" s="167"/>
      <c r="GL66" s="167"/>
      <c r="GM66" s="167"/>
    </row>
    <row r="67" spans="1:195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  <c r="GM67" s="167"/>
    </row>
    <row r="68" spans="1:195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  <c r="GI68" s="181"/>
      <c r="GJ68" s="181"/>
      <c r="GK68" s="181"/>
      <c r="GL68" s="181"/>
      <c r="GM68" s="181"/>
    </row>
    <row r="69" spans="1:195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  <c r="GI69" s="167"/>
      <c r="GJ69" s="167"/>
      <c r="GK69" s="167"/>
      <c r="GL69" s="167"/>
      <c r="GM69" s="167"/>
    </row>
    <row r="70" spans="1:195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  <c r="GI70" s="167"/>
      <c r="GJ70" s="167"/>
      <c r="GK70" s="167"/>
      <c r="GL70" s="167"/>
      <c r="GM70" s="167"/>
    </row>
    <row r="71" spans="1:195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  <c r="GI71" s="167"/>
      <c r="GJ71" s="167"/>
      <c r="GK71" s="167"/>
      <c r="GL71" s="167"/>
      <c r="GM71" s="167"/>
    </row>
    <row r="72" spans="1:195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  <c r="GM72" s="167"/>
    </row>
    <row r="73" spans="1:195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  <c r="GI73" s="182"/>
      <c r="GJ73" s="182"/>
      <c r="GK73" s="182"/>
      <c r="GL73" s="182"/>
      <c r="GM73" s="182"/>
    </row>
    <row r="74" spans="1:195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  <c r="GI74" s="182"/>
      <c r="GJ74" s="182"/>
      <c r="GK74" s="182"/>
      <c r="GL74" s="182"/>
      <c r="GM74" s="182"/>
    </row>
    <row r="75" spans="1:195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  <c r="GI75" s="182"/>
      <c r="GJ75" s="182"/>
      <c r="GK75" s="182"/>
      <c r="GL75" s="182"/>
      <c r="GM75" s="182"/>
    </row>
    <row r="76" spans="1:195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  <c r="GI76" s="182"/>
      <c r="GJ76" s="182"/>
      <c r="GK76" s="182"/>
      <c r="GL76" s="182"/>
      <c r="GM76" s="182"/>
    </row>
    <row r="77" spans="1:195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  <c r="GM77" s="167"/>
    </row>
    <row r="78" spans="1:195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  <c r="GM78" s="167"/>
    </row>
    <row r="79" spans="1:195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  <c r="GM79" s="167"/>
    </row>
    <row r="80" spans="1:195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  <c r="GM80" s="167"/>
    </row>
    <row r="81" spans="1:195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</row>
    <row r="82" spans="1:195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</row>
    <row r="83" spans="1:195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  <c r="GM83" s="167"/>
    </row>
    <row r="84" spans="1:195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  <c r="GI84" s="167"/>
      <c r="GJ84" s="167"/>
      <c r="GK84" s="167"/>
      <c r="GL84" s="167"/>
      <c r="GM84" s="167"/>
    </row>
    <row r="85" spans="1:195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  <c r="GI85" s="167"/>
      <c r="GJ85" s="167"/>
      <c r="GK85" s="167"/>
      <c r="GL85" s="167"/>
      <c r="GM85" s="167"/>
    </row>
    <row r="86" spans="1:195">
      <c r="A86" t="s">
        <v>337</v>
      </c>
      <c r="B86" t="s">
        <v>126</v>
      </c>
      <c r="C86" s="34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7"/>
      <c r="GD86" s="167"/>
      <c r="GE86" s="167"/>
      <c r="GF86" s="167"/>
      <c r="GG86" s="167"/>
      <c r="GH86" s="167"/>
      <c r="GI86" s="167"/>
      <c r="GJ86" s="167"/>
      <c r="GK86" s="167"/>
      <c r="GL86" s="167"/>
      <c r="GM86" s="167"/>
    </row>
    <row r="87" spans="1:195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  <c r="GI87" s="167"/>
      <c r="GJ87" s="167"/>
      <c r="GK87" s="167"/>
      <c r="GL87" s="167"/>
      <c r="GM87" s="167"/>
    </row>
    <row r="88" spans="1:195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  <c r="GI88" s="167"/>
      <c r="GJ88" s="167"/>
      <c r="GK88" s="167"/>
      <c r="GL88" s="167"/>
      <c r="GM88" s="167"/>
    </row>
    <row r="89" spans="1:195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  <c r="GI89" s="167"/>
      <c r="GJ89" s="167"/>
      <c r="GK89" s="167"/>
      <c r="GL89" s="167"/>
      <c r="GM89" s="167"/>
    </row>
    <row r="90" spans="1:195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  <c r="GI90" s="182"/>
      <c r="GJ90" s="182"/>
      <c r="GK90" s="182"/>
      <c r="GL90" s="182"/>
      <c r="GM90" s="182"/>
    </row>
    <row r="91" spans="1:195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  <c r="GI91" s="182"/>
      <c r="GJ91" s="182"/>
      <c r="GK91" s="182"/>
      <c r="GL91" s="182"/>
      <c r="GM91" s="182"/>
    </row>
    <row r="92" spans="1:195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  <c r="GM92" s="167"/>
    </row>
    <row r="93" spans="1:195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  <c r="GM93" s="167"/>
    </row>
    <row r="94" spans="1:195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  <c r="GM94" s="167"/>
    </row>
    <row r="95" spans="1:195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  <c r="GM95" s="167"/>
    </row>
    <row r="96" spans="1:195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  <c r="GI96" s="167"/>
      <c r="GJ96" s="167"/>
      <c r="GK96" s="167"/>
      <c r="GL96" s="167"/>
      <c r="GM96" s="167"/>
    </row>
    <row r="97" spans="1:195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  <c r="GM97" s="167"/>
    </row>
    <row r="98" spans="1:195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  <c r="GM98" s="167"/>
    </row>
    <row r="99" spans="1:195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  <c r="GM99" s="167"/>
    </row>
    <row r="100" spans="1:195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  <c r="GM100" s="167"/>
    </row>
    <row r="101" spans="1:195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  <c r="GM101" s="167"/>
    </row>
    <row r="102" spans="1:195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  <c r="GM102" s="167"/>
    </row>
    <row r="103" spans="1:195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  <c r="GI103" s="167"/>
      <c r="GJ103" s="167"/>
      <c r="GK103" s="167"/>
      <c r="GL103" s="167"/>
      <c r="GM103" s="167"/>
    </row>
    <row r="104" spans="1:195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  <c r="GI104" s="167"/>
      <c r="GJ104" s="167"/>
      <c r="GK104" s="167"/>
      <c r="GL104" s="167"/>
      <c r="GM104" s="167"/>
    </row>
    <row r="105" spans="1:195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  <c r="GI105" s="167"/>
      <c r="GJ105" s="167"/>
      <c r="GK105" s="167"/>
      <c r="GL105" s="167"/>
      <c r="GM105" s="167"/>
    </row>
    <row r="106" spans="1:195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  <c r="GI106" s="167"/>
      <c r="GJ106" s="167"/>
      <c r="GK106" s="167"/>
      <c r="GL106" s="167"/>
      <c r="GM106" s="167"/>
    </row>
    <row r="107" spans="1:195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  <c r="GI107" s="167"/>
      <c r="GJ107" s="167"/>
      <c r="GK107" s="167"/>
      <c r="GL107" s="167"/>
      <c r="GM107" s="167"/>
    </row>
    <row r="108" spans="1:195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  <c r="GI108" s="167"/>
      <c r="GJ108" s="167"/>
      <c r="GK108" s="167"/>
      <c r="GL108" s="167"/>
      <c r="GM108" s="167"/>
    </row>
    <row r="109" spans="1:195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  <c r="GI109" s="167"/>
      <c r="GJ109" s="167"/>
      <c r="GK109" s="167"/>
      <c r="GL109" s="167"/>
      <c r="GM109" s="167"/>
    </row>
    <row r="110" spans="1:195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  <c r="GL110" s="167"/>
      <c r="GM110" s="167"/>
    </row>
    <row r="111" spans="1:195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  <c r="GL111" s="167"/>
      <c r="GM111" s="167"/>
    </row>
    <row r="112" spans="1:195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  <c r="GI112" s="167"/>
      <c r="GJ112" s="167"/>
      <c r="GK112" s="167"/>
      <c r="GL112" s="167"/>
      <c r="GM112" s="167"/>
    </row>
    <row r="113" spans="1:195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  <c r="GI113" s="167"/>
      <c r="GJ113" s="167"/>
      <c r="GK113" s="167"/>
      <c r="GL113" s="167"/>
      <c r="GM113" s="167"/>
    </row>
    <row r="114" spans="1:195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  <c r="GI114" s="167"/>
      <c r="GJ114" s="167"/>
      <c r="GK114" s="167"/>
      <c r="GL114" s="167"/>
      <c r="GM114" s="167"/>
    </row>
    <row r="115" spans="1:195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  <c r="GL115" s="167"/>
      <c r="GM115" s="167"/>
    </row>
    <row r="116" spans="1:195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  <c r="GL116" s="167"/>
      <c r="GM116" s="167"/>
    </row>
    <row r="117" spans="1:195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  <c r="GL117" s="167"/>
      <c r="GM117" s="167"/>
    </row>
    <row r="118" spans="1:195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  <c r="GL118" s="167"/>
      <c r="GM118" s="167"/>
    </row>
    <row r="119" spans="1:195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  <c r="GI119" s="167"/>
      <c r="GJ119" s="167"/>
      <c r="GK119" s="167"/>
      <c r="GL119" s="167"/>
      <c r="GM119" s="167"/>
    </row>
    <row r="120" spans="1:195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  <c r="GL120" s="167"/>
      <c r="GM120" s="167"/>
    </row>
    <row r="121" spans="1:195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  <c r="GL121" s="167"/>
      <c r="GM121" s="167"/>
    </row>
    <row r="122" spans="1:195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  <c r="GL122" s="167"/>
      <c r="GM122" s="167"/>
    </row>
    <row r="123" spans="1:195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  <c r="GI123" s="167"/>
      <c r="GJ123" s="167"/>
      <c r="GK123" s="167"/>
      <c r="GL123" s="167"/>
      <c r="GM123" s="167"/>
    </row>
    <row r="124" spans="1:195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  <c r="GL124" s="167"/>
      <c r="GM124" s="167"/>
    </row>
    <row r="125" spans="1:195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  <c r="GL125" s="167"/>
      <c r="GM125" s="167"/>
    </row>
    <row r="126" spans="1:195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  <c r="GL126" s="167"/>
      <c r="GM126" s="167"/>
    </row>
    <row r="127" spans="1:195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  <c r="GI127" s="167"/>
      <c r="GJ127" s="167"/>
      <c r="GK127" s="167"/>
      <c r="GL127" s="167"/>
      <c r="GM127" s="167"/>
    </row>
    <row r="128" spans="1:195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  <c r="GL128" s="167"/>
      <c r="GM128" s="167"/>
    </row>
    <row r="129" spans="1:195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  <c r="GL129" s="167"/>
      <c r="GM129" s="167"/>
    </row>
    <row r="130" spans="1:195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  <c r="GL130" s="167"/>
      <c r="GM130" s="167"/>
    </row>
    <row r="131" spans="1:195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  <c r="GI131" s="167"/>
      <c r="GJ131" s="167"/>
      <c r="GK131" s="167"/>
      <c r="GL131" s="167"/>
      <c r="GM131" s="167"/>
    </row>
    <row r="132" spans="1:195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  <c r="GL132" s="167"/>
      <c r="GM132" s="167"/>
    </row>
    <row r="133" spans="1:195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  <c r="GL133" s="167"/>
      <c r="GM133" s="167"/>
    </row>
    <row r="134" spans="1:195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  <c r="GL134" s="167"/>
      <c r="GM134" s="167"/>
    </row>
    <row r="135" spans="1:195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  <c r="GI135" s="167"/>
      <c r="GJ135" s="167"/>
      <c r="GK135" s="167"/>
      <c r="GL135" s="167"/>
      <c r="GM135" s="167"/>
    </row>
    <row r="136" spans="1:195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  <c r="GI136" s="167"/>
      <c r="GJ136" s="167"/>
      <c r="GK136" s="167"/>
      <c r="GL136" s="167"/>
      <c r="GM136" s="167"/>
    </row>
    <row r="137" spans="1:195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  <c r="GI137" s="167"/>
      <c r="GJ137" s="167"/>
      <c r="GK137" s="167"/>
      <c r="GL137" s="167"/>
      <c r="GM137" s="167"/>
    </row>
    <row r="138" spans="1:195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  <c r="GI138" s="167"/>
      <c r="GJ138" s="167"/>
      <c r="GK138" s="167"/>
      <c r="GL138" s="167"/>
      <c r="GM138" s="167"/>
    </row>
    <row r="139" spans="1:195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  <c r="GI139" s="167"/>
      <c r="GJ139" s="167"/>
      <c r="GK139" s="167"/>
      <c r="GL139" s="167"/>
      <c r="GM139" s="167"/>
    </row>
    <row r="140" spans="1:195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  <c r="GI140" s="167"/>
      <c r="GJ140" s="167"/>
      <c r="GK140" s="167"/>
      <c r="GL140" s="167"/>
      <c r="GM140" s="167"/>
    </row>
    <row r="141" spans="1:195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  <c r="GI141" s="167"/>
      <c r="GJ141" s="167"/>
      <c r="GK141" s="167"/>
      <c r="GL141" s="167"/>
      <c r="GM141" s="167"/>
    </row>
    <row r="142" spans="1:195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  <c r="GI142" s="167"/>
      <c r="GJ142" s="167"/>
      <c r="GK142" s="167"/>
      <c r="GL142" s="167"/>
      <c r="GM142" s="167"/>
    </row>
    <row r="143" spans="1:195" ht="13.8">
      <c r="A143" s="19" t="s">
        <v>180</v>
      </c>
      <c r="C143" s="37">
        <f>IF('Bench-9'!$D$116="n.a.","n.a.",IF($D$116&lt;=PI()/2,C136*'Input Data'!$C$3*$D$142*SIN('Bench-9'!$D$116)*9.81,'Bench-9'!C136*'Input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  <c r="GI143" s="167"/>
      <c r="GJ143" s="167"/>
      <c r="GK143" s="167"/>
      <c r="GL143" s="167"/>
      <c r="GM143" s="167"/>
    </row>
    <row r="144" spans="1:195" ht="13.8">
      <c r="A144" s="19" t="s">
        <v>304</v>
      </c>
      <c r="C144" s="37">
        <f>IF('Bench-9'!$D$120="n.a.","n.a.",IF($D$120&lt;=PI()/2,C137*'Input Data'!$C$3*$D$142*SIN('Bench-9'!$D$120)*9.81,'Bench-9'!C137*'Input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  <c r="GI144" s="167"/>
      <c r="GJ144" s="167"/>
      <c r="GK144" s="167"/>
      <c r="GL144" s="167"/>
      <c r="GM144" s="167"/>
    </row>
    <row r="145" spans="1:195" ht="13.8">
      <c r="A145" s="19" t="s">
        <v>181</v>
      </c>
      <c r="C145" s="37">
        <f>IF('Bench-9'!$D$124="n.a.","n.a.",IF($D$124&lt;=PI()/2,C138*'Input Data'!$C$3*$D$142*SIN('Bench-9'!$D$124)*9.81,'Bench-9'!C138*'Input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  <c r="GI145" s="167"/>
      <c r="GJ145" s="167"/>
      <c r="GK145" s="167"/>
      <c r="GL145" s="167"/>
      <c r="GM145" s="167"/>
    </row>
    <row r="146" spans="1:195" ht="13.8">
      <c r="A146" s="19" t="s">
        <v>182</v>
      </c>
      <c r="C146" s="37">
        <f>IF('Bench-9'!$D$128="n.a.","n.a.",IF($D$128&lt;=PI()/2,C139*'Input Data'!$C$3*$D$142*SIN('Bench-9'!$D$128)*9.81,'Bench-9'!C139*'Input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  <c r="GI146" s="167"/>
      <c r="GJ146" s="167"/>
      <c r="GK146" s="167"/>
      <c r="GL146" s="167"/>
      <c r="GM146" s="167"/>
    </row>
    <row r="147" spans="1:195" ht="13.8">
      <c r="A147" s="19" t="s">
        <v>183</v>
      </c>
      <c r="C147" s="38">
        <f>IF('Bench-9'!$D$132="n.a.","n.a.",IF($D$132&lt;=PI()/2,C140*'Input Data'!$C$3*$D$142*SIN('Bench-9'!$D$132)*9.81,'Bench-9'!C140*'Input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  <c r="GI147" s="167"/>
      <c r="GJ147" s="167"/>
      <c r="GK147" s="167"/>
      <c r="GL147" s="167"/>
      <c r="GM147" s="167"/>
    </row>
    <row r="148" spans="1:195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  <c r="GI148" s="167"/>
      <c r="GJ148" s="167"/>
      <c r="GK148" s="167"/>
      <c r="GL148" s="167"/>
      <c r="GM148" s="167"/>
    </row>
    <row r="149" spans="1:195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  <c r="GI149" s="167"/>
      <c r="GJ149" s="167"/>
      <c r="GK149" s="167"/>
      <c r="GL149" s="167"/>
      <c r="GM149" s="167"/>
    </row>
    <row r="150" spans="1:195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  <c r="GI150" s="167"/>
      <c r="GJ150" s="167"/>
      <c r="GK150" s="167"/>
      <c r="GL150" s="167"/>
      <c r="GM150" s="167"/>
    </row>
    <row r="151" spans="1:195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  <c r="GI151" s="167"/>
      <c r="GJ151" s="167"/>
      <c r="GK151" s="167"/>
      <c r="GL151" s="167"/>
      <c r="GM151" s="167"/>
    </row>
    <row r="152" spans="1:195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  <c r="GI152" s="167"/>
      <c r="GJ152" s="167"/>
      <c r="GK152" s="167"/>
      <c r="GL152" s="167"/>
      <c r="GM152" s="167"/>
    </row>
    <row r="153" spans="1:195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  <c r="GI153" s="167"/>
      <c r="GJ153" s="167"/>
      <c r="GK153" s="167"/>
      <c r="GL153" s="167"/>
      <c r="GM153" s="167"/>
    </row>
    <row r="154" spans="1:195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  <c r="GI154" s="167"/>
      <c r="GJ154" s="167"/>
      <c r="GK154" s="167"/>
      <c r="GL154" s="167"/>
      <c r="GM154" s="167"/>
    </row>
    <row r="155" spans="1:195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  <c r="GI155" s="167"/>
      <c r="GJ155" s="167"/>
      <c r="GK155" s="167"/>
      <c r="GL155" s="167"/>
      <c r="GM155" s="167"/>
    </row>
    <row r="156" spans="1:195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  <c r="GI156" s="167"/>
      <c r="GJ156" s="167"/>
      <c r="GK156" s="167"/>
      <c r="GL156" s="167"/>
      <c r="GM156" s="167"/>
    </row>
    <row r="157" spans="1:195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  <c r="GI157" s="167"/>
      <c r="GJ157" s="167"/>
      <c r="GK157" s="167"/>
      <c r="GL157" s="167"/>
      <c r="GM157" s="167"/>
    </row>
    <row r="158" spans="1:195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  <c r="GI158" s="167"/>
      <c r="GJ158" s="167"/>
      <c r="GK158" s="167"/>
      <c r="GL158" s="167"/>
      <c r="GM158" s="167"/>
    </row>
    <row r="159" spans="1:195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  <c r="GI159" s="167"/>
      <c r="GJ159" s="167"/>
      <c r="GK159" s="167"/>
      <c r="GL159" s="167"/>
      <c r="GM159" s="167"/>
    </row>
    <row r="160" spans="1:195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  <c r="GI160" s="167"/>
      <c r="GJ160" s="167"/>
      <c r="GK160" s="167"/>
      <c r="GL160" s="167"/>
      <c r="GM160" s="167"/>
    </row>
    <row r="161" spans="1:195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  <c r="GL161" s="167"/>
      <c r="GM161" s="167"/>
    </row>
    <row r="162" spans="1:195">
      <c r="A162" t="s">
        <v>192</v>
      </c>
      <c r="B162" t="s">
        <v>274</v>
      </c>
      <c r="C162" s="37"/>
      <c r="D162" s="168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  <c r="GL162" s="167"/>
      <c r="GM162" s="167"/>
    </row>
    <row r="163" spans="1:195" ht="13.8">
      <c r="A163" s="19" t="s">
        <v>184</v>
      </c>
      <c r="C163" s="34">
        <f>IF('Bench-9'!$D$116="n.a.","n.a.",IF($D$116&lt;=PI()/2,C136*'Input Data'!$C$3*$D$162*COS('Bench-9'!$D$116)*9.81*'Input Data'!$C$5,0))</f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7"/>
      <c r="GD163" s="167"/>
      <c r="GE163" s="167"/>
      <c r="GF163" s="167"/>
      <c r="GG163" s="167"/>
      <c r="GH163" s="167"/>
      <c r="GI163" s="167"/>
      <c r="GJ163" s="167"/>
      <c r="GK163" s="167"/>
      <c r="GL163" s="167"/>
      <c r="GM163" s="167"/>
    </row>
    <row r="164" spans="1:195" ht="13.8">
      <c r="A164" s="19" t="s">
        <v>185</v>
      </c>
      <c r="C164" s="34">
        <f>IF('Bench-9'!$D$120="n.a.","n.a.",IF($D$120&lt;=PI()/2,C137*'Input Data'!$C$3*$D$162*COS('Bench-9'!$D$120)*9.81*'Input Data'!$C$5,0))</f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7"/>
      <c r="GD164" s="167"/>
      <c r="GE164" s="167"/>
      <c r="GF164" s="167"/>
      <c r="GG164" s="167"/>
      <c r="GH164" s="167"/>
      <c r="GI164" s="167"/>
      <c r="GJ164" s="167"/>
      <c r="GK164" s="167"/>
      <c r="GL164" s="167"/>
      <c r="GM164" s="167"/>
    </row>
    <row r="165" spans="1:195" ht="13.8">
      <c r="A165" s="19" t="s">
        <v>186</v>
      </c>
      <c r="C165" s="34">
        <f>IF('Bench-9'!$D$124="n.a.","n.a.",IF($D$124&lt;=PI()/2,C138*'Input Data'!$C$3*$D$162*COS('Bench-9'!$D$124)*9.81*'Input Data'!$C$5,0))</f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7"/>
      <c r="GD165" s="167"/>
      <c r="GE165" s="167"/>
      <c r="GF165" s="167"/>
      <c r="GG165" s="167"/>
      <c r="GH165" s="167"/>
      <c r="GI165" s="167"/>
      <c r="GJ165" s="167"/>
      <c r="GK165" s="167"/>
      <c r="GL165" s="167"/>
      <c r="GM165" s="167"/>
    </row>
    <row r="166" spans="1:195" ht="13.8">
      <c r="A166" s="19" t="s">
        <v>187</v>
      </c>
      <c r="C166" s="34">
        <f>IF('Bench-9'!$D$128="n.a.","n.a.",IF($D$128&lt;=PI()/2,C139*'Input Data'!$C$3*$D$162*COS('Bench-9'!$D$128)*9.81*'Input Data'!$C$5,0))</f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7"/>
      <c r="GD166" s="167"/>
      <c r="GE166" s="167"/>
      <c r="GF166" s="167"/>
      <c r="GG166" s="167"/>
      <c r="GH166" s="167"/>
      <c r="GI166" s="167"/>
      <c r="GJ166" s="167"/>
      <c r="GK166" s="167"/>
      <c r="GL166" s="167"/>
      <c r="GM166" s="167"/>
    </row>
    <row r="167" spans="1:195" ht="13.8">
      <c r="A167" s="19" t="s">
        <v>188</v>
      </c>
      <c r="C167" s="38">
        <f>IF('Bench-9'!$D$132="n.a.","n.a.",IF($D$132&lt;=PI()/2,C140*'Input Data'!$C$3*$D$162*COS('Bench-9'!$D$132)*9.81*'Input Data'!$C$5,0))</f>
        <v>0</v>
      </c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 s="164"/>
      <c r="EZ167" s="164"/>
      <c r="FA167" s="164"/>
      <c r="FB167" s="164"/>
      <c r="FC167" s="164"/>
      <c r="FD167" s="164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7"/>
      <c r="GD167" s="167"/>
      <c r="GE167" s="167"/>
      <c r="GF167" s="167"/>
      <c r="GG167" s="167"/>
      <c r="GH167" s="167"/>
      <c r="GI167" s="167"/>
      <c r="GJ167" s="167"/>
      <c r="GK167" s="167"/>
      <c r="GL167" s="167"/>
      <c r="GM167" s="167"/>
    </row>
    <row r="168" spans="1:195" ht="15.6">
      <c r="A168" t="s">
        <v>189</v>
      </c>
      <c r="B168" t="s">
        <v>229</v>
      </c>
      <c r="C168" s="34" t="e">
        <f>SUM(C163:C167)/'Input Data'!$C$16</f>
        <v>#DIV/0!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7"/>
      <c r="GD168" s="167"/>
      <c r="GE168" s="167"/>
      <c r="GF168" s="167"/>
      <c r="GG168" s="167"/>
      <c r="GH168" s="167"/>
      <c r="GI168" s="167"/>
      <c r="GJ168" s="167"/>
      <c r="GK168" s="167"/>
      <c r="GL168" s="167"/>
      <c r="GM168" s="167"/>
    </row>
    <row r="169" spans="1:195" ht="15.6">
      <c r="A169" t="s">
        <v>191</v>
      </c>
      <c r="B169" s="17" t="s">
        <v>190</v>
      </c>
      <c r="C169" s="43" t="e">
        <f>C168/$D$162</f>
        <v>#DIV/0!</v>
      </c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/>
      <c r="DU169" s="176"/>
      <c r="DV169" s="176"/>
      <c r="DW169" s="176"/>
      <c r="DX169" s="176"/>
      <c r="DY169" s="176"/>
      <c r="DZ169" s="176"/>
      <c r="EA169" s="176"/>
      <c r="EB169" s="176"/>
      <c r="EC169" s="176"/>
      <c r="ED169" s="176"/>
      <c r="EE169" s="176"/>
      <c r="EF169" s="176"/>
      <c r="EG169" s="176"/>
      <c r="EH169" s="176"/>
      <c r="EI169" s="176"/>
      <c r="EJ169" s="176"/>
      <c r="EK169" s="176"/>
      <c r="EL169" s="176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76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67"/>
      <c r="GD169" s="167"/>
      <c r="GE169" s="167"/>
      <c r="GF169" s="167"/>
      <c r="GG169" s="167"/>
      <c r="GH169" s="167"/>
      <c r="GI169" s="167"/>
      <c r="GJ169" s="167"/>
      <c r="GK169" s="167"/>
      <c r="GL169" s="167"/>
      <c r="GM169" s="167"/>
    </row>
    <row r="170" spans="1:195" ht="16.8">
      <c r="B170" t="s">
        <v>230</v>
      </c>
      <c r="C170" s="3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7"/>
      <c r="GD170" s="167"/>
      <c r="GE170" s="167"/>
      <c r="GF170" s="167"/>
      <c r="GG170" s="167"/>
      <c r="GH170" s="167"/>
      <c r="GI170" s="167"/>
      <c r="GJ170" s="167"/>
      <c r="GK170" s="167"/>
      <c r="GL170" s="167"/>
      <c r="GM170" s="167"/>
    </row>
    <row r="171" spans="1:195" ht="15.6">
      <c r="A171" s="17" t="s">
        <v>231</v>
      </c>
      <c r="B171" s="17" t="s">
        <v>232</v>
      </c>
      <c r="C171" s="42"/>
      <c r="D171" s="179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7"/>
      <c r="GD171" s="167"/>
      <c r="GE171" s="167"/>
      <c r="GF171" s="167"/>
      <c r="GG171" s="167"/>
      <c r="GH171" s="167"/>
      <c r="GI171" s="167"/>
      <c r="GJ171" s="167"/>
      <c r="GK171" s="167"/>
      <c r="GL171" s="167"/>
      <c r="GM171" s="167"/>
    </row>
    <row r="172" spans="1:195">
      <c r="A172" s="17" t="s">
        <v>357</v>
      </c>
      <c r="B172" s="17"/>
      <c r="C172" s="42"/>
      <c r="D172" s="179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7"/>
      <c r="GD172" s="167"/>
      <c r="GE172" s="167"/>
      <c r="GF172" s="167"/>
      <c r="GG172" s="167"/>
      <c r="GH172" s="167"/>
      <c r="GI172" s="167"/>
      <c r="GJ172" s="167"/>
      <c r="GK172" s="167"/>
      <c r="GL172" s="167"/>
      <c r="GM172" s="167"/>
    </row>
    <row r="173" spans="1:195">
      <c r="A173" s="17" t="s">
        <v>242</v>
      </c>
      <c r="C173"/>
      <c r="D173" s="168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  <c r="GL173" s="167"/>
      <c r="GM173" s="167"/>
    </row>
    <row r="174" spans="1:195">
      <c r="A174" s="17"/>
      <c r="C174"/>
      <c r="D174" s="168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  <c r="GL174" s="167"/>
      <c r="GM174" s="167"/>
    </row>
    <row r="175" spans="1:195" ht="15.6">
      <c r="A175" s="17" t="s">
        <v>233</v>
      </c>
      <c r="B175" t="s">
        <v>240</v>
      </c>
      <c r="C175" s="3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7"/>
      <c r="GD175" s="167"/>
      <c r="GE175" s="167"/>
      <c r="GF175" s="167"/>
      <c r="GG175" s="167"/>
      <c r="GH175" s="167"/>
      <c r="GI175" s="167"/>
      <c r="GJ175" s="167"/>
      <c r="GK175" s="167"/>
      <c r="GL175" s="167"/>
      <c r="GM175" s="167"/>
    </row>
    <row r="176" spans="1:195" s="21" customFormat="1" ht="15">
      <c r="B176" s="21" t="s">
        <v>134</v>
      </c>
      <c r="C176" s="44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4"/>
      <c r="GD176" s="184"/>
      <c r="GE176" s="184"/>
      <c r="GF176" s="184"/>
      <c r="GG176" s="184"/>
      <c r="GH176" s="184"/>
      <c r="GI176" s="184"/>
      <c r="GJ176" s="184"/>
      <c r="GK176" s="184"/>
      <c r="GL176" s="184"/>
      <c r="GM176" s="184"/>
    </row>
    <row r="177" spans="1:195" ht="14.4" customHeight="1"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  <c r="GL177" s="167"/>
      <c r="GM177" s="167"/>
    </row>
    <row r="178" spans="1:195" ht="14.4" customHeight="1">
      <c r="A178" t="s">
        <v>131</v>
      </c>
      <c r="B178" t="s">
        <v>132</v>
      </c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  <c r="GL178" s="167"/>
      <c r="GM178" s="167"/>
    </row>
    <row r="179" spans="1:195" ht="14.4" customHeight="1">
      <c r="A179" s="17" t="s">
        <v>387</v>
      </c>
      <c r="B179" t="s">
        <v>540</v>
      </c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/>
      <c r="AU179" s="168"/>
      <c r="AV179" s="168"/>
      <c r="AW179" s="168"/>
      <c r="AX179" s="168"/>
      <c r="AY179" s="168"/>
      <c r="AZ179" s="168"/>
      <c r="BA179" s="168"/>
      <c r="BB179" s="168"/>
      <c r="BC179" s="168"/>
      <c r="BD179" s="168"/>
      <c r="BE179" s="168"/>
      <c r="BF179" s="168"/>
      <c r="BG179" s="168"/>
      <c r="BH179" s="168"/>
      <c r="BI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68"/>
      <c r="BU179" s="168"/>
      <c r="BV179" s="168"/>
      <c r="BW179" s="168"/>
      <c r="BX179" s="168"/>
      <c r="BY179" s="168"/>
      <c r="BZ179" s="168"/>
      <c r="CA179" s="168"/>
      <c r="CB179" s="168"/>
      <c r="CC179" s="168"/>
      <c r="CD179" s="168"/>
      <c r="CE179" s="168"/>
      <c r="CF179" s="168"/>
      <c r="CG179" s="168"/>
      <c r="CH179" s="168"/>
      <c r="CI179" s="168"/>
      <c r="CJ179" s="168"/>
      <c r="CK179" s="168"/>
      <c r="CL179" s="168"/>
      <c r="CM179" s="168"/>
      <c r="CN179" s="168"/>
      <c r="CO179" s="168"/>
      <c r="CP179" s="168"/>
      <c r="CQ179" s="168"/>
      <c r="CR179" s="168"/>
      <c r="CS179" s="168"/>
      <c r="CT179" s="168"/>
      <c r="CU179" s="168"/>
      <c r="CV179" s="168"/>
      <c r="CW179" s="168"/>
      <c r="CX179" s="168"/>
      <c r="CY179" s="168"/>
      <c r="CZ179" s="168"/>
      <c r="DA179" s="168"/>
      <c r="DB179" s="168"/>
      <c r="DC179" s="168"/>
      <c r="DD179" s="168"/>
      <c r="DE179" s="168"/>
      <c r="DF179" s="168"/>
      <c r="DG179" s="168"/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/>
      <c r="DW179" s="168"/>
      <c r="DX179" s="168"/>
      <c r="DY179" s="168"/>
      <c r="DZ179" s="168"/>
      <c r="EA179" s="168"/>
      <c r="EB179" s="168"/>
      <c r="EC179" s="168"/>
      <c r="ED179" s="168"/>
      <c r="EE179" s="168"/>
      <c r="EF179" s="168"/>
      <c r="EG179" s="168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/>
      <c r="EY179" s="168"/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/>
      <c r="FQ179" s="168"/>
      <c r="FR179" s="168"/>
      <c r="FS179" s="168"/>
      <c r="FT179" s="168"/>
      <c r="FU179" s="168"/>
      <c r="FV179" s="168"/>
      <c r="FW179" s="168"/>
      <c r="FX179" s="168"/>
      <c r="FY179" s="168"/>
      <c r="FZ179" s="168"/>
      <c r="GA179" s="168"/>
      <c r="GB179" s="168"/>
      <c r="GC179" s="167"/>
      <c r="GD179" s="167"/>
      <c r="GE179" s="167"/>
      <c r="GF179" s="167"/>
      <c r="GG179" s="167"/>
      <c r="GH179" s="167"/>
      <c r="GI179" s="167"/>
      <c r="GJ179" s="167"/>
      <c r="GK179" s="167"/>
      <c r="GL179" s="167"/>
      <c r="GM179" s="167"/>
    </row>
    <row r="180" spans="1:195" ht="14.4" customHeight="1">
      <c r="B180" t="s">
        <v>389</v>
      </c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  <c r="GL180" s="167"/>
      <c r="GM180" s="167"/>
    </row>
    <row r="181" spans="1:195" ht="14.4" customHeight="1">
      <c r="A181" s="17" t="s">
        <v>388</v>
      </c>
      <c r="B181" t="s">
        <v>421</v>
      </c>
      <c r="D181" s="176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</row>
    <row r="182" spans="1:195" ht="14.4" customHeight="1">
      <c r="A182" s="17" t="s">
        <v>390</v>
      </c>
      <c r="D182" s="176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</row>
    <row r="183" spans="1:195" ht="14.4" customHeight="1"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</row>
    <row r="184" spans="1:195" ht="15.6">
      <c r="A184" t="s">
        <v>259</v>
      </c>
      <c r="B184" s="19" t="s">
        <v>211</v>
      </c>
      <c r="C184" s="34"/>
      <c r="D184" s="168"/>
      <c r="E184" s="168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2"/>
      <c r="DR184" s="162"/>
      <c r="DS184" s="162"/>
      <c r="DT184" s="162"/>
      <c r="DU184" s="162"/>
      <c r="DV184" s="162"/>
      <c r="DW184" s="162"/>
      <c r="DX184" s="162"/>
      <c r="DY184" s="162"/>
      <c r="DZ184" s="162"/>
      <c r="EA184" s="162"/>
      <c r="EB184" s="162"/>
      <c r="EC184" s="162"/>
      <c r="ED184" s="162"/>
      <c r="EE184" s="162"/>
      <c r="EF184" s="162"/>
      <c r="EG184" s="162"/>
      <c r="EH184" s="162"/>
      <c r="EI184" s="162"/>
      <c r="EJ184" s="162"/>
      <c r="EK184" s="162"/>
      <c r="EL184" s="162"/>
      <c r="EM184" s="162"/>
      <c r="EN184" s="162"/>
      <c r="EO184" s="162"/>
      <c r="EP184" s="162"/>
      <c r="EQ184" s="162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2"/>
      <c r="FD184" s="162"/>
      <c r="FE184" s="162"/>
      <c r="FF184" s="162"/>
      <c r="FG184" s="162"/>
      <c r="FH184" s="162"/>
      <c r="FI184" s="162"/>
      <c r="FJ184" s="162"/>
      <c r="FK184" s="162"/>
      <c r="FL184" s="162"/>
      <c r="FM184" s="162"/>
      <c r="FN184" s="162"/>
      <c r="FO184" s="162"/>
      <c r="FP184" s="162"/>
      <c r="FQ184" s="162"/>
      <c r="FR184" s="162"/>
      <c r="FS184" s="162"/>
      <c r="FT184" s="162"/>
      <c r="FU184" s="162"/>
      <c r="FV184" s="162"/>
      <c r="FW184" s="162"/>
      <c r="FX184" s="162"/>
      <c r="FY184" s="162"/>
      <c r="FZ184" s="162"/>
      <c r="GA184" s="162"/>
      <c r="GB184" s="162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</row>
    <row r="185" spans="1:195" ht="13.8">
      <c r="A185" t="s">
        <v>332</v>
      </c>
      <c r="B185" s="19" t="s">
        <v>333</v>
      </c>
      <c r="C185" s="34"/>
      <c r="D185" s="168"/>
      <c r="E185" s="168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62"/>
      <c r="DA185" s="162"/>
      <c r="DB185" s="162"/>
      <c r="DC185" s="162"/>
      <c r="DD185" s="162"/>
      <c r="DE185" s="162"/>
      <c r="DF185" s="162"/>
      <c r="DG185" s="162"/>
      <c r="DH185" s="162"/>
      <c r="DI185" s="162"/>
      <c r="DJ185" s="162"/>
      <c r="DK185" s="162"/>
      <c r="DL185" s="162"/>
      <c r="DM185" s="162"/>
      <c r="DN185" s="162"/>
      <c r="DO185" s="162"/>
      <c r="DP185" s="162"/>
      <c r="DQ185" s="162"/>
      <c r="DR185" s="162"/>
      <c r="DS185" s="162"/>
      <c r="DT185" s="162"/>
      <c r="DU185" s="162"/>
      <c r="DV185" s="162"/>
      <c r="DW185" s="162"/>
      <c r="DX185" s="162"/>
      <c r="DY185" s="162"/>
      <c r="DZ185" s="162"/>
      <c r="EA185" s="162"/>
      <c r="EB185" s="162"/>
      <c r="EC185" s="162"/>
      <c r="ED185" s="162"/>
      <c r="EE185" s="162"/>
      <c r="EF185" s="162"/>
      <c r="EG185" s="162"/>
      <c r="EH185" s="162"/>
      <c r="EI185" s="162"/>
      <c r="EJ185" s="162"/>
      <c r="EK185" s="162"/>
      <c r="EL185" s="162"/>
      <c r="EM185" s="162"/>
      <c r="EN185" s="162"/>
      <c r="EO185" s="162"/>
      <c r="EP185" s="162"/>
      <c r="EQ185" s="162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2"/>
      <c r="FD185" s="162"/>
      <c r="FE185" s="162"/>
      <c r="FF185" s="162"/>
      <c r="FG185" s="162"/>
      <c r="FH185" s="162"/>
      <c r="FI185" s="162"/>
      <c r="FJ185" s="162"/>
      <c r="FK185" s="162"/>
      <c r="FL185" s="162"/>
      <c r="FM185" s="162"/>
      <c r="FN185" s="162"/>
      <c r="FO185" s="162"/>
      <c r="FP185" s="162"/>
      <c r="FQ185" s="162"/>
      <c r="FR185" s="162"/>
      <c r="FS185" s="162"/>
      <c r="FT185" s="162"/>
      <c r="FU185" s="162"/>
      <c r="FV185" s="162"/>
      <c r="FW185" s="162"/>
      <c r="FX185" s="162"/>
      <c r="FY185" s="162"/>
      <c r="FZ185" s="162"/>
      <c r="GA185" s="162"/>
      <c r="GB185" s="162"/>
      <c r="GC185" s="167"/>
      <c r="GD185" s="167"/>
      <c r="GE185" s="167"/>
      <c r="GF185" s="167"/>
      <c r="GG185" s="167"/>
      <c r="GH185" s="167"/>
      <c r="GI185" s="167"/>
      <c r="GJ185" s="167"/>
      <c r="GK185" s="167"/>
      <c r="GL185" s="167"/>
      <c r="GM185" s="167"/>
    </row>
    <row r="186" spans="1:195" ht="13.8">
      <c r="A186" t="s">
        <v>260</v>
      </c>
      <c r="B186" s="19" t="s">
        <v>112</v>
      </c>
      <c r="C186" s="34"/>
      <c r="D186" s="165"/>
      <c r="E186" s="165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62"/>
      <c r="DA186" s="162"/>
      <c r="DB186" s="162"/>
      <c r="DC186" s="162"/>
      <c r="DD186" s="162"/>
      <c r="DE186" s="162"/>
      <c r="DF186" s="162"/>
      <c r="DG186" s="162"/>
      <c r="DH186" s="162"/>
      <c r="DI186" s="162"/>
      <c r="DJ186" s="162"/>
      <c r="DK186" s="162"/>
      <c r="DL186" s="162"/>
      <c r="DM186" s="162"/>
      <c r="DN186" s="162"/>
      <c r="DO186" s="162"/>
      <c r="DP186" s="162"/>
      <c r="DQ186" s="162"/>
      <c r="DR186" s="162"/>
      <c r="DS186" s="162"/>
      <c r="DT186" s="162"/>
      <c r="DU186" s="162"/>
      <c r="DV186" s="162"/>
      <c r="DW186" s="162"/>
      <c r="DX186" s="162"/>
      <c r="DY186" s="162"/>
      <c r="DZ186" s="162"/>
      <c r="EA186" s="162"/>
      <c r="EB186" s="162"/>
      <c r="EC186" s="162"/>
      <c r="ED186" s="162"/>
      <c r="EE186" s="162"/>
      <c r="EF186" s="162"/>
      <c r="EG186" s="162"/>
      <c r="EH186" s="162"/>
      <c r="EI186" s="162"/>
      <c r="EJ186" s="162"/>
      <c r="EK186" s="162"/>
      <c r="EL186" s="162"/>
      <c r="EM186" s="162"/>
      <c r="EN186" s="162"/>
      <c r="EO186" s="162"/>
      <c r="EP186" s="162"/>
      <c r="EQ186" s="162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2"/>
      <c r="FD186" s="162"/>
      <c r="FE186" s="162"/>
      <c r="FF186" s="162"/>
      <c r="FG186" s="162"/>
      <c r="FH186" s="162"/>
      <c r="FI186" s="162"/>
      <c r="FJ186" s="162"/>
      <c r="FK186" s="162"/>
      <c r="FL186" s="162"/>
      <c r="FM186" s="162"/>
      <c r="FN186" s="162"/>
      <c r="FO186" s="162"/>
      <c r="FP186" s="162"/>
      <c r="FQ186" s="162"/>
      <c r="FR186" s="162"/>
      <c r="FS186" s="162"/>
      <c r="FT186" s="162"/>
      <c r="FU186" s="162"/>
      <c r="FV186" s="162"/>
      <c r="FW186" s="162"/>
      <c r="FX186" s="162"/>
      <c r="FY186" s="162"/>
      <c r="FZ186" s="162"/>
      <c r="GA186" s="162"/>
      <c r="GB186" s="162"/>
      <c r="GC186" s="167"/>
      <c r="GD186" s="167"/>
      <c r="GE186" s="167"/>
      <c r="GF186" s="167"/>
      <c r="GG186" s="167"/>
      <c r="GH186" s="167"/>
      <c r="GI186" s="167"/>
      <c r="GJ186" s="167"/>
      <c r="GK186" s="167"/>
      <c r="GL186" s="167"/>
      <c r="GM186" s="167"/>
    </row>
    <row r="187" spans="1:195" ht="15">
      <c r="A187" t="s">
        <v>346</v>
      </c>
      <c r="B187" s="19" t="s">
        <v>347</v>
      </c>
      <c r="C187" s="34"/>
      <c r="D187" s="165"/>
      <c r="E187" s="165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62"/>
      <c r="DA187" s="162"/>
      <c r="DB187" s="162"/>
      <c r="DC187" s="162"/>
      <c r="DD187" s="162"/>
      <c r="DE187" s="162"/>
      <c r="DF187" s="162"/>
      <c r="DG187" s="162"/>
      <c r="DH187" s="162"/>
      <c r="DI187" s="162"/>
      <c r="DJ187" s="162"/>
      <c r="DK187" s="162"/>
      <c r="DL187" s="162"/>
      <c r="DM187" s="162"/>
      <c r="DN187" s="162"/>
      <c r="DO187" s="162"/>
      <c r="DP187" s="162"/>
      <c r="DQ187" s="162"/>
      <c r="DR187" s="162"/>
      <c r="DS187" s="162"/>
      <c r="DT187" s="162"/>
      <c r="DU187" s="162"/>
      <c r="DV187" s="162"/>
      <c r="DW187" s="162"/>
      <c r="DX187" s="162"/>
      <c r="DY187" s="162"/>
      <c r="DZ187" s="162"/>
      <c r="EA187" s="162"/>
      <c r="EB187" s="162"/>
      <c r="EC187" s="162"/>
      <c r="ED187" s="162"/>
      <c r="EE187" s="162"/>
      <c r="EF187" s="162"/>
      <c r="EG187" s="162"/>
      <c r="EH187" s="162"/>
      <c r="EI187" s="162"/>
      <c r="EJ187" s="162"/>
      <c r="EK187" s="162"/>
      <c r="EL187" s="162"/>
      <c r="EM187" s="162"/>
      <c r="EN187" s="162"/>
      <c r="EO187" s="162"/>
      <c r="EP187" s="162"/>
      <c r="EQ187" s="162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2"/>
      <c r="FD187" s="162"/>
      <c r="FE187" s="162"/>
      <c r="FF187" s="162"/>
      <c r="FG187" s="162"/>
      <c r="FH187" s="162"/>
      <c r="FI187" s="162"/>
      <c r="FJ187" s="162"/>
      <c r="FK187" s="162"/>
      <c r="FL187" s="162"/>
      <c r="FM187" s="162"/>
      <c r="FN187" s="162"/>
      <c r="FO187" s="162"/>
      <c r="FP187" s="162"/>
      <c r="FQ187" s="162"/>
      <c r="FR187" s="162"/>
      <c r="FS187" s="162"/>
      <c r="FT187" s="162"/>
      <c r="FU187" s="162"/>
      <c r="FV187" s="162"/>
      <c r="FW187" s="162"/>
      <c r="FX187" s="162"/>
      <c r="FY187" s="162"/>
      <c r="FZ187" s="162"/>
      <c r="GA187" s="162"/>
      <c r="GB187" s="162"/>
      <c r="GC187" s="167"/>
      <c r="GD187" s="167"/>
      <c r="GE187" s="167"/>
      <c r="GF187" s="167"/>
      <c r="GG187" s="167"/>
      <c r="GH187" s="167"/>
      <c r="GI187" s="167"/>
      <c r="GJ187" s="167"/>
      <c r="GK187" s="167"/>
      <c r="GL187" s="167"/>
      <c r="GM187" s="167"/>
    </row>
    <row r="188" spans="1:195" ht="15">
      <c r="A188" t="s">
        <v>351</v>
      </c>
      <c r="B188" s="19" t="s">
        <v>352</v>
      </c>
      <c r="C188" s="34"/>
      <c r="D188" s="165"/>
      <c r="E188" s="165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62"/>
      <c r="DA188" s="162"/>
      <c r="DB188" s="162"/>
      <c r="DC188" s="162"/>
      <c r="DD188" s="162"/>
      <c r="DE188" s="162"/>
      <c r="DF188" s="162"/>
      <c r="DG188" s="162"/>
      <c r="DH188" s="162"/>
      <c r="DI188" s="162"/>
      <c r="DJ188" s="162"/>
      <c r="DK188" s="162"/>
      <c r="DL188" s="162"/>
      <c r="DM188" s="162"/>
      <c r="DN188" s="162"/>
      <c r="DO188" s="162"/>
      <c r="DP188" s="162"/>
      <c r="DQ188" s="162"/>
      <c r="DR188" s="162"/>
      <c r="DS188" s="162"/>
      <c r="DT188" s="162"/>
      <c r="DU188" s="162"/>
      <c r="DV188" s="162"/>
      <c r="DW188" s="162"/>
      <c r="DX188" s="162"/>
      <c r="DY188" s="162"/>
      <c r="DZ188" s="162"/>
      <c r="EA188" s="162"/>
      <c r="EB188" s="162"/>
      <c r="EC188" s="162"/>
      <c r="ED188" s="162"/>
      <c r="EE188" s="162"/>
      <c r="EF188" s="162"/>
      <c r="EG188" s="162"/>
      <c r="EH188" s="162"/>
      <c r="EI188" s="162"/>
      <c r="EJ188" s="162"/>
      <c r="EK188" s="162"/>
      <c r="EL188" s="162"/>
      <c r="EM188" s="162"/>
      <c r="EN188" s="162"/>
      <c r="EO188" s="162"/>
      <c r="EP188" s="162"/>
      <c r="EQ188" s="162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2"/>
      <c r="FD188" s="162"/>
      <c r="FE188" s="162"/>
      <c r="FF188" s="162"/>
      <c r="FG188" s="162"/>
      <c r="FH188" s="162"/>
      <c r="FI188" s="162"/>
      <c r="FJ188" s="162"/>
      <c r="FK188" s="162"/>
      <c r="FL188" s="162"/>
      <c r="FM188" s="162"/>
      <c r="FN188" s="162"/>
      <c r="FO188" s="162"/>
      <c r="FP188" s="162"/>
      <c r="FQ188" s="162"/>
      <c r="FR188" s="162"/>
      <c r="FS188" s="162"/>
      <c r="FT188" s="162"/>
      <c r="FU188" s="162"/>
      <c r="FV188" s="162"/>
      <c r="FW188" s="162"/>
      <c r="FX188" s="162"/>
      <c r="FY188" s="162"/>
      <c r="FZ188" s="162"/>
      <c r="GA188" s="162"/>
      <c r="GB188" s="162"/>
      <c r="GC188" s="167"/>
      <c r="GD188" s="167"/>
      <c r="GE188" s="167"/>
      <c r="GF188" s="167"/>
      <c r="GG188" s="167"/>
      <c r="GH188" s="167"/>
      <c r="GI188" s="167"/>
      <c r="GJ188" s="167"/>
      <c r="GK188" s="167"/>
      <c r="GL188" s="167"/>
      <c r="GM188" s="167"/>
    </row>
    <row r="189" spans="1:195" ht="15.6">
      <c r="A189" t="s">
        <v>334</v>
      </c>
      <c r="B189" t="s">
        <v>335</v>
      </c>
      <c r="C189" s="34"/>
      <c r="D189" s="168"/>
      <c r="E189" s="165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62"/>
      <c r="DA189" s="162"/>
      <c r="DB189" s="162"/>
      <c r="DC189" s="162"/>
      <c r="DD189" s="162"/>
      <c r="DE189" s="162"/>
      <c r="DF189" s="162"/>
      <c r="DG189" s="162"/>
      <c r="DH189" s="162"/>
      <c r="DI189" s="162"/>
      <c r="DJ189" s="162"/>
      <c r="DK189" s="162"/>
      <c r="DL189" s="162"/>
      <c r="DM189" s="162"/>
      <c r="DN189" s="162"/>
      <c r="DO189" s="162"/>
      <c r="DP189" s="162"/>
      <c r="DQ189" s="162"/>
      <c r="DR189" s="162"/>
      <c r="DS189" s="162"/>
      <c r="DT189" s="162"/>
      <c r="DU189" s="162"/>
      <c r="DV189" s="162"/>
      <c r="DW189" s="162"/>
      <c r="DX189" s="162"/>
      <c r="DY189" s="162"/>
      <c r="DZ189" s="162"/>
      <c r="EA189" s="162"/>
      <c r="EB189" s="162"/>
      <c r="EC189" s="162"/>
      <c r="ED189" s="162"/>
      <c r="EE189" s="162"/>
      <c r="EF189" s="162"/>
      <c r="EG189" s="162"/>
      <c r="EH189" s="162"/>
      <c r="EI189" s="162"/>
      <c r="EJ189" s="162"/>
      <c r="EK189" s="162"/>
      <c r="EL189" s="162"/>
      <c r="EM189" s="162"/>
      <c r="EN189" s="162"/>
      <c r="EO189" s="162"/>
      <c r="EP189" s="162"/>
      <c r="EQ189" s="162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2"/>
      <c r="FD189" s="162"/>
      <c r="FE189" s="162"/>
      <c r="FF189" s="162"/>
      <c r="FG189" s="162"/>
      <c r="FH189" s="162"/>
      <c r="FI189" s="162"/>
      <c r="FJ189" s="162"/>
      <c r="FK189" s="162"/>
      <c r="FL189" s="162"/>
      <c r="FM189" s="162"/>
      <c r="FN189" s="162"/>
      <c r="FO189" s="162"/>
      <c r="FP189" s="162"/>
      <c r="FQ189" s="162"/>
      <c r="FR189" s="162"/>
      <c r="FS189" s="162"/>
      <c r="FT189" s="162"/>
      <c r="FU189" s="162"/>
      <c r="FV189" s="162"/>
      <c r="FW189" s="162"/>
      <c r="FX189" s="162"/>
      <c r="FY189" s="162"/>
      <c r="FZ189" s="162"/>
      <c r="GA189" s="162"/>
      <c r="GB189" s="162"/>
      <c r="GC189" s="167"/>
      <c r="GD189" s="167"/>
      <c r="GE189" s="167"/>
      <c r="GF189" s="167"/>
      <c r="GG189" s="167"/>
      <c r="GH189" s="167"/>
      <c r="GI189" s="167"/>
      <c r="GJ189" s="167"/>
      <c r="GK189" s="167"/>
      <c r="GL189" s="167"/>
      <c r="GM189" s="167"/>
    </row>
    <row r="190" spans="1:195" ht="15">
      <c r="A190" t="s">
        <v>261</v>
      </c>
      <c r="B190" s="19" t="s">
        <v>262</v>
      </c>
      <c r="C190" s="34"/>
      <c r="D190" s="165"/>
      <c r="E190" s="165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62"/>
      <c r="DA190" s="162"/>
      <c r="DB190" s="162"/>
      <c r="DC190" s="162"/>
      <c r="DD190" s="162"/>
      <c r="DE190" s="162"/>
      <c r="DF190" s="162"/>
      <c r="DG190" s="162"/>
      <c r="DH190" s="162"/>
      <c r="DI190" s="162"/>
      <c r="DJ190" s="162"/>
      <c r="DK190" s="162"/>
      <c r="DL190" s="162"/>
      <c r="DM190" s="162"/>
      <c r="DN190" s="162"/>
      <c r="DO190" s="162"/>
      <c r="DP190" s="162"/>
      <c r="DQ190" s="162"/>
      <c r="DR190" s="162"/>
      <c r="DS190" s="162"/>
      <c r="DT190" s="162"/>
      <c r="DU190" s="162"/>
      <c r="DV190" s="162"/>
      <c r="DW190" s="162"/>
      <c r="DX190" s="162"/>
      <c r="DY190" s="162"/>
      <c r="DZ190" s="162"/>
      <c r="EA190" s="162"/>
      <c r="EB190" s="162"/>
      <c r="EC190" s="162"/>
      <c r="ED190" s="162"/>
      <c r="EE190" s="162"/>
      <c r="EF190" s="162"/>
      <c r="EG190" s="162"/>
      <c r="EH190" s="162"/>
      <c r="EI190" s="162"/>
      <c r="EJ190" s="162"/>
      <c r="EK190" s="162"/>
      <c r="EL190" s="162"/>
      <c r="EM190" s="162"/>
      <c r="EN190" s="162"/>
      <c r="EO190" s="162"/>
      <c r="EP190" s="162"/>
      <c r="EQ190" s="162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2"/>
      <c r="FD190" s="162"/>
      <c r="FE190" s="162"/>
      <c r="FF190" s="162"/>
      <c r="FG190" s="162"/>
      <c r="FH190" s="162"/>
      <c r="FI190" s="162"/>
      <c r="FJ190" s="162"/>
      <c r="FK190" s="162"/>
      <c r="FL190" s="162"/>
      <c r="FM190" s="162"/>
      <c r="FN190" s="162"/>
      <c r="FO190" s="162"/>
      <c r="FP190" s="162"/>
      <c r="FQ190" s="162"/>
      <c r="FR190" s="162"/>
      <c r="FS190" s="162"/>
      <c r="FT190" s="162"/>
      <c r="FU190" s="162"/>
      <c r="FV190" s="162"/>
      <c r="FW190" s="162"/>
      <c r="FX190" s="162"/>
      <c r="FY190" s="162"/>
      <c r="FZ190" s="162"/>
      <c r="GA190" s="162"/>
      <c r="GB190" s="162"/>
      <c r="GC190" s="167"/>
      <c r="GD190" s="167"/>
      <c r="GE190" s="167"/>
      <c r="GF190" s="167"/>
      <c r="GG190" s="167"/>
      <c r="GH190" s="167"/>
      <c r="GI190" s="167"/>
      <c r="GJ190" s="167"/>
      <c r="GK190" s="167"/>
      <c r="GL190" s="167"/>
      <c r="GM190" s="167"/>
    </row>
    <row r="191" spans="1:195" ht="13.8">
      <c r="B191" s="47" t="s">
        <v>303</v>
      </c>
      <c r="C191" s="42"/>
      <c r="D191" s="176"/>
      <c r="E191" s="176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62"/>
      <c r="DA191" s="162"/>
      <c r="DB191" s="162"/>
      <c r="DC191" s="162"/>
      <c r="DD191" s="162"/>
      <c r="DE191" s="162"/>
      <c r="DF191" s="162"/>
      <c r="DG191" s="162"/>
      <c r="DH191" s="162"/>
      <c r="DI191" s="162"/>
      <c r="DJ191" s="162"/>
      <c r="DK191" s="162"/>
      <c r="DL191" s="162"/>
      <c r="DM191" s="162"/>
      <c r="DN191" s="162"/>
      <c r="DO191" s="162"/>
      <c r="DP191" s="162"/>
      <c r="DQ191" s="162"/>
      <c r="DR191" s="162"/>
      <c r="DS191" s="162"/>
      <c r="DT191" s="162"/>
      <c r="DU191" s="162"/>
      <c r="DV191" s="162"/>
      <c r="DW191" s="162"/>
      <c r="DX191" s="162"/>
      <c r="DY191" s="162"/>
      <c r="DZ191" s="162"/>
      <c r="EA191" s="162"/>
      <c r="EB191" s="162"/>
      <c r="EC191" s="162"/>
      <c r="ED191" s="162"/>
      <c r="EE191" s="162"/>
      <c r="EF191" s="162"/>
      <c r="EG191" s="162"/>
      <c r="EH191" s="162"/>
      <c r="EI191" s="162"/>
      <c r="EJ191" s="162"/>
      <c r="EK191" s="162"/>
      <c r="EL191" s="162"/>
      <c r="EM191" s="162"/>
      <c r="EN191" s="162"/>
      <c r="EO191" s="162"/>
      <c r="EP191" s="162"/>
      <c r="EQ191" s="162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2"/>
      <c r="FD191" s="162"/>
      <c r="FE191" s="162"/>
      <c r="FF191" s="162"/>
      <c r="FG191" s="162"/>
      <c r="FH191" s="162"/>
      <c r="FI191" s="162"/>
      <c r="FJ191" s="162"/>
      <c r="FK191" s="162"/>
      <c r="FL191" s="162"/>
      <c r="FM191" s="162"/>
      <c r="FN191" s="162"/>
      <c r="FO191" s="162"/>
      <c r="FP191" s="162"/>
      <c r="FQ191" s="162"/>
      <c r="FR191" s="162"/>
      <c r="FS191" s="162"/>
      <c r="FT191" s="162"/>
      <c r="FU191" s="162"/>
      <c r="FV191" s="162"/>
      <c r="FW191" s="162"/>
      <c r="FX191" s="162"/>
      <c r="FY191" s="162"/>
      <c r="FZ191" s="162"/>
      <c r="GA191" s="162"/>
      <c r="GB191" s="162"/>
      <c r="GC191" s="167"/>
      <c r="GD191" s="167"/>
      <c r="GE191" s="167"/>
      <c r="GF191" s="167"/>
      <c r="GG191" s="167"/>
      <c r="GH191" s="167"/>
      <c r="GI191" s="167"/>
      <c r="GJ191" s="167"/>
      <c r="GK191" s="167"/>
      <c r="GL191" s="167"/>
      <c r="GM191" s="167"/>
    </row>
    <row r="192" spans="1:195" ht="15">
      <c r="A192" t="s">
        <v>323</v>
      </c>
      <c r="B192" s="47" t="s">
        <v>324</v>
      </c>
      <c r="C192" s="42"/>
      <c r="D192" s="165"/>
      <c r="E192" s="176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62"/>
      <c r="DA192" s="162"/>
      <c r="DB192" s="162"/>
      <c r="DC192" s="162"/>
      <c r="DD192" s="162"/>
      <c r="DE192" s="162"/>
      <c r="DF192" s="162"/>
      <c r="DG192" s="162"/>
      <c r="DH192" s="162"/>
      <c r="DI192" s="162"/>
      <c r="DJ192" s="162"/>
      <c r="DK192" s="162"/>
      <c r="DL192" s="162"/>
      <c r="DM192" s="162"/>
      <c r="DN192" s="162"/>
      <c r="DO192" s="162"/>
      <c r="DP192" s="162"/>
      <c r="DQ192" s="162"/>
      <c r="DR192" s="162"/>
      <c r="DS192" s="162"/>
      <c r="DT192" s="162"/>
      <c r="DU192" s="162"/>
      <c r="DV192" s="162"/>
      <c r="DW192" s="162"/>
      <c r="DX192" s="162"/>
      <c r="DY192" s="162"/>
      <c r="DZ192" s="162"/>
      <c r="EA192" s="162"/>
      <c r="EB192" s="162"/>
      <c r="EC192" s="162"/>
      <c r="ED192" s="162"/>
      <c r="EE192" s="162"/>
      <c r="EF192" s="162"/>
      <c r="EG192" s="162"/>
      <c r="EH192" s="162"/>
      <c r="EI192" s="162"/>
      <c r="EJ192" s="162"/>
      <c r="EK192" s="162"/>
      <c r="EL192" s="162"/>
      <c r="EM192" s="162"/>
      <c r="EN192" s="162"/>
      <c r="EO192" s="162"/>
      <c r="EP192" s="162"/>
      <c r="EQ192" s="162"/>
      <c r="ER192" s="162"/>
      <c r="ES192" s="162"/>
      <c r="ET192" s="162"/>
      <c r="EU192" s="162"/>
      <c r="EV192" s="162"/>
      <c r="EW192" s="162"/>
      <c r="EX192" s="162"/>
      <c r="EY192" s="162"/>
      <c r="EZ192" s="162"/>
      <c r="FA192" s="162"/>
      <c r="FB192" s="162"/>
      <c r="FC192" s="162"/>
      <c r="FD192" s="162"/>
      <c r="FE192" s="162"/>
      <c r="FF192" s="162"/>
      <c r="FG192" s="162"/>
      <c r="FH192" s="162"/>
      <c r="FI192" s="162"/>
      <c r="FJ192" s="162"/>
      <c r="FK192" s="162"/>
      <c r="FL192" s="162"/>
      <c r="FM192" s="162"/>
      <c r="FN192" s="162"/>
      <c r="FO192" s="162"/>
      <c r="FP192" s="162"/>
      <c r="FQ192" s="162"/>
      <c r="FR192" s="162"/>
      <c r="FS192" s="162"/>
      <c r="FT192" s="162"/>
      <c r="FU192" s="162"/>
      <c r="FV192" s="162"/>
      <c r="FW192" s="162"/>
      <c r="FX192" s="162"/>
      <c r="FY192" s="162"/>
      <c r="FZ192" s="162"/>
      <c r="GA192" s="162"/>
      <c r="GB192" s="162"/>
      <c r="GC192" s="167"/>
      <c r="GD192" s="167"/>
      <c r="GE192" s="167"/>
      <c r="GF192" s="167"/>
      <c r="GG192" s="167"/>
      <c r="GH192" s="167"/>
      <c r="GI192" s="167"/>
      <c r="GJ192" s="167"/>
      <c r="GK192" s="167"/>
      <c r="GL192" s="167"/>
      <c r="GM192" s="167"/>
    </row>
    <row r="193" spans="1:203" ht="14.4" customHeight="1">
      <c r="A193" t="s">
        <v>212</v>
      </c>
      <c r="B193" s="19"/>
      <c r="C193" s="35"/>
      <c r="D193" s="165"/>
      <c r="E193" s="165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  <c r="GL193" s="167"/>
      <c r="GM193" s="167"/>
    </row>
    <row r="194" spans="1:203" ht="14.4" customHeight="1">
      <c r="A194" t="s">
        <v>213</v>
      </c>
      <c r="B194" s="19"/>
      <c r="C194" s="3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7"/>
      <c r="GD194" s="167"/>
      <c r="GE194" s="167"/>
      <c r="GF194" s="167"/>
      <c r="GG194" s="167"/>
      <c r="GH194" s="167"/>
      <c r="GI194" s="167"/>
      <c r="GJ194" s="167"/>
      <c r="GK194" s="167"/>
      <c r="GL194" s="167"/>
      <c r="GM194" s="167"/>
    </row>
    <row r="195" spans="1:203" ht="14.4" customHeight="1">
      <c r="A195" t="s">
        <v>216</v>
      </c>
      <c r="B195" s="19" t="s">
        <v>217</v>
      </c>
      <c r="C195" s="34"/>
      <c r="D195" s="168"/>
      <c r="E195" s="168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7"/>
      <c r="GD195" s="167"/>
      <c r="GE195" s="167"/>
      <c r="GF195" s="167"/>
      <c r="GG195" s="167"/>
      <c r="GH195" s="167"/>
      <c r="GI195" s="167"/>
      <c r="GJ195" s="167"/>
      <c r="GK195" s="167"/>
      <c r="GL195" s="167"/>
      <c r="GM195" s="167"/>
    </row>
    <row r="196" spans="1:203" ht="14.4" customHeight="1">
      <c r="A196" t="s">
        <v>219</v>
      </c>
      <c r="B196" s="19" t="s">
        <v>218</v>
      </c>
      <c r="C196" s="45"/>
      <c r="D196" s="185"/>
      <c r="E196" s="18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7"/>
      <c r="GD196" s="167"/>
      <c r="GE196" s="167"/>
      <c r="GF196" s="167"/>
      <c r="GG196" s="167"/>
      <c r="GH196" s="167"/>
      <c r="GI196" s="167"/>
      <c r="GJ196" s="167"/>
      <c r="GK196" s="167"/>
      <c r="GL196" s="167"/>
      <c r="GM196" s="167"/>
    </row>
    <row r="197" spans="1:203" ht="14.4" customHeight="1">
      <c r="A197" t="s">
        <v>214</v>
      </c>
      <c r="B197" s="19" t="s">
        <v>215</v>
      </c>
      <c r="C197" s="34"/>
      <c r="D197" s="168"/>
      <c r="E197" s="168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  <c r="GL197" s="167"/>
      <c r="GM197" s="167"/>
    </row>
    <row r="198" spans="1:203" ht="14.4" customHeight="1">
      <c r="A198" t="s">
        <v>128</v>
      </c>
      <c r="B198" s="17" t="s">
        <v>129</v>
      </c>
      <c r="C198" s="35"/>
      <c r="D198" s="165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  <c r="GL198" s="167"/>
      <c r="GM198" s="167"/>
    </row>
    <row r="199" spans="1:203" ht="14.4" customHeight="1">
      <c r="A199" t="s">
        <v>148</v>
      </c>
      <c r="B199" s="17" t="s">
        <v>130</v>
      </c>
      <c r="C199" s="35"/>
      <c r="D199" s="165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  <c r="GL199" s="167"/>
      <c r="GM199" s="167"/>
    </row>
    <row r="200" spans="1:203" ht="14.4" customHeight="1">
      <c r="A200" s="17" t="s">
        <v>149</v>
      </c>
      <c r="B200" s="17" t="s">
        <v>133</v>
      </c>
      <c r="C200" s="46"/>
      <c r="D200" s="18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  <c r="GL200" s="167"/>
      <c r="GM200" s="167"/>
    </row>
    <row r="201" spans="1:203" ht="14.4" customHeight="1">
      <c r="A201" s="17" t="s">
        <v>358</v>
      </c>
      <c r="B201" s="17"/>
      <c r="C201" s="46"/>
      <c r="D201" s="18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  <c r="GL201" s="167"/>
      <c r="GM201" s="167"/>
    </row>
    <row r="202" spans="1:203" ht="14.4" customHeight="1">
      <c r="A202" s="17" t="s">
        <v>245</v>
      </c>
      <c r="B202" s="17"/>
      <c r="C202" s="46"/>
      <c r="D202" s="18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  <c r="GL202" s="167"/>
      <c r="GM202" s="167"/>
    </row>
    <row r="203" spans="1:203" ht="14.4" customHeight="1">
      <c r="A203" s="17"/>
      <c r="B203" s="17"/>
      <c r="C203" s="46"/>
      <c r="D203" s="18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  <c r="GL203" s="167"/>
      <c r="GM203" s="167"/>
    </row>
    <row r="204" spans="1:203" ht="14.4" customHeight="1">
      <c r="A204" s="17" t="s">
        <v>135</v>
      </c>
      <c r="B204" s="17"/>
      <c r="C204" s="46"/>
      <c r="D204" s="18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  <c r="GL204" s="167"/>
      <c r="GM204" s="167"/>
    </row>
    <row r="205" spans="1:203" ht="14.4" customHeight="1">
      <c r="A205" t="s">
        <v>309</v>
      </c>
      <c r="B205" t="s">
        <v>305</v>
      </c>
      <c r="C205" s="48"/>
      <c r="D205" s="165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  <c r="GL205" s="167"/>
      <c r="GM205" s="167"/>
    </row>
    <row r="206" spans="1:203" ht="14.4" customHeight="1">
      <c r="A206" t="s">
        <v>310</v>
      </c>
      <c r="B206" t="s">
        <v>306</v>
      </c>
      <c r="C206" s="48"/>
      <c r="D206" s="163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  <c r="GL206" s="167"/>
      <c r="GM206" s="167"/>
    </row>
    <row r="207" spans="1:203" ht="14.4" customHeight="1">
      <c r="A207" t="s">
        <v>311</v>
      </c>
      <c r="B207" s="17" t="s">
        <v>314</v>
      </c>
      <c r="C207" s="48"/>
      <c r="D207" s="163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  <c r="GL207" s="167"/>
      <c r="GM207" s="167"/>
    </row>
    <row r="208" spans="1:203" s="18" customFormat="1" ht="15.6">
      <c r="A208" s="10" t="s">
        <v>312</v>
      </c>
      <c r="B208" s="10" t="s">
        <v>313</v>
      </c>
      <c r="C208" s="39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  <c r="DW208" s="171"/>
      <c r="DX208" s="171"/>
      <c r="DY208" s="171"/>
      <c r="DZ208" s="171"/>
      <c r="EA208" s="171"/>
      <c r="EB208" s="171"/>
      <c r="EC208" s="171"/>
      <c r="ED208" s="171"/>
      <c r="EE208" s="171"/>
      <c r="EF208" s="171"/>
      <c r="EG208" s="171"/>
      <c r="EH208" s="171"/>
      <c r="EI208" s="171"/>
      <c r="EJ208" s="171"/>
      <c r="EK208" s="171"/>
      <c r="EL208" s="171"/>
      <c r="EM208" s="171"/>
      <c r="EN208" s="171"/>
      <c r="EO208" s="171"/>
      <c r="EP208" s="171"/>
      <c r="EQ208" s="171"/>
      <c r="ER208" s="171"/>
      <c r="ES208" s="171"/>
      <c r="ET208" s="171"/>
      <c r="EU208" s="171"/>
      <c r="EV208" s="171"/>
      <c r="EW208" s="171"/>
      <c r="EX208" s="171"/>
      <c r="EY208" s="171"/>
      <c r="EZ208" s="171"/>
      <c r="FA208" s="171"/>
      <c r="FB208" s="171"/>
      <c r="FC208" s="171"/>
      <c r="FD208" s="171"/>
      <c r="FE208" s="171"/>
      <c r="FF208" s="171"/>
      <c r="FG208" s="171"/>
      <c r="FH208" s="171"/>
      <c r="FI208" s="171"/>
      <c r="FJ208" s="171"/>
      <c r="FK208" s="171"/>
      <c r="FL208" s="171"/>
      <c r="FM208" s="171"/>
      <c r="FN208" s="171"/>
      <c r="FO208" s="171"/>
      <c r="FP208" s="171"/>
      <c r="FQ208" s="171"/>
      <c r="FR208" s="171"/>
      <c r="FS208" s="171"/>
      <c r="FT208" s="171"/>
      <c r="FU208" s="171"/>
      <c r="FV208" s="171"/>
      <c r="FW208" s="171"/>
      <c r="FX208" s="171"/>
      <c r="FY208" s="171"/>
      <c r="FZ208" s="171"/>
      <c r="GA208" s="171"/>
      <c r="GB208" s="171"/>
      <c r="GC208" s="171"/>
      <c r="GD208" s="171"/>
      <c r="GE208" s="171"/>
      <c r="GF208" s="171"/>
      <c r="GG208" s="171"/>
      <c r="GH208" s="171"/>
      <c r="GI208" s="171"/>
      <c r="GJ208" s="171"/>
      <c r="GK208" s="171"/>
      <c r="GL208" s="171"/>
      <c r="GM208" s="171"/>
      <c r="GN208" s="23"/>
      <c r="GO208" s="23"/>
      <c r="GP208" s="23"/>
      <c r="GQ208" s="23"/>
      <c r="GR208" s="23"/>
      <c r="GS208" s="23"/>
      <c r="GT208" s="23"/>
      <c r="GU208" s="23"/>
    </row>
    <row r="209" spans="2:195" ht="15.6">
      <c r="B209" s="17" t="s">
        <v>136</v>
      </c>
      <c r="C209" s="37"/>
      <c r="D209" s="163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62"/>
      <c r="DA209" s="162"/>
      <c r="DB209" s="162"/>
      <c r="DC209" s="162"/>
      <c r="DD209" s="162"/>
      <c r="DE209" s="162"/>
      <c r="DF209" s="162"/>
      <c r="DG209" s="162"/>
      <c r="DH209" s="162"/>
      <c r="DI209" s="162"/>
      <c r="DJ209" s="162"/>
      <c r="DK209" s="162"/>
      <c r="DL209" s="162"/>
      <c r="DM209" s="162"/>
      <c r="DN209" s="162"/>
      <c r="DO209" s="162"/>
      <c r="DP209" s="162"/>
      <c r="DQ209" s="162"/>
      <c r="DR209" s="162"/>
      <c r="DS209" s="162"/>
      <c r="DT209" s="162"/>
      <c r="DU209" s="162"/>
      <c r="DV209" s="162"/>
      <c r="DW209" s="162"/>
      <c r="DX209" s="162"/>
      <c r="DY209" s="162"/>
      <c r="DZ209" s="162"/>
      <c r="EA209" s="162"/>
      <c r="EB209" s="162"/>
      <c r="EC209" s="162"/>
      <c r="ED209" s="162"/>
      <c r="EE209" s="162"/>
      <c r="EF209" s="162"/>
      <c r="EG209" s="162"/>
      <c r="EH209" s="162"/>
      <c r="EI209" s="162"/>
      <c r="EJ209" s="162"/>
      <c r="EK209" s="162"/>
      <c r="EL209" s="162"/>
      <c r="EM209" s="162"/>
      <c r="EN209" s="162"/>
      <c r="EO209" s="162"/>
      <c r="EP209" s="162"/>
      <c r="EQ209" s="162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2"/>
      <c r="FD209" s="162"/>
      <c r="FE209" s="162"/>
      <c r="FF209" s="162"/>
      <c r="FG209" s="162"/>
      <c r="FH209" s="162"/>
      <c r="FI209" s="162"/>
      <c r="FJ209" s="162"/>
      <c r="FK209" s="162"/>
      <c r="FL209" s="162"/>
      <c r="FM209" s="162"/>
      <c r="FN209" s="162"/>
      <c r="FO209" s="162"/>
      <c r="FP209" s="162"/>
      <c r="FQ209" s="162"/>
      <c r="FR209" s="162"/>
      <c r="FS209" s="162"/>
      <c r="FT209" s="162"/>
      <c r="FU209" s="162"/>
      <c r="FV209" s="162"/>
      <c r="FW209" s="162"/>
      <c r="FX209" s="162"/>
      <c r="FY209" s="162"/>
      <c r="FZ209" s="162"/>
      <c r="GA209" s="162"/>
      <c r="GB209" s="162"/>
      <c r="GC209" s="167"/>
      <c r="GD209" s="167"/>
      <c r="GE209" s="167"/>
      <c r="GF209" s="167"/>
      <c r="GG209" s="167"/>
      <c r="GH209" s="167"/>
      <c r="GI209" s="167"/>
      <c r="GJ209" s="167"/>
      <c r="GK209" s="167"/>
      <c r="GL209" s="167"/>
      <c r="GM209" s="167"/>
    </row>
    <row r="210" spans="2:195" ht="15.6">
      <c r="B210" s="17" t="s">
        <v>137</v>
      </c>
      <c r="C210" s="37"/>
      <c r="D210" s="163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62"/>
      <c r="DA210" s="162"/>
      <c r="DB210" s="162"/>
      <c r="DC210" s="162"/>
      <c r="DD210" s="162"/>
      <c r="DE210" s="162"/>
      <c r="DF210" s="162"/>
      <c r="DG210" s="162"/>
      <c r="DH210" s="162"/>
      <c r="DI210" s="162"/>
      <c r="DJ210" s="162"/>
      <c r="DK210" s="162"/>
      <c r="DL210" s="162"/>
      <c r="DM210" s="162"/>
      <c r="DN210" s="162"/>
      <c r="DO210" s="162"/>
      <c r="DP210" s="162"/>
      <c r="DQ210" s="162"/>
      <c r="DR210" s="162"/>
      <c r="DS210" s="162"/>
      <c r="DT210" s="162"/>
      <c r="DU210" s="162"/>
      <c r="DV210" s="162"/>
      <c r="DW210" s="162"/>
      <c r="DX210" s="162"/>
      <c r="DY210" s="162"/>
      <c r="DZ210" s="162"/>
      <c r="EA210" s="162"/>
      <c r="EB210" s="162"/>
      <c r="EC210" s="162"/>
      <c r="ED210" s="162"/>
      <c r="EE210" s="162"/>
      <c r="EF210" s="162"/>
      <c r="EG210" s="162"/>
      <c r="EH210" s="162"/>
      <c r="EI210" s="162"/>
      <c r="EJ210" s="162"/>
      <c r="EK210" s="162"/>
      <c r="EL210" s="162"/>
      <c r="EM210" s="162"/>
      <c r="EN210" s="162"/>
      <c r="EO210" s="162"/>
      <c r="EP210" s="162"/>
      <c r="EQ210" s="162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2"/>
      <c r="FD210" s="162"/>
      <c r="FE210" s="162"/>
      <c r="FF210" s="162"/>
      <c r="FG210" s="162"/>
      <c r="FH210" s="162"/>
      <c r="FI210" s="162"/>
      <c r="FJ210" s="162"/>
      <c r="FK210" s="162"/>
      <c r="FL210" s="162"/>
      <c r="FM210" s="162"/>
      <c r="FN210" s="162"/>
      <c r="FO210" s="162"/>
      <c r="FP210" s="162"/>
      <c r="FQ210" s="162"/>
      <c r="FR210" s="162"/>
      <c r="FS210" s="162"/>
      <c r="FT210" s="162"/>
      <c r="FU210" s="162"/>
      <c r="FV210" s="162"/>
      <c r="FW210" s="162"/>
      <c r="FX210" s="162"/>
      <c r="FY210" s="162"/>
      <c r="FZ210" s="162"/>
      <c r="GA210" s="162"/>
      <c r="GB210" s="162"/>
      <c r="GC210" s="167"/>
      <c r="GD210" s="167"/>
      <c r="GE210" s="167"/>
      <c r="GF210" s="167"/>
      <c r="GG210" s="167"/>
      <c r="GH210" s="167"/>
      <c r="GI210" s="167"/>
      <c r="GJ210" s="167"/>
      <c r="GK210" s="167"/>
      <c r="GL210" s="167"/>
      <c r="GM210" s="167"/>
    </row>
    <row r="211" spans="2:195">
      <c r="B211" s="17"/>
      <c r="C211" s="37"/>
      <c r="D211" s="163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62"/>
      <c r="DA211" s="162"/>
      <c r="DB211" s="162"/>
      <c r="DC211" s="162"/>
      <c r="DD211" s="162"/>
      <c r="DE211" s="162"/>
      <c r="DF211" s="162"/>
      <c r="DG211" s="162"/>
      <c r="DH211" s="162"/>
      <c r="DI211" s="162"/>
      <c r="DJ211" s="162"/>
      <c r="DK211" s="162"/>
      <c r="DL211" s="162"/>
      <c r="DM211" s="162"/>
      <c r="DN211" s="162"/>
      <c r="DO211" s="162"/>
      <c r="DP211" s="162"/>
      <c r="DQ211" s="162"/>
      <c r="DR211" s="162"/>
      <c r="DS211" s="162"/>
      <c r="DT211" s="162"/>
      <c r="DU211" s="162"/>
      <c r="DV211" s="162"/>
      <c r="DW211" s="162"/>
      <c r="DX211" s="162"/>
      <c r="DY211" s="162"/>
      <c r="DZ211" s="162"/>
      <c r="EA211" s="162"/>
      <c r="EB211" s="162"/>
      <c r="EC211" s="162"/>
      <c r="ED211" s="162"/>
      <c r="EE211" s="162"/>
      <c r="EF211" s="162"/>
      <c r="EG211" s="162"/>
      <c r="EH211" s="162"/>
      <c r="EI211" s="162"/>
      <c r="EJ211" s="162"/>
      <c r="EK211" s="162"/>
      <c r="EL211" s="162"/>
      <c r="EM211" s="162"/>
      <c r="EN211" s="162"/>
      <c r="EO211" s="162"/>
      <c r="EP211" s="162"/>
      <c r="EQ211" s="162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2"/>
      <c r="FD211" s="162"/>
      <c r="FE211" s="162"/>
      <c r="FF211" s="162"/>
      <c r="FG211" s="162"/>
      <c r="FH211" s="162"/>
      <c r="FI211" s="162"/>
      <c r="FJ211" s="162"/>
      <c r="FK211" s="162"/>
      <c r="FL211" s="162"/>
      <c r="FM211" s="162"/>
      <c r="FN211" s="162"/>
      <c r="FO211" s="162"/>
      <c r="FP211" s="162"/>
      <c r="FQ211" s="162"/>
      <c r="FR211" s="162"/>
      <c r="FS211" s="162"/>
      <c r="FT211" s="162"/>
      <c r="FU211" s="162"/>
      <c r="FV211" s="162"/>
      <c r="FW211" s="162"/>
      <c r="FX211" s="162"/>
      <c r="FY211" s="162"/>
      <c r="FZ211" s="162"/>
      <c r="GA211" s="162"/>
      <c r="GB211" s="162"/>
      <c r="GC211" s="167"/>
      <c r="GD211" s="167"/>
      <c r="GE211" s="167"/>
      <c r="GF211" s="167"/>
      <c r="GG211" s="167"/>
      <c r="GH211" s="167"/>
      <c r="GI211" s="167"/>
      <c r="GJ211" s="167"/>
      <c r="GK211" s="167"/>
      <c r="GL211" s="167"/>
      <c r="GM211" s="167"/>
    </row>
    <row r="212" spans="2:195">
      <c r="B212" s="17"/>
      <c r="C212" s="37"/>
      <c r="D212" s="163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62"/>
      <c r="CI212" s="162"/>
      <c r="CJ212" s="162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  <c r="CX212" s="162"/>
      <c r="CY212" s="162"/>
      <c r="CZ212" s="162"/>
      <c r="DA212" s="162"/>
      <c r="DB212" s="162"/>
      <c r="DC212" s="162"/>
      <c r="DD212" s="162"/>
      <c r="DE212" s="162"/>
      <c r="DF212" s="162"/>
      <c r="DG212" s="162"/>
      <c r="DH212" s="162"/>
      <c r="DI212" s="162"/>
      <c r="DJ212" s="162"/>
      <c r="DK212" s="162"/>
      <c r="DL212" s="162"/>
      <c r="DM212" s="162"/>
      <c r="DN212" s="162"/>
      <c r="DO212" s="162"/>
      <c r="DP212" s="162"/>
      <c r="DQ212" s="162"/>
      <c r="DR212" s="162"/>
      <c r="DS212" s="162"/>
      <c r="DT212" s="162"/>
      <c r="DU212" s="162"/>
      <c r="DV212" s="162"/>
      <c r="DW212" s="162"/>
      <c r="DX212" s="162"/>
      <c r="DY212" s="162"/>
      <c r="DZ212" s="162"/>
      <c r="EA212" s="162"/>
      <c r="EB212" s="162"/>
      <c r="EC212" s="162"/>
      <c r="ED212" s="162"/>
      <c r="EE212" s="162"/>
      <c r="EF212" s="162"/>
      <c r="EG212" s="162"/>
      <c r="EH212" s="162"/>
      <c r="EI212" s="162"/>
      <c r="EJ212" s="162"/>
      <c r="EK212" s="162"/>
      <c r="EL212" s="162"/>
      <c r="EM212" s="162"/>
      <c r="EN212" s="162"/>
      <c r="EO212" s="162"/>
      <c r="EP212" s="162"/>
      <c r="EQ212" s="162"/>
      <c r="ER212" s="162"/>
      <c r="ES212" s="162"/>
      <c r="ET212" s="162"/>
      <c r="EU212" s="162"/>
      <c r="EV212" s="162"/>
      <c r="EW212" s="162"/>
      <c r="EX212" s="162"/>
      <c r="EY212" s="162"/>
      <c r="EZ212" s="162"/>
      <c r="FA212" s="162"/>
      <c r="FB212" s="162"/>
      <c r="FC212" s="162"/>
      <c r="FD212" s="162"/>
      <c r="FE212" s="162"/>
      <c r="FF212" s="162"/>
      <c r="FG212" s="162"/>
      <c r="FH212" s="162"/>
      <c r="FI212" s="162"/>
      <c r="FJ212" s="162"/>
      <c r="FK212" s="162"/>
      <c r="FL212" s="162"/>
      <c r="FM212" s="162"/>
      <c r="FN212" s="162"/>
      <c r="FO212" s="162"/>
      <c r="FP212" s="162"/>
      <c r="FQ212" s="162"/>
      <c r="FR212" s="162"/>
      <c r="FS212" s="162"/>
      <c r="FT212" s="162"/>
      <c r="FU212" s="162"/>
      <c r="FV212" s="162"/>
      <c r="FW212" s="162"/>
      <c r="FX212" s="162"/>
      <c r="FY212" s="162"/>
      <c r="FZ212" s="162"/>
      <c r="GA212" s="162"/>
      <c r="GB212" s="162"/>
      <c r="GC212" s="167"/>
      <c r="GD212" s="167"/>
      <c r="GE212" s="167"/>
      <c r="GF212" s="167"/>
      <c r="GG212" s="167"/>
      <c r="GH212" s="167"/>
      <c r="GI212" s="167"/>
      <c r="GJ212" s="167"/>
      <c r="GK212" s="167"/>
      <c r="GL212" s="167"/>
      <c r="GM212" s="167"/>
    </row>
    <row r="213" spans="2:195">
      <c r="B213" s="17"/>
      <c r="C213" s="37"/>
      <c r="D213" s="163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162"/>
      <c r="AL213" s="162"/>
      <c r="AM213" s="162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2"/>
      <c r="BA213" s="162"/>
      <c r="BB213" s="162"/>
      <c r="BC213" s="162"/>
      <c r="BD213" s="162"/>
      <c r="BE213" s="162"/>
      <c r="BF213" s="162"/>
      <c r="BG213" s="162"/>
      <c r="BH213" s="162"/>
      <c r="BI213" s="162"/>
      <c r="BJ213" s="162"/>
      <c r="BK213" s="162"/>
      <c r="BL213" s="162"/>
      <c r="BM213" s="162"/>
      <c r="BN213" s="162"/>
      <c r="BO213" s="162"/>
      <c r="BP213" s="162"/>
      <c r="BQ213" s="162"/>
      <c r="BR213" s="162"/>
      <c r="BS213" s="162"/>
      <c r="BT213" s="162"/>
      <c r="BU213" s="162"/>
      <c r="BV213" s="162"/>
      <c r="BW213" s="162"/>
      <c r="BX213" s="162"/>
      <c r="BY213" s="162"/>
      <c r="BZ213" s="162"/>
      <c r="CA213" s="162"/>
      <c r="CB213" s="162"/>
      <c r="CC213" s="162"/>
      <c r="CD213" s="162"/>
      <c r="CE213" s="162"/>
      <c r="CF213" s="162"/>
      <c r="CG213" s="162"/>
      <c r="CH213" s="162"/>
      <c r="CI213" s="162"/>
      <c r="CJ213" s="162"/>
      <c r="CK213" s="162"/>
      <c r="CL213" s="162"/>
      <c r="CM213" s="162"/>
      <c r="CN213" s="162"/>
      <c r="CO213" s="162"/>
      <c r="CP213" s="162"/>
      <c r="CQ213" s="162"/>
      <c r="CR213" s="162"/>
      <c r="CS213" s="162"/>
      <c r="CT213" s="162"/>
      <c r="CU213" s="162"/>
      <c r="CV213" s="162"/>
      <c r="CW213" s="162"/>
      <c r="CX213" s="162"/>
      <c r="CY213" s="162"/>
      <c r="CZ213" s="162"/>
      <c r="DA213" s="162"/>
      <c r="DB213" s="162"/>
      <c r="DC213" s="162"/>
      <c r="DD213" s="162"/>
      <c r="DE213" s="162"/>
      <c r="DF213" s="162"/>
      <c r="DG213" s="162"/>
      <c r="DH213" s="162"/>
      <c r="DI213" s="162"/>
      <c r="DJ213" s="162"/>
      <c r="DK213" s="162"/>
      <c r="DL213" s="162"/>
      <c r="DM213" s="162"/>
      <c r="DN213" s="162"/>
      <c r="DO213" s="162"/>
      <c r="DP213" s="162"/>
      <c r="DQ213" s="162"/>
      <c r="DR213" s="162"/>
      <c r="DS213" s="162"/>
      <c r="DT213" s="162"/>
      <c r="DU213" s="162"/>
      <c r="DV213" s="162"/>
      <c r="DW213" s="162"/>
      <c r="DX213" s="162"/>
      <c r="DY213" s="162"/>
      <c r="DZ213" s="162"/>
      <c r="EA213" s="162"/>
      <c r="EB213" s="162"/>
      <c r="EC213" s="162"/>
      <c r="ED213" s="162"/>
      <c r="EE213" s="162"/>
      <c r="EF213" s="162"/>
      <c r="EG213" s="162"/>
      <c r="EH213" s="162"/>
      <c r="EI213" s="162"/>
      <c r="EJ213" s="162"/>
      <c r="EK213" s="162"/>
      <c r="EL213" s="162"/>
      <c r="EM213" s="162"/>
      <c r="EN213" s="162"/>
      <c r="EO213" s="162"/>
      <c r="EP213" s="162"/>
      <c r="EQ213" s="162"/>
      <c r="ER213" s="162"/>
      <c r="ES213" s="162"/>
      <c r="ET213" s="162"/>
      <c r="EU213" s="162"/>
      <c r="EV213" s="162"/>
      <c r="EW213" s="162"/>
      <c r="EX213" s="162"/>
      <c r="EY213" s="162"/>
      <c r="EZ213" s="162"/>
      <c r="FA213" s="162"/>
      <c r="FB213" s="162"/>
      <c r="FC213" s="162"/>
      <c r="FD213" s="162"/>
      <c r="FE213" s="162"/>
      <c r="FF213" s="162"/>
      <c r="FG213" s="162"/>
      <c r="FH213" s="162"/>
      <c r="FI213" s="162"/>
      <c r="FJ213" s="162"/>
      <c r="FK213" s="162"/>
      <c r="FL213" s="162"/>
      <c r="FM213" s="162"/>
      <c r="FN213" s="162"/>
      <c r="FO213" s="162"/>
      <c r="FP213" s="162"/>
      <c r="FQ213" s="162"/>
      <c r="FR213" s="162"/>
      <c r="FS213" s="162"/>
      <c r="FT213" s="162"/>
      <c r="FU213" s="162"/>
      <c r="FV213" s="162"/>
      <c r="FW213" s="162"/>
      <c r="FX213" s="162"/>
      <c r="FY213" s="162"/>
      <c r="FZ213" s="162"/>
      <c r="GA213" s="162"/>
      <c r="GB213" s="162"/>
      <c r="GC213" s="167"/>
      <c r="GD213" s="167"/>
      <c r="GE213" s="167"/>
      <c r="GF213" s="167"/>
      <c r="GG213" s="167"/>
      <c r="GH213" s="167"/>
      <c r="GI213" s="167"/>
      <c r="GJ213" s="167"/>
      <c r="GK213" s="167"/>
      <c r="GL213" s="167"/>
      <c r="GM213" s="167"/>
    </row>
    <row r="214" spans="2:195">
      <c r="B214" s="17"/>
      <c r="C214" s="37"/>
      <c r="D214" s="163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  <c r="AD214" s="162"/>
      <c r="AE214" s="162"/>
      <c r="AF214" s="162"/>
      <c r="AG214" s="162"/>
      <c r="AH214" s="162"/>
      <c r="AI214" s="162"/>
      <c r="AJ214" s="162"/>
      <c r="AK214" s="162"/>
      <c r="AL214" s="162"/>
      <c r="AM214" s="162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2"/>
      <c r="BA214" s="162"/>
      <c r="BB214" s="162"/>
      <c r="BC214" s="162"/>
      <c r="BD214" s="162"/>
      <c r="BE214" s="162"/>
      <c r="BF214" s="162"/>
      <c r="BG214" s="162"/>
      <c r="BH214" s="162"/>
      <c r="BI214" s="162"/>
      <c r="BJ214" s="162"/>
      <c r="BK214" s="162"/>
      <c r="BL214" s="162"/>
      <c r="BM214" s="162"/>
      <c r="BN214" s="162"/>
      <c r="BO214" s="162"/>
      <c r="BP214" s="162"/>
      <c r="BQ214" s="162"/>
      <c r="BR214" s="162"/>
      <c r="BS214" s="162"/>
      <c r="BT214" s="162"/>
      <c r="BU214" s="162"/>
      <c r="BV214" s="162"/>
      <c r="BW214" s="162"/>
      <c r="BX214" s="162"/>
      <c r="BY214" s="162"/>
      <c r="BZ214" s="162"/>
      <c r="CA214" s="162"/>
      <c r="CB214" s="162"/>
      <c r="CC214" s="162"/>
      <c r="CD214" s="162"/>
      <c r="CE214" s="162"/>
      <c r="CF214" s="162"/>
      <c r="CG214" s="162"/>
      <c r="CH214" s="162"/>
      <c r="CI214" s="162"/>
      <c r="CJ214" s="162"/>
      <c r="CK214" s="162"/>
      <c r="CL214" s="162"/>
      <c r="CM214" s="162"/>
      <c r="CN214" s="162"/>
      <c r="CO214" s="162"/>
      <c r="CP214" s="162"/>
      <c r="CQ214" s="162"/>
      <c r="CR214" s="162"/>
      <c r="CS214" s="162"/>
      <c r="CT214" s="162"/>
      <c r="CU214" s="162"/>
      <c r="CV214" s="162"/>
      <c r="CW214" s="162"/>
      <c r="CX214" s="162"/>
      <c r="CY214" s="162"/>
      <c r="CZ214" s="162"/>
      <c r="DA214" s="162"/>
      <c r="DB214" s="162"/>
      <c r="DC214" s="162"/>
      <c r="DD214" s="162"/>
      <c r="DE214" s="162"/>
      <c r="DF214" s="162"/>
      <c r="DG214" s="162"/>
      <c r="DH214" s="162"/>
      <c r="DI214" s="162"/>
      <c r="DJ214" s="162"/>
      <c r="DK214" s="162"/>
      <c r="DL214" s="162"/>
      <c r="DM214" s="162"/>
      <c r="DN214" s="162"/>
      <c r="DO214" s="162"/>
      <c r="DP214" s="162"/>
      <c r="DQ214" s="162"/>
      <c r="DR214" s="162"/>
      <c r="DS214" s="162"/>
      <c r="DT214" s="162"/>
      <c r="DU214" s="162"/>
      <c r="DV214" s="162"/>
      <c r="DW214" s="162"/>
      <c r="DX214" s="162"/>
      <c r="DY214" s="162"/>
      <c r="DZ214" s="162"/>
      <c r="EA214" s="162"/>
      <c r="EB214" s="162"/>
      <c r="EC214" s="162"/>
      <c r="ED214" s="162"/>
      <c r="EE214" s="162"/>
      <c r="EF214" s="162"/>
      <c r="EG214" s="162"/>
      <c r="EH214" s="162"/>
      <c r="EI214" s="162"/>
      <c r="EJ214" s="162"/>
      <c r="EK214" s="162"/>
      <c r="EL214" s="162"/>
      <c r="EM214" s="162"/>
      <c r="EN214" s="162"/>
      <c r="EO214" s="162"/>
      <c r="EP214" s="162"/>
      <c r="EQ214" s="162"/>
      <c r="ER214" s="162"/>
      <c r="ES214" s="162"/>
      <c r="ET214" s="162"/>
      <c r="EU214" s="162"/>
      <c r="EV214" s="162"/>
      <c r="EW214" s="162"/>
      <c r="EX214" s="162"/>
      <c r="EY214" s="162"/>
      <c r="EZ214" s="162"/>
      <c r="FA214" s="162"/>
      <c r="FB214" s="162"/>
      <c r="FC214" s="162"/>
      <c r="FD214" s="162"/>
      <c r="FE214" s="162"/>
      <c r="FF214" s="162"/>
      <c r="FG214" s="162"/>
      <c r="FH214" s="162"/>
      <c r="FI214" s="162"/>
      <c r="FJ214" s="162"/>
      <c r="FK214" s="162"/>
      <c r="FL214" s="162"/>
      <c r="FM214" s="162"/>
      <c r="FN214" s="162"/>
      <c r="FO214" s="162"/>
      <c r="FP214" s="162"/>
      <c r="FQ214" s="162"/>
      <c r="FR214" s="162"/>
      <c r="FS214" s="162"/>
      <c r="FT214" s="162"/>
      <c r="FU214" s="162"/>
      <c r="FV214" s="162"/>
      <c r="FW214" s="162"/>
      <c r="FX214" s="162"/>
      <c r="FY214" s="162"/>
      <c r="FZ214" s="162"/>
      <c r="GA214" s="162"/>
      <c r="GB214" s="162"/>
      <c r="GC214" s="167"/>
      <c r="GD214" s="167"/>
      <c r="GE214" s="167"/>
      <c r="GF214" s="167"/>
      <c r="GG214" s="167"/>
      <c r="GH214" s="167"/>
      <c r="GI214" s="167"/>
      <c r="GJ214" s="167"/>
      <c r="GK214" s="167"/>
      <c r="GL214" s="167"/>
      <c r="GM214" s="167"/>
    </row>
    <row r="215" spans="2:195">
      <c r="B215" s="17"/>
      <c r="C215" s="37"/>
      <c r="D215" s="163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  <c r="AD215" s="162"/>
      <c r="AE215" s="162"/>
      <c r="AF215" s="162"/>
      <c r="AG215" s="162"/>
      <c r="AH215" s="162"/>
      <c r="AI215" s="162"/>
      <c r="AJ215" s="162"/>
      <c r="AK215" s="162"/>
      <c r="AL215" s="162"/>
      <c r="AM215" s="162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2"/>
      <c r="BA215" s="162"/>
      <c r="BB215" s="162"/>
      <c r="BC215" s="162"/>
      <c r="BD215" s="162"/>
      <c r="BE215" s="162"/>
      <c r="BF215" s="162"/>
      <c r="BG215" s="162"/>
      <c r="BH215" s="162"/>
      <c r="BI215" s="162"/>
      <c r="BJ215" s="162"/>
      <c r="BK215" s="162"/>
      <c r="BL215" s="162"/>
      <c r="BM215" s="162"/>
      <c r="BN215" s="162"/>
      <c r="BO215" s="162"/>
      <c r="BP215" s="162"/>
      <c r="BQ215" s="162"/>
      <c r="BR215" s="162"/>
      <c r="BS215" s="162"/>
      <c r="BT215" s="162"/>
      <c r="BU215" s="162"/>
      <c r="BV215" s="162"/>
      <c r="BW215" s="162"/>
      <c r="BX215" s="162"/>
      <c r="BY215" s="162"/>
      <c r="BZ215" s="162"/>
      <c r="CA215" s="162"/>
      <c r="CB215" s="162"/>
      <c r="CC215" s="162"/>
      <c r="CD215" s="162"/>
      <c r="CE215" s="162"/>
      <c r="CF215" s="162"/>
      <c r="CG215" s="162"/>
      <c r="CH215" s="162"/>
      <c r="CI215" s="162"/>
      <c r="CJ215" s="162"/>
      <c r="CK215" s="162"/>
      <c r="CL215" s="162"/>
      <c r="CM215" s="162"/>
      <c r="CN215" s="162"/>
      <c r="CO215" s="162"/>
      <c r="CP215" s="162"/>
      <c r="CQ215" s="162"/>
      <c r="CR215" s="162"/>
      <c r="CS215" s="162"/>
      <c r="CT215" s="162"/>
      <c r="CU215" s="162"/>
      <c r="CV215" s="162"/>
      <c r="CW215" s="162"/>
      <c r="CX215" s="162"/>
      <c r="CY215" s="162"/>
      <c r="CZ215" s="162"/>
      <c r="DA215" s="162"/>
      <c r="DB215" s="162"/>
      <c r="DC215" s="162"/>
      <c r="DD215" s="162"/>
      <c r="DE215" s="162"/>
      <c r="DF215" s="162"/>
      <c r="DG215" s="162"/>
      <c r="DH215" s="162"/>
      <c r="DI215" s="162"/>
      <c r="DJ215" s="162"/>
      <c r="DK215" s="162"/>
      <c r="DL215" s="162"/>
      <c r="DM215" s="162"/>
      <c r="DN215" s="162"/>
      <c r="DO215" s="162"/>
      <c r="DP215" s="162"/>
      <c r="DQ215" s="162"/>
      <c r="DR215" s="162"/>
      <c r="DS215" s="162"/>
      <c r="DT215" s="162"/>
      <c r="DU215" s="162"/>
      <c r="DV215" s="162"/>
      <c r="DW215" s="162"/>
      <c r="DX215" s="162"/>
      <c r="DY215" s="162"/>
      <c r="DZ215" s="162"/>
      <c r="EA215" s="162"/>
      <c r="EB215" s="162"/>
      <c r="EC215" s="162"/>
      <c r="ED215" s="162"/>
      <c r="EE215" s="162"/>
      <c r="EF215" s="162"/>
      <c r="EG215" s="162"/>
      <c r="EH215" s="162"/>
      <c r="EI215" s="162"/>
      <c r="EJ215" s="162"/>
      <c r="EK215" s="162"/>
      <c r="EL215" s="162"/>
      <c r="EM215" s="162"/>
      <c r="EN215" s="162"/>
      <c r="EO215" s="162"/>
      <c r="EP215" s="162"/>
      <c r="EQ215" s="162"/>
      <c r="ER215" s="162"/>
      <c r="ES215" s="162"/>
      <c r="ET215" s="162"/>
      <c r="EU215" s="162"/>
      <c r="EV215" s="162"/>
      <c r="EW215" s="162"/>
      <c r="EX215" s="162"/>
      <c r="EY215" s="162"/>
      <c r="EZ215" s="162"/>
      <c r="FA215" s="162"/>
      <c r="FB215" s="162"/>
      <c r="FC215" s="162"/>
      <c r="FD215" s="162"/>
      <c r="FE215" s="162"/>
      <c r="FF215" s="162"/>
      <c r="FG215" s="162"/>
      <c r="FH215" s="162"/>
      <c r="FI215" s="162"/>
      <c r="FJ215" s="162"/>
      <c r="FK215" s="162"/>
      <c r="FL215" s="162"/>
      <c r="FM215" s="162"/>
      <c r="FN215" s="162"/>
      <c r="FO215" s="162"/>
      <c r="FP215" s="162"/>
      <c r="FQ215" s="162"/>
      <c r="FR215" s="162"/>
      <c r="FS215" s="162"/>
      <c r="FT215" s="162"/>
      <c r="FU215" s="162"/>
      <c r="FV215" s="162"/>
      <c r="FW215" s="162"/>
      <c r="FX215" s="162"/>
      <c r="FY215" s="162"/>
      <c r="FZ215" s="162"/>
      <c r="GA215" s="162"/>
      <c r="GB215" s="162"/>
      <c r="GC215" s="167"/>
      <c r="GD215" s="167"/>
      <c r="GE215" s="167"/>
      <c r="GF215" s="167"/>
      <c r="GG215" s="167"/>
      <c r="GH215" s="167"/>
      <c r="GI215" s="167"/>
      <c r="GJ215" s="167"/>
      <c r="GK215" s="167"/>
      <c r="GL215" s="167"/>
      <c r="GM215" s="167"/>
    </row>
    <row r="216" spans="2:195">
      <c r="B216" s="17"/>
      <c r="C216" s="37"/>
      <c r="D216" s="163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  <c r="AD216" s="162"/>
      <c r="AE216" s="162"/>
      <c r="AF216" s="162"/>
      <c r="AG216" s="162"/>
      <c r="AH216" s="162"/>
      <c r="AI216" s="162"/>
      <c r="AJ216" s="162"/>
      <c r="AK216" s="162"/>
      <c r="AL216" s="162"/>
      <c r="AM216" s="162"/>
      <c r="AN216" s="162"/>
      <c r="AO216" s="162"/>
      <c r="AP216" s="162"/>
      <c r="AQ216" s="162"/>
      <c r="AR216" s="162"/>
      <c r="AS216" s="162"/>
      <c r="AT216" s="162"/>
      <c r="AU216" s="162"/>
      <c r="AV216" s="162"/>
      <c r="AW216" s="162"/>
      <c r="AX216" s="162"/>
      <c r="AY216" s="162"/>
      <c r="AZ216" s="162"/>
      <c r="BA216" s="162"/>
      <c r="BB216" s="162"/>
      <c r="BC216" s="162"/>
      <c r="BD216" s="162"/>
      <c r="BE216" s="162"/>
      <c r="BF216" s="162"/>
      <c r="BG216" s="162"/>
      <c r="BH216" s="162"/>
      <c r="BI216" s="162"/>
      <c r="BJ216" s="162"/>
      <c r="BK216" s="162"/>
      <c r="BL216" s="162"/>
      <c r="BM216" s="162"/>
      <c r="BN216" s="162"/>
      <c r="BO216" s="162"/>
      <c r="BP216" s="162"/>
      <c r="BQ216" s="162"/>
      <c r="BR216" s="162"/>
      <c r="BS216" s="162"/>
      <c r="BT216" s="162"/>
      <c r="BU216" s="162"/>
      <c r="BV216" s="162"/>
      <c r="BW216" s="162"/>
      <c r="BX216" s="162"/>
      <c r="BY216" s="162"/>
      <c r="BZ216" s="162"/>
      <c r="CA216" s="162"/>
      <c r="CB216" s="162"/>
      <c r="CC216" s="162"/>
      <c r="CD216" s="162"/>
      <c r="CE216" s="162"/>
      <c r="CF216" s="162"/>
      <c r="CG216" s="162"/>
      <c r="CH216" s="162"/>
      <c r="CI216" s="162"/>
      <c r="CJ216" s="162"/>
      <c r="CK216" s="162"/>
      <c r="CL216" s="162"/>
      <c r="CM216" s="162"/>
      <c r="CN216" s="162"/>
      <c r="CO216" s="162"/>
      <c r="CP216" s="162"/>
      <c r="CQ216" s="162"/>
      <c r="CR216" s="162"/>
      <c r="CS216" s="162"/>
      <c r="CT216" s="162"/>
      <c r="CU216" s="162"/>
      <c r="CV216" s="162"/>
      <c r="CW216" s="162"/>
      <c r="CX216" s="162"/>
      <c r="CY216" s="162"/>
      <c r="CZ216" s="162"/>
      <c r="DA216" s="162"/>
      <c r="DB216" s="162"/>
      <c r="DC216" s="162"/>
      <c r="DD216" s="162"/>
      <c r="DE216" s="162"/>
      <c r="DF216" s="162"/>
      <c r="DG216" s="162"/>
      <c r="DH216" s="162"/>
      <c r="DI216" s="162"/>
      <c r="DJ216" s="162"/>
      <c r="DK216" s="162"/>
      <c r="DL216" s="162"/>
      <c r="DM216" s="162"/>
      <c r="DN216" s="162"/>
      <c r="DO216" s="162"/>
      <c r="DP216" s="162"/>
      <c r="DQ216" s="162"/>
      <c r="DR216" s="162"/>
      <c r="DS216" s="162"/>
      <c r="DT216" s="162"/>
      <c r="DU216" s="162"/>
      <c r="DV216" s="162"/>
      <c r="DW216" s="162"/>
      <c r="DX216" s="162"/>
      <c r="DY216" s="162"/>
      <c r="DZ216" s="162"/>
      <c r="EA216" s="162"/>
      <c r="EB216" s="162"/>
      <c r="EC216" s="162"/>
      <c r="ED216" s="162"/>
      <c r="EE216" s="162"/>
      <c r="EF216" s="162"/>
      <c r="EG216" s="162"/>
      <c r="EH216" s="162"/>
      <c r="EI216" s="162"/>
      <c r="EJ216" s="162"/>
      <c r="EK216" s="162"/>
      <c r="EL216" s="162"/>
      <c r="EM216" s="162"/>
      <c r="EN216" s="162"/>
      <c r="EO216" s="162"/>
      <c r="EP216" s="162"/>
      <c r="EQ216" s="162"/>
      <c r="ER216" s="162"/>
      <c r="ES216" s="162"/>
      <c r="ET216" s="162"/>
      <c r="EU216" s="162"/>
      <c r="EV216" s="162"/>
      <c r="EW216" s="162"/>
      <c r="EX216" s="162"/>
      <c r="EY216" s="162"/>
      <c r="EZ216" s="162"/>
      <c r="FA216" s="162"/>
      <c r="FB216" s="162"/>
      <c r="FC216" s="162"/>
      <c r="FD216" s="162"/>
      <c r="FE216" s="162"/>
      <c r="FF216" s="162"/>
      <c r="FG216" s="162"/>
      <c r="FH216" s="162"/>
      <c r="FI216" s="162"/>
      <c r="FJ216" s="162"/>
      <c r="FK216" s="162"/>
      <c r="FL216" s="162"/>
      <c r="FM216" s="162"/>
      <c r="FN216" s="162"/>
      <c r="FO216" s="162"/>
      <c r="FP216" s="162"/>
      <c r="FQ216" s="162"/>
      <c r="FR216" s="162"/>
      <c r="FS216" s="162"/>
      <c r="FT216" s="162"/>
      <c r="FU216" s="162"/>
      <c r="FV216" s="162"/>
      <c r="FW216" s="162"/>
      <c r="FX216" s="162"/>
      <c r="FY216" s="162"/>
      <c r="FZ216" s="162"/>
      <c r="GA216" s="162"/>
      <c r="GB216" s="162"/>
      <c r="GC216" s="167"/>
      <c r="GD216" s="167"/>
      <c r="GE216" s="167"/>
      <c r="GF216" s="167"/>
      <c r="GG216" s="167"/>
      <c r="GH216" s="167"/>
      <c r="GI216" s="167"/>
      <c r="GJ216" s="167"/>
      <c r="GK216" s="167"/>
      <c r="GL216" s="167"/>
      <c r="GM216" s="167"/>
    </row>
    <row r="217" spans="2:195">
      <c r="B217" s="17"/>
      <c r="C217" s="37"/>
      <c r="D217" s="163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  <c r="AB217" s="162"/>
      <c r="AC217" s="162"/>
      <c r="AD217" s="162"/>
      <c r="AE217" s="162"/>
      <c r="AF217" s="162"/>
      <c r="AG217" s="162"/>
      <c r="AH217" s="162"/>
      <c r="AI217" s="162"/>
      <c r="AJ217" s="162"/>
      <c r="AK217" s="162"/>
      <c r="AL217" s="162"/>
      <c r="AM217" s="162"/>
      <c r="AN217" s="162"/>
      <c r="AO217" s="162"/>
      <c r="AP217" s="162"/>
      <c r="AQ217" s="162"/>
      <c r="AR217" s="162"/>
      <c r="AS217" s="162"/>
      <c r="AT217" s="162"/>
      <c r="AU217" s="162"/>
      <c r="AV217" s="162"/>
      <c r="AW217" s="162"/>
      <c r="AX217" s="162"/>
      <c r="AY217" s="162"/>
      <c r="AZ217" s="162"/>
      <c r="BA217" s="162"/>
      <c r="BB217" s="162"/>
      <c r="BC217" s="162"/>
      <c r="BD217" s="162"/>
      <c r="BE217" s="162"/>
      <c r="BF217" s="162"/>
      <c r="BG217" s="162"/>
      <c r="BH217" s="162"/>
      <c r="BI217" s="162"/>
      <c r="BJ217" s="162"/>
      <c r="BK217" s="162"/>
      <c r="BL217" s="162"/>
      <c r="BM217" s="162"/>
      <c r="BN217" s="162"/>
      <c r="BO217" s="162"/>
      <c r="BP217" s="162"/>
      <c r="BQ217" s="162"/>
      <c r="BR217" s="162"/>
      <c r="BS217" s="162"/>
      <c r="BT217" s="162"/>
      <c r="BU217" s="162"/>
      <c r="BV217" s="162"/>
      <c r="BW217" s="162"/>
      <c r="BX217" s="162"/>
      <c r="BY217" s="162"/>
      <c r="BZ217" s="162"/>
      <c r="CA217" s="162"/>
      <c r="CB217" s="162"/>
      <c r="CC217" s="162"/>
      <c r="CD217" s="162"/>
      <c r="CE217" s="162"/>
      <c r="CF217" s="162"/>
      <c r="CG217" s="162"/>
      <c r="CH217" s="162"/>
      <c r="CI217" s="162"/>
      <c r="CJ217" s="162"/>
      <c r="CK217" s="162"/>
      <c r="CL217" s="162"/>
      <c r="CM217" s="162"/>
      <c r="CN217" s="162"/>
      <c r="CO217" s="162"/>
      <c r="CP217" s="162"/>
      <c r="CQ217" s="162"/>
      <c r="CR217" s="162"/>
      <c r="CS217" s="162"/>
      <c r="CT217" s="162"/>
      <c r="CU217" s="162"/>
      <c r="CV217" s="162"/>
      <c r="CW217" s="162"/>
      <c r="CX217" s="162"/>
      <c r="CY217" s="162"/>
      <c r="CZ217" s="162"/>
      <c r="DA217" s="162"/>
      <c r="DB217" s="162"/>
      <c r="DC217" s="162"/>
      <c r="DD217" s="162"/>
      <c r="DE217" s="162"/>
      <c r="DF217" s="162"/>
      <c r="DG217" s="162"/>
      <c r="DH217" s="162"/>
      <c r="DI217" s="162"/>
      <c r="DJ217" s="162"/>
      <c r="DK217" s="162"/>
      <c r="DL217" s="162"/>
      <c r="DM217" s="162"/>
      <c r="DN217" s="162"/>
      <c r="DO217" s="162"/>
      <c r="DP217" s="162"/>
      <c r="DQ217" s="162"/>
      <c r="DR217" s="162"/>
      <c r="DS217" s="162"/>
      <c r="DT217" s="162"/>
      <c r="DU217" s="162"/>
      <c r="DV217" s="162"/>
      <c r="DW217" s="162"/>
      <c r="DX217" s="162"/>
      <c r="DY217" s="162"/>
      <c r="DZ217" s="162"/>
      <c r="EA217" s="162"/>
      <c r="EB217" s="162"/>
      <c r="EC217" s="162"/>
      <c r="ED217" s="162"/>
      <c r="EE217" s="162"/>
      <c r="EF217" s="162"/>
      <c r="EG217" s="162"/>
      <c r="EH217" s="162"/>
      <c r="EI217" s="162"/>
      <c r="EJ217" s="162"/>
      <c r="EK217" s="162"/>
      <c r="EL217" s="162"/>
      <c r="EM217" s="162"/>
      <c r="EN217" s="162"/>
      <c r="EO217" s="162"/>
      <c r="EP217" s="162"/>
      <c r="EQ217" s="162"/>
      <c r="ER217" s="162"/>
      <c r="ES217" s="162"/>
      <c r="ET217" s="162"/>
      <c r="EU217" s="162"/>
      <c r="EV217" s="162"/>
      <c r="EW217" s="162"/>
      <c r="EX217" s="162"/>
      <c r="EY217" s="162"/>
      <c r="EZ217" s="162"/>
      <c r="FA217" s="162"/>
      <c r="FB217" s="162"/>
      <c r="FC217" s="162"/>
      <c r="FD217" s="162"/>
      <c r="FE217" s="162"/>
      <c r="FF217" s="162"/>
      <c r="FG217" s="162"/>
      <c r="FH217" s="162"/>
      <c r="FI217" s="162"/>
      <c r="FJ217" s="162"/>
      <c r="FK217" s="162"/>
      <c r="FL217" s="162"/>
      <c r="FM217" s="162"/>
      <c r="FN217" s="162"/>
      <c r="FO217" s="162"/>
      <c r="FP217" s="162"/>
      <c r="FQ217" s="162"/>
      <c r="FR217" s="162"/>
      <c r="FS217" s="162"/>
      <c r="FT217" s="162"/>
      <c r="FU217" s="162"/>
      <c r="FV217" s="162"/>
      <c r="FW217" s="162"/>
      <c r="FX217" s="162"/>
      <c r="FY217" s="162"/>
      <c r="FZ217" s="162"/>
      <c r="GA217" s="162"/>
      <c r="GB217" s="162"/>
      <c r="GC217" s="167"/>
      <c r="GD217" s="167"/>
      <c r="GE217" s="167"/>
      <c r="GF217" s="167"/>
      <c r="GG217" s="167"/>
      <c r="GH217" s="167"/>
      <c r="GI217" s="167"/>
      <c r="GJ217" s="167"/>
      <c r="GK217" s="167"/>
      <c r="GL217" s="167"/>
      <c r="GM217" s="167"/>
    </row>
    <row r="218" spans="2:195">
      <c r="B218" s="17"/>
      <c r="C218" s="37"/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</row>
    <row r="219" spans="2:195">
      <c r="B219" s="17"/>
      <c r="C219" s="37"/>
      <c r="D219" s="16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</row>
    <row r="220" spans="2:195">
      <c r="B220" s="17"/>
      <c r="C220" s="33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</row>
    <row r="221" spans="2:195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195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195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195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16" priority="1" operator="equal">
      <formula>"decrease speed"</formula>
    </cfRule>
    <cfRule type="cellIs" dxfId="15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8" man="1"/>
    <brk id="235" max="8" man="1"/>
    <brk id="290" max="8" man="1"/>
  </rowBreaks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235"/>
  <sheetViews>
    <sheetView topLeftCell="A203" zoomScale="40" zoomScaleNormal="40" zoomScaleSheetLayoutView="85" workbookViewId="0">
      <selection activeCell="T39" sqref="T39"/>
    </sheetView>
  </sheetViews>
  <sheetFormatPr defaultColWidth="11.5546875" defaultRowHeight="13.2"/>
  <cols>
    <col min="1" max="1" width="50.6640625" customWidth="1"/>
    <col min="2" max="2" width="29.88671875" customWidth="1"/>
    <col min="3" max="3" width="5.44140625" style="32" hidden="1" customWidth="1"/>
    <col min="4" max="4" width="12.109375" customWidth="1"/>
    <col min="5" max="5" width="9" customWidth="1"/>
    <col min="6" max="45" width="7.6640625" customWidth="1"/>
    <col min="46" max="46" width="9.109375" customWidth="1"/>
    <col min="47" max="47" width="8.44140625" customWidth="1"/>
    <col min="48" max="82" width="7.6640625" customWidth="1"/>
  </cols>
  <sheetData>
    <row r="1" spans="1:193">
      <c r="A1" s="17" t="s">
        <v>345</v>
      </c>
      <c r="C1" s="32" t="s">
        <v>241</v>
      </c>
    </row>
    <row r="2" spans="1:193">
      <c r="A2" s="17" t="s">
        <v>342</v>
      </c>
      <c r="D2" s="166">
        <v>10</v>
      </c>
    </row>
    <row r="3" spans="1:193">
      <c r="A3" s="1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67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</row>
    <row r="4" spans="1:193" ht="15.6">
      <c r="A4" t="s">
        <v>343</v>
      </c>
      <c r="B4" t="s">
        <v>152</v>
      </c>
      <c r="D4" s="162"/>
      <c r="E4" s="167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</row>
    <row r="5" spans="1:193">
      <c r="A5" t="s">
        <v>344</v>
      </c>
      <c r="D5" s="162"/>
      <c r="E5" s="167"/>
      <c r="F5" s="167"/>
      <c r="G5" s="167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</row>
    <row r="6" spans="1:193" ht="15.6">
      <c r="A6" t="s">
        <v>65</v>
      </c>
      <c r="B6" t="s">
        <v>66</v>
      </c>
      <c r="C6" s="33"/>
      <c r="D6" s="162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</row>
    <row r="7" spans="1:193">
      <c r="C7" s="33"/>
      <c r="D7" s="162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</row>
    <row r="8" spans="1:193" ht="15.6">
      <c r="A8" t="s">
        <v>198</v>
      </c>
      <c r="B8" t="s">
        <v>197</v>
      </c>
      <c r="C8" s="34"/>
      <c r="D8" s="168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</row>
    <row r="9" spans="1:193" ht="15.6">
      <c r="A9" t="s">
        <v>199</v>
      </c>
      <c r="B9" t="s">
        <v>200</v>
      </c>
      <c r="C9" s="35"/>
      <c r="D9" s="165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</row>
    <row r="10" spans="1:193" ht="15.6">
      <c r="A10" t="s">
        <v>194</v>
      </c>
      <c r="B10" t="s">
        <v>195</v>
      </c>
      <c r="C10" s="35"/>
      <c r="D10" s="165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</row>
    <row r="11" spans="1:193" ht="15.6">
      <c r="A11" t="s">
        <v>196</v>
      </c>
      <c r="B11" t="s">
        <v>237</v>
      </c>
      <c r="C11" s="36"/>
      <c r="D11" s="169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</row>
    <row r="12" spans="1:193">
      <c r="A12" t="s">
        <v>235</v>
      </c>
      <c r="B12" t="s">
        <v>236</v>
      </c>
      <c r="C12" s="36"/>
      <c r="D12" s="169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</row>
    <row r="13" spans="1:193" ht="16.2">
      <c r="A13" t="s">
        <v>163</v>
      </c>
      <c r="B13" s="13" t="s">
        <v>94</v>
      </c>
      <c r="C13" s="37"/>
      <c r="D13" s="163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</row>
    <row r="14" spans="1:193" ht="16.2">
      <c r="B14" s="13" t="s">
        <v>36</v>
      </c>
      <c r="C14" s="34"/>
      <c r="D14" s="168"/>
      <c r="E14" s="168"/>
      <c r="F14" s="167"/>
      <c r="G14" s="167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</row>
    <row r="15" spans="1:193" ht="16.2">
      <c r="A15" t="s">
        <v>155</v>
      </c>
      <c r="B15" s="13" t="s">
        <v>36</v>
      </c>
      <c r="C15" s="34"/>
      <c r="D15" s="168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</row>
    <row r="16" spans="1:193" ht="16.2">
      <c r="B16" s="13" t="s">
        <v>94</v>
      </c>
      <c r="C16" s="37"/>
      <c r="D16" s="163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</row>
    <row r="17" spans="1:193" ht="16.2">
      <c r="A17" t="s">
        <v>164</v>
      </c>
      <c r="B17" s="13" t="s">
        <v>95</v>
      </c>
      <c r="C17" s="37"/>
      <c r="D17" s="163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</row>
    <row r="18" spans="1:193" ht="16.2">
      <c r="B18" s="13" t="s">
        <v>37</v>
      </c>
      <c r="C18" s="34"/>
      <c r="D18" s="168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</row>
    <row r="19" spans="1:193" ht="16.2">
      <c r="A19" t="s">
        <v>156</v>
      </c>
      <c r="B19" s="13" t="s">
        <v>37</v>
      </c>
      <c r="C19" s="34"/>
      <c r="D19" s="168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  <c r="BH19" s="163"/>
      <c r="BI19" s="163"/>
      <c r="BJ19" s="163"/>
      <c r="BK19" s="163"/>
      <c r="BL19" s="163"/>
      <c r="BM19" s="163"/>
      <c r="BN19" s="163"/>
      <c r="BO19" s="163"/>
      <c r="BP19" s="163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63"/>
      <c r="CD19" s="163"/>
      <c r="CE19" s="163"/>
      <c r="CF19" s="163"/>
      <c r="CG19" s="163"/>
      <c r="CH19" s="163"/>
      <c r="CI19" s="163"/>
      <c r="CJ19" s="163"/>
      <c r="CK19" s="163"/>
      <c r="CL19" s="163"/>
      <c r="CM19" s="163"/>
      <c r="CN19" s="163"/>
      <c r="CO19" s="163"/>
      <c r="CP19" s="163"/>
      <c r="CQ19" s="163"/>
      <c r="CR19" s="163"/>
      <c r="CS19" s="163"/>
      <c r="CT19" s="163"/>
      <c r="CU19" s="163"/>
      <c r="CV19" s="163"/>
      <c r="CW19" s="163"/>
      <c r="CX19" s="163"/>
      <c r="CY19" s="163"/>
      <c r="CZ19" s="163"/>
      <c r="DA19" s="163"/>
      <c r="DB19" s="163"/>
      <c r="DC19" s="163"/>
      <c r="DD19" s="163"/>
      <c r="DE19" s="163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</row>
    <row r="20" spans="1:193" ht="16.2">
      <c r="B20" s="13" t="s">
        <v>95</v>
      </c>
      <c r="C20" s="37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  <c r="AX20" s="163"/>
      <c r="AY20" s="163"/>
      <c r="AZ20" s="163"/>
      <c r="BA20" s="163"/>
      <c r="BB20" s="163"/>
      <c r="BC20" s="163"/>
      <c r="BD20" s="163"/>
      <c r="BE20" s="163"/>
      <c r="BF20" s="163"/>
      <c r="BG20" s="163"/>
      <c r="BH20" s="163"/>
      <c r="BI20" s="163"/>
      <c r="BJ20" s="163"/>
      <c r="BK20" s="163"/>
      <c r="BL20" s="163"/>
      <c r="BM20" s="163"/>
      <c r="BN20" s="163"/>
      <c r="BO20" s="163"/>
      <c r="BP20" s="163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63"/>
      <c r="CD20" s="163"/>
      <c r="CE20" s="163"/>
      <c r="CF20" s="163"/>
      <c r="CG20" s="163"/>
      <c r="CH20" s="163"/>
      <c r="CI20" s="163"/>
      <c r="CJ20" s="163"/>
      <c r="CK20" s="163"/>
      <c r="CL20" s="163"/>
      <c r="CM20" s="163"/>
      <c r="CN20" s="163"/>
      <c r="CO20" s="163"/>
      <c r="CP20" s="163"/>
      <c r="CQ20" s="163"/>
      <c r="CR20" s="163"/>
      <c r="CS20" s="163"/>
      <c r="CT20" s="163"/>
      <c r="CU20" s="163"/>
      <c r="CV20" s="163"/>
      <c r="CW20" s="163"/>
      <c r="CX20" s="163"/>
      <c r="CY20" s="163"/>
      <c r="CZ20" s="163"/>
      <c r="DA20" s="163"/>
      <c r="DB20" s="163"/>
      <c r="DC20" s="163"/>
      <c r="DD20" s="163"/>
      <c r="DE20" s="163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</row>
    <row r="21" spans="1:193" ht="16.2">
      <c r="A21" t="s">
        <v>328</v>
      </c>
      <c r="B21" s="13" t="s">
        <v>330</v>
      </c>
      <c r="C21" s="37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  <c r="AX21" s="163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63"/>
      <c r="CD21" s="163"/>
      <c r="CE21" s="163"/>
      <c r="CF21" s="163"/>
      <c r="CG21" s="163"/>
      <c r="CH21" s="163"/>
      <c r="CI21" s="163"/>
      <c r="CJ21" s="163"/>
      <c r="CK21" s="163"/>
      <c r="CL21" s="163"/>
      <c r="CM21" s="163"/>
      <c r="CN21" s="163"/>
      <c r="CO21" s="163"/>
      <c r="CP21" s="163"/>
      <c r="CQ21" s="163"/>
      <c r="CR21" s="163"/>
      <c r="CS21" s="163"/>
      <c r="CT21" s="163"/>
      <c r="CU21" s="163"/>
      <c r="CV21" s="163"/>
      <c r="CW21" s="163"/>
      <c r="CX21" s="163"/>
      <c r="CY21" s="163"/>
      <c r="CZ21" s="163"/>
      <c r="DA21" s="163"/>
      <c r="DB21" s="163"/>
      <c r="DC21" s="163"/>
      <c r="DD21" s="163"/>
      <c r="DE21" s="163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</row>
    <row r="22" spans="1:193" ht="16.2">
      <c r="B22" s="13" t="s">
        <v>329</v>
      </c>
      <c r="C22" s="37"/>
      <c r="D22" s="168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3"/>
      <c r="BA22" s="163"/>
      <c r="BB22" s="163"/>
      <c r="BC22" s="163"/>
      <c r="BD22" s="163"/>
      <c r="BE22" s="163"/>
      <c r="BF22" s="163"/>
      <c r="BG22" s="163"/>
      <c r="BH22" s="163"/>
      <c r="BI22" s="163"/>
      <c r="BJ22" s="163"/>
      <c r="BK22" s="163"/>
      <c r="BL22" s="163"/>
      <c r="BM22" s="163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63"/>
      <c r="CD22" s="163"/>
      <c r="CE22" s="163"/>
      <c r="CF22" s="163"/>
      <c r="CG22" s="163"/>
      <c r="CH22" s="163"/>
      <c r="CI22" s="163"/>
      <c r="CJ22" s="163"/>
      <c r="CK22" s="163"/>
      <c r="CL22" s="163"/>
      <c r="CM22" s="163"/>
      <c r="CN22" s="163"/>
      <c r="CO22" s="163"/>
      <c r="CP22" s="163"/>
      <c r="CQ22" s="163"/>
      <c r="CR22" s="163"/>
      <c r="CS22" s="163"/>
      <c r="CT22" s="163"/>
      <c r="CU22" s="163"/>
      <c r="CV22" s="163"/>
      <c r="CW22" s="163"/>
      <c r="CX22" s="163"/>
      <c r="CY22" s="163"/>
      <c r="CZ22" s="163"/>
      <c r="DA22" s="163"/>
      <c r="DB22" s="163"/>
      <c r="DC22" s="163"/>
      <c r="DD22" s="163"/>
      <c r="DE22" s="163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</row>
    <row r="23" spans="1:193" ht="16.2">
      <c r="A23" t="s">
        <v>317</v>
      </c>
      <c r="B23" s="13" t="s">
        <v>329</v>
      </c>
      <c r="C23" s="37"/>
      <c r="D23" s="168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3"/>
      <c r="CV23" s="163"/>
      <c r="CW23" s="163"/>
      <c r="CX23" s="163"/>
      <c r="CY23" s="163"/>
      <c r="CZ23" s="163"/>
      <c r="DA23" s="163"/>
      <c r="DB23" s="163"/>
      <c r="DC23" s="163"/>
      <c r="DD23" s="163"/>
      <c r="DE23" s="163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</row>
    <row r="24" spans="1:193" ht="16.2">
      <c r="A24" t="s">
        <v>319</v>
      </c>
      <c r="B24" s="13" t="s">
        <v>330</v>
      </c>
      <c r="C24" s="37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  <c r="AX24" s="163"/>
      <c r="AY24" s="163"/>
      <c r="AZ24" s="163"/>
      <c r="BA24" s="163"/>
      <c r="BB24" s="163"/>
      <c r="BC24" s="163"/>
      <c r="BD24" s="163"/>
      <c r="BE24" s="163"/>
      <c r="BF24" s="163"/>
      <c r="BG24" s="163"/>
      <c r="BH24" s="163"/>
      <c r="BI24" s="163"/>
      <c r="BJ24" s="163"/>
      <c r="BK24" s="163"/>
      <c r="BL24" s="163"/>
      <c r="BM24" s="163"/>
      <c r="BN24" s="163"/>
      <c r="BO24" s="163"/>
      <c r="BP24" s="163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63"/>
      <c r="CD24" s="163"/>
      <c r="CE24" s="163"/>
      <c r="CF24" s="163"/>
      <c r="CG24" s="163"/>
      <c r="CH24" s="163"/>
      <c r="CI24" s="163"/>
      <c r="CJ24" s="163"/>
      <c r="CK24" s="163"/>
      <c r="CL24" s="163"/>
      <c r="CM24" s="163"/>
      <c r="CN24" s="163"/>
      <c r="CO24" s="163"/>
      <c r="CP24" s="163"/>
      <c r="CQ24" s="163"/>
      <c r="CR24" s="163"/>
      <c r="CS24" s="163"/>
      <c r="CT24" s="163"/>
      <c r="CU24" s="163"/>
      <c r="CV24" s="163"/>
      <c r="CW24" s="163"/>
      <c r="CX24" s="163"/>
      <c r="CY24" s="163"/>
      <c r="CZ24" s="163"/>
      <c r="DA24" s="163"/>
      <c r="DB24" s="163"/>
      <c r="DC24" s="163"/>
      <c r="DD24" s="163"/>
      <c r="DE24" s="163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</row>
    <row r="25" spans="1:193" ht="16.2">
      <c r="A25" t="s">
        <v>315</v>
      </c>
      <c r="B25" s="13" t="s">
        <v>318</v>
      </c>
      <c r="C25" s="37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/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</row>
    <row r="26" spans="1:193" ht="16.2">
      <c r="B26" s="13" t="s">
        <v>316</v>
      </c>
      <c r="C26" s="37"/>
      <c r="D26" s="168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/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</row>
    <row r="27" spans="1:193" ht="16.2">
      <c r="A27" t="s">
        <v>317</v>
      </c>
      <c r="B27" s="13" t="s">
        <v>316</v>
      </c>
      <c r="C27" s="37"/>
      <c r="D27" s="168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</row>
    <row r="28" spans="1:193" ht="16.2">
      <c r="A28" t="s">
        <v>319</v>
      </c>
      <c r="B28" s="13" t="s">
        <v>318</v>
      </c>
      <c r="C28" s="37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/>
      <c r="DC28" s="163"/>
      <c r="DD28" s="163"/>
      <c r="DE28" s="163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</row>
    <row r="29" spans="1:193" ht="15.6">
      <c r="A29" t="s">
        <v>238</v>
      </c>
      <c r="B29" t="s">
        <v>239</v>
      </c>
      <c r="C29" s="34"/>
      <c r="D29" s="168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63"/>
      <c r="CD29" s="163"/>
      <c r="CE29" s="163"/>
      <c r="CF29" s="163"/>
      <c r="CG29" s="163"/>
      <c r="CH29" s="163"/>
      <c r="CI29" s="163"/>
      <c r="CJ29" s="163"/>
      <c r="CK29" s="163"/>
      <c r="CL29" s="163"/>
      <c r="CM29" s="163"/>
      <c r="CN29" s="163"/>
      <c r="CO29" s="163"/>
      <c r="CP29" s="163"/>
      <c r="CQ29" s="163"/>
      <c r="CR29" s="163"/>
      <c r="CS29" s="163"/>
      <c r="CT29" s="163"/>
      <c r="CU29" s="163"/>
      <c r="CV29" s="163"/>
      <c r="CW29" s="163"/>
      <c r="CX29" s="163"/>
      <c r="CY29" s="163"/>
      <c r="CZ29" s="163"/>
      <c r="DA29" s="163"/>
      <c r="DB29" s="163"/>
      <c r="DC29" s="163"/>
      <c r="DD29" s="163"/>
      <c r="DE29" s="163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</row>
    <row r="30" spans="1:193" ht="16.8">
      <c r="A30" t="s">
        <v>256</v>
      </c>
      <c r="B30" t="s">
        <v>257</v>
      </c>
      <c r="C30" s="34"/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63"/>
      <c r="CD30" s="163"/>
      <c r="CE30" s="163"/>
      <c r="CF30" s="163"/>
      <c r="CG30" s="163"/>
      <c r="CH30" s="163"/>
      <c r="CI30" s="163"/>
      <c r="CJ30" s="163"/>
      <c r="CK30" s="163"/>
      <c r="CL30" s="163"/>
      <c r="CM30" s="163"/>
      <c r="CN30" s="163"/>
      <c r="CO30" s="163"/>
      <c r="CP30" s="163"/>
      <c r="CQ30" s="163"/>
      <c r="CR30" s="163"/>
      <c r="CS30" s="163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</row>
    <row r="31" spans="1:193">
      <c r="A31" t="s">
        <v>4</v>
      </c>
      <c r="B31" t="s">
        <v>99</v>
      </c>
      <c r="C31" s="34"/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</row>
    <row r="32" spans="1:193" ht="16.2">
      <c r="A32" t="s">
        <v>106</v>
      </c>
      <c r="B32" s="13" t="s">
        <v>38</v>
      </c>
      <c r="C32" s="34"/>
      <c r="D32" s="168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</row>
    <row r="33" spans="1:193" ht="16.2">
      <c r="B33" s="13" t="s">
        <v>153</v>
      </c>
      <c r="C33" s="37"/>
      <c r="D33" s="163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</row>
    <row r="34" spans="1:193" ht="16.2">
      <c r="B34" s="13" t="s">
        <v>203</v>
      </c>
      <c r="C34" s="37"/>
      <c r="D34" s="163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</row>
    <row r="35" spans="1:193" ht="16.2">
      <c r="B35" s="13" t="s">
        <v>204</v>
      </c>
      <c r="C35" s="34"/>
      <c r="D35" s="16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</row>
    <row r="36" spans="1:193" ht="16.2">
      <c r="B36" s="13" t="s">
        <v>205</v>
      </c>
      <c r="C36" s="37"/>
      <c r="D36" s="163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</row>
    <row r="37" spans="1:193" ht="16.2">
      <c r="B37" s="13" t="s">
        <v>206</v>
      </c>
      <c r="C37" s="34"/>
      <c r="D37" s="16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</row>
    <row r="38" spans="1:193" ht="16.8">
      <c r="A38" t="s">
        <v>378</v>
      </c>
      <c r="B38" t="s">
        <v>251</v>
      </c>
      <c r="C38" s="34"/>
      <c r="D38" s="170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7"/>
      <c r="GD38" s="167"/>
      <c r="GE38" s="167"/>
      <c r="GF38" s="167"/>
      <c r="GG38" s="167"/>
      <c r="GH38" s="167"/>
      <c r="GI38" s="167"/>
      <c r="GJ38" s="167"/>
      <c r="GK38" s="167"/>
    </row>
    <row r="39" spans="1:193" ht="16.8">
      <c r="B39" t="s">
        <v>291</v>
      </c>
      <c r="C39" s="34"/>
      <c r="D39" s="162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7"/>
      <c r="GD39" s="167"/>
      <c r="GE39" s="167"/>
      <c r="GF39" s="167"/>
      <c r="GG39" s="167"/>
      <c r="GH39" s="167"/>
      <c r="GI39" s="167"/>
      <c r="GJ39" s="167"/>
      <c r="GK39" s="167"/>
    </row>
    <row r="40" spans="1:193" ht="16.8">
      <c r="A40" t="s">
        <v>292</v>
      </c>
      <c r="B40" t="s">
        <v>291</v>
      </c>
      <c r="C40" s="34"/>
      <c r="D40" s="162"/>
      <c r="E40" s="162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7"/>
      <c r="GD40" s="167"/>
      <c r="GE40" s="167"/>
      <c r="GF40" s="167"/>
      <c r="GG40" s="167"/>
      <c r="GH40" s="167"/>
      <c r="GI40" s="167"/>
      <c r="GJ40" s="167"/>
      <c r="GK40" s="167"/>
    </row>
    <row r="41" spans="1:193" ht="16.8">
      <c r="A41" t="s">
        <v>294</v>
      </c>
      <c r="B41" t="s">
        <v>251</v>
      </c>
      <c r="C41" s="34"/>
      <c r="D41" s="170"/>
      <c r="E41" s="170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8"/>
      <c r="AZ41" s="168"/>
      <c r="BA41" s="168"/>
      <c r="BB41" s="168"/>
      <c r="BC41" s="168"/>
      <c r="BD41" s="168"/>
      <c r="BE41" s="168"/>
      <c r="BF41" s="168"/>
      <c r="BG41" s="168"/>
      <c r="BH41" s="168"/>
      <c r="BI41" s="168"/>
      <c r="BJ41" s="168"/>
      <c r="BK41" s="168"/>
      <c r="BL41" s="168"/>
      <c r="BM41" s="168"/>
      <c r="BN41" s="168"/>
      <c r="BO41" s="168"/>
      <c r="BP41" s="168"/>
      <c r="BQ41" s="168"/>
      <c r="BR41" s="168"/>
      <c r="BS41" s="168"/>
      <c r="BT41" s="168"/>
      <c r="BU41" s="168"/>
      <c r="BV41" s="168"/>
      <c r="BW41" s="168"/>
      <c r="BX41" s="168"/>
      <c r="BY41" s="168"/>
      <c r="BZ41" s="168"/>
      <c r="CA41" s="168"/>
      <c r="CB41" s="168"/>
      <c r="CC41" s="168"/>
      <c r="CD41" s="168"/>
      <c r="CE41" s="168"/>
      <c r="CF41" s="168"/>
      <c r="CG41" s="168"/>
      <c r="CH41" s="168"/>
      <c r="CI41" s="168"/>
      <c r="CJ41" s="168"/>
      <c r="CK41" s="168"/>
      <c r="CL41" s="168"/>
      <c r="CM41" s="168"/>
      <c r="CN41" s="168"/>
      <c r="CO41" s="168"/>
      <c r="CP41" s="168"/>
      <c r="CQ41" s="168"/>
      <c r="CR41" s="168"/>
      <c r="CS41" s="168"/>
      <c r="CT41" s="168"/>
      <c r="CU41" s="168"/>
      <c r="CV41" s="168"/>
      <c r="CW41" s="168"/>
      <c r="CX41" s="168"/>
      <c r="CY41" s="168"/>
      <c r="CZ41" s="168"/>
      <c r="DA41" s="168"/>
      <c r="DB41" s="168"/>
      <c r="DC41" s="168"/>
      <c r="DD41" s="168"/>
      <c r="DE41" s="168"/>
      <c r="DF41" s="168"/>
      <c r="DG41" s="168"/>
      <c r="DH41" s="168"/>
      <c r="DI41" s="168"/>
      <c r="DJ41" s="168"/>
      <c r="DK41" s="168"/>
      <c r="DL41" s="168"/>
      <c r="DM41" s="168"/>
      <c r="DN41" s="168"/>
      <c r="DO41" s="168"/>
      <c r="DP41" s="168"/>
      <c r="DQ41" s="168"/>
      <c r="DR41" s="168"/>
      <c r="DS41" s="168"/>
      <c r="DT41" s="168"/>
      <c r="DU41" s="168"/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8"/>
      <c r="FY41" s="168"/>
      <c r="FZ41" s="168"/>
      <c r="GA41" s="168"/>
      <c r="GB41" s="168"/>
      <c r="GC41" s="167"/>
      <c r="GD41" s="167"/>
      <c r="GE41" s="167"/>
      <c r="GF41" s="167"/>
      <c r="GG41" s="167"/>
      <c r="GH41" s="167"/>
      <c r="GI41" s="167"/>
      <c r="GJ41" s="167"/>
      <c r="GK41" s="167"/>
    </row>
    <row r="42" spans="1:193" ht="16.8">
      <c r="A42" t="s">
        <v>296</v>
      </c>
      <c r="B42" t="s">
        <v>253</v>
      </c>
      <c r="C42" s="34"/>
      <c r="D42" s="170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  <c r="AT42" s="168"/>
      <c r="AU42" s="168"/>
      <c r="AV42" s="168"/>
      <c r="AW42" s="168"/>
      <c r="AX42" s="168"/>
      <c r="AY42" s="168"/>
      <c r="AZ42" s="168"/>
      <c r="BA42" s="168"/>
      <c r="BB42" s="168"/>
      <c r="BC42" s="168"/>
      <c r="BD42" s="168"/>
      <c r="BE42" s="168"/>
      <c r="BF42" s="168"/>
      <c r="BG42" s="168"/>
      <c r="BH42" s="168"/>
      <c r="BI42" s="168"/>
      <c r="BJ42" s="168"/>
      <c r="BK42" s="168"/>
      <c r="BL42" s="168"/>
      <c r="BM42" s="168"/>
      <c r="BN42" s="168"/>
      <c r="BO42" s="168"/>
      <c r="BP42" s="168"/>
      <c r="BQ42" s="168"/>
      <c r="BR42" s="168"/>
      <c r="BS42" s="168"/>
      <c r="BT42" s="168"/>
      <c r="BU42" s="168"/>
      <c r="BV42" s="168"/>
      <c r="BW42" s="168"/>
      <c r="BX42" s="168"/>
      <c r="BY42" s="168"/>
      <c r="BZ42" s="168"/>
      <c r="CA42" s="168"/>
      <c r="CB42" s="168"/>
      <c r="CC42" s="168"/>
      <c r="CD42" s="168"/>
      <c r="CE42" s="168"/>
      <c r="CF42" s="168"/>
      <c r="CG42" s="168"/>
      <c r="CH42" s="168"/>
      <c r="CI42" s="168"/>
      <c r="CJ42" s="168"/>
      <c r="CK42" s="168"/>
      <c r="CL42" s="168"/>
      <c r="CM42" s="168"/>
      <c r="CN42" s="168"/>
      <c r="CO42" s="168"/>
      <c r="CP42" s="168"/>
      <c r="CQ42" s="168"/>
      <c r="CR42" s="168"/>
      <c r="CS42" s="168"/>
      <c r="CT42" s="168"/>
      <c r="CU42" s="168"/>
      <c r="CV42" s="168"/>
      <c r="CW42" s="168"/>
      <c r="CX42" s="168"/>
      <c r="CY42" s="168"/>
      <c r="CZ42" s="168"/>
      <c r="DA42" s="168"/>
      <c r="DB42" s="168"/>
      <c r="DC42" s="168"/>
      <c r="DD42" s="168"/>
      <c r="DE42" s="168"/>
      <c r="DF42" s="168"/>
      <c r="DG42" s="168"/>
      <c r="DH42" s="168"/>
      <c r="DI42" s="168"/>
      <c r="DJ42" s="168"/>
      <c r="DK42" s="168"/>
      <c r="DL42" s="168"/>
      <c r="DM42" s="168"/>
      <c r="DN42" s="168"/>
      <c r="DO42" s="168"/>
      <c r="DP42" s="168"/>
      <c r="DQ42" s="168"/>
      <c r="DR42" s="168"/>
      <c r="DS42" s="168"/>
      <c r="DT42" s="168"/>
      <c r="DU42" s="168"/>
      <c r="DV42" s="168"/>
      <c r="DW42" s="168"/>
      <c r="DX42" s="168"/>
      <c r="DY42" s="168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X42" s="168"/>
      <c r="EY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8"/>
      <c r="FY42" s="168"/>
      <c r="FZ42" s="168"/>
      <c r="GA42" s="168"/>
      <c r="GB42" s="168"/>
      <c r="GC42" s="167"/>
      <c r="GD42" s="167"/>
      <c r="GE42" s="167"/>
      <c r="GF42" s="167"/>
      <c r="GG42" s="167"/>
      <c r="GH42" s="167"/>
      <c r="GI42" s="167"/>
      <c r="GJ42" s="167"/>
      <c r="GK42" s="167"/>
    </row>
    <row r="43" spans="1:193" ht="16.8">
      <c r="B43" t="s">
        <v>293</v>
      </c>
      <c r="C43" s="34"/>
      <c r="D43" s="162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  <c r="AT43" s="168"/>
      <c r="AU43" s="168"/>
      <c r="AV43" s="168"/>
      <c r="AW43" s="168"/>
      <c r="AX43" s="168"/>
      <c r="AY43" s="168"/>
      <c r="AZ43" s="168"/>
      <c r="BA43" s="168"/>
      <c r="BB43" s="168"/>
      <c r="BC43" s="168"/>
      <c r="BD43" s="168"/>
      <c r="BE43" s="168"/>
      <c r="BF43" s="168"/>
      <c r="BG43" s="168"/>
      <c r="BH43" s="168"/>
      <c r="BI43" s="168"/>
      <c r="BJ43" s="168"/>
      <c r="BK43" s="168"/>
      <c r="BL43" s="168"/>
      <c r="BM43" s="168"/>
      <c r="BN43" s="168"/>
      <c r="BO43" s="168"/>
      <c r="BP43" s="168"/>
      <c r="BQ43" s="168"/>
      <c r="BR43" s="168"/>
      <c r="BS43" s="168"/>
      <c r="BT43" s="168"/>
      <c r="BU43" s="168"/>
      <c r="BV43" s="168"/>
      <c r="BW43" s="168"/>
      <c r="BX43" s="168"/>
      <c r="BY43" s="168"/>
      <c r="BZ43" s="168"/>
      <c r="CA43" s="168"/>
      <c r="CB43" s="168"/>
      <c r="CC43" s="168"/>
      <c r="CD43" s="168"/>
      <c r="CE43" s="168"/>
      <c r="CF43" s="168"/>
      <c r="CG43" s="168"/>
      <c r="CH43" s="168"/>
      <c r="CI43" s="168"/>
      <c r="CJ43" s="168"/>
      <c r="CK43" s="168"/>
      <c r="CL43" s="168"/>
      <c r="CM43" s="168"/>
      <c r="CN43" s="168"/>
      <c r="CO43" s="168"/>
      <c r="CP43" s="168"/>
      <c r="CQ43" s="168"/>
      <c r="CR43" s="168"/>
      <c r="CS43" s="168"/>
      <c r="CT43" s="168"/>
      <c r="CU43" s="168"/>
      <c r="CV43" s="168"/>
      <c r="CW43" s="168"/>
      <c r="CX43" s="168"/>
      <c r="CY43" s="168"/>
      <c r="CZ43" s="168"/>
      <c r="DA43" s="168"/>
      <c r="DB43" s="168"/>
      <c r="DC43" s="168"/>
      <c r="DD43" s="168"/>
      <c r="DE43" s="168"/>
      <c r="DF43" s="168"/>
      <c r="DG43" s="168"/>
      <c r="DH43" s="168"/>
      <c r="DI43" s="168"/>
      <c r="DJ43" s="168"/>
      <c r="DK43" s="168"/>
      <c r="DL43" s="168"/>
      <c r="DM43" s="168"/>
      <c r="DN43" s="168"/>
      <c r="DO43" s="168"/>
      <c r="DP43" s="168"/>
      <c r="DQ43" s="168"/>
      <c r="DR43" s="168"/>
      <c r="DS43" s="168"/>
      <c r="DT43" s="168"/>
      <c r="DU43" s="168"/>
      <c r="DV43" s="168"/>
      <c r="DW43" s="168"/>
      <c r="DX43" s="168"/>
      <c r="DY43" s="168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X43" s="168"/>
      <c r="EY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8"/>
      <c r="FY43" s="168"/>
      <c r="FZ43" s="168"/>
      <c r="GA43" s="168"/>
      <c r="GB43" s="168"/>
      <c r="GC43" s="167"/>
      <c r="GD43" s="167"/>
      <c r="GE43" s="167"/>
      <c r="GF43" s="167"/>
      <c r="GG43" s="167"/>
      <c r="GH43" s="167"/>
      <c r="GI43" s="167"/>
      <c r="GJ43" s="167"/>
      <c r="GK43" s="167"/>
    </row>
    <row r="44" spans="1:193" ht="16.8">
      <c r="A44" t="s">
        <v>298</v>
      </c>
      <c r="B44" t="s">
        <v>293</v>
      </c>
      <c r="C44" s="34"/>
      <c r="D44" s="162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168"/>
      <c r="BS44" s="168"/>
      <c r="BT44" s="168"/>
      <c r="BU44" s="168"/>
      <c r="BV44" s="168"/>
      <c r="BW44" s="168"/>
      <c r="BX44" s="168"/>
      <c r="BY44" s="168"/>
      <c r="BZ44" s="168"/>
      <c r="CA44" s="168"/>
      <c r="CB44" s="168"/>
      <c r="CC44" s="168"/>
      <c r="CD44" s="168"/>
      <c r="CE44" s="168"/>
      <c r="CF44" s="168"/>
      <c r="CG44" s="168"/>
      <c r="CH44" s="168"/>
      <c r="CI44" s="168"/>
      <c r="CJ44" s="168"/>
      <c r="CK44" s="168"/>
      <c r="CL44" s="168"/>
      <c r="CM44" s="168"/>
      <c r="CN44" s="168"/>
      <c r="CO44" s="168"/>
      <c r="CP44" s="168"/>
      <c r="CQ44" s="168"/>
      <c r="CR44" s="168"/>
      <c r="CS44" s="168"/>
      <c r="CT44" s="168"/>
      <c r="CU44" s="168"/>
      <c r="CV44" s="168"/>
      <c r="CW44" s="168"/>
      <c r="CX44" s="168"/>
      <c r="CY44" s="168"/>
      <c r="CZ44" s="168"/>
      <c r="DA44" s="168"/>
      <c r="DB44" s="168"/>
      <c r="DC44" s="168"/>
      <c r="DD44" s="168"/>
      <c r="DE44" s="168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X44" s="168"/>
      <c r="EY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8"/>
      <c r="FY44" s="168"/>
      <c r="FZ44" s="168"/>
      <c r="GA44" s="168"/>
      <c r="GB44" s="168"/>
      <c r="GC44" s="167"/>
      <c r="GD44" s="167"/>
      <c r="GE44" s="167"/>
      <c r="GF44" s="167"/>
      <c r="GG44" s="167"/>
      <c r="GH44" s="167"/>
      <c r="GI44" s="167"/>
      <c r="GJ44" s="167"/>
      <c r="GK44" s="167"/>
    </row>
    <row r="45" spans="1:193" ht="16.8">
      <c r="B45" t="s">
        <v>370</v>
      </c>
      <c r="C45" s="34"/>
      <c r="D45" s="162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7"/>
      <c r="GD45" s="167"/>
      <c r="GE45" s="167"/>
      <c r="GF45" s="167"/>
      <c r="GG45" s="167"/>
      <c r="GH45" s="167"/>
      <c r="GI45" s="167"/>
      <c r="GJ45" s="167"/>
      <c r="GK45" s="167"/>
    </row>
    <row r="46" spans="1:193" ht="16.8">
      <c r="A46" t="s">
        <v>295</v>
      </c>
      <c r="B46" t="s">
        <v>253</v>
      </c>
      <c r="C46" s="34"/>
      <c r="D46" s="162"/>
      <c r="E46" s="162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7"/>
      <c r="GD46" s="167"/>
      <c r="GE46" s="167"/>
      <c r="GF46" s="167"/>
      <c r="GG46" s="167"/>
      <c r="GH46" s="167"/>
      <c r="GI46" s="167"/>
      <c r="GJ46" s="167"/>
      <c r="GK46" s="167"/>
    </row>
    <row r="47" spans="1:193" ht="15.6">
      <c r="A47" t="s">
        <v>288</v>
      </c>
      <c r="B47" t="s">
        <v>254</v>
      </c>
      <c r="C47" s="34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7"/>
      <c r="GD47" s="167"/>
      <c r="GE47" s="167"/>
      <c r="GF47" s="167"/>
      <c r="GG47" s="167"/>
      <c r="GH47" s="167"/>
      <c r="GI47" s="167"/>
      <c r="GJ47" s="167"/>
      <c r="GK47" s="167"/>
    </row>
    <row r="48" spans="1:193" ht="15.6">
      <c r="A48" t="s">
        <v>289</v>
      </c>
      <c r="B48" t="s">
        <v>254</v>
      </c>
      <c r="C48" s="34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7"/>
      <c r="GD48" s="167"/>
      <c r="GE48" s="167"/>
      <c r="GF48" s="167"/>
      <c r="GG48" s="167"/>
      <c r="GH48" s="167"/>
      <c r="GI48" s="167"/>
      <c r="GJ48" s="167"/>
      <c r="GK48" s="167"/>
    </row>
    <row r="49" spans="1:193" ht="15.6">
      <c r="A49" t="s">
        <v>288</v>
      </c>
      <c r="B49" t="s">
        <v>255</v>
      </c>
      <c r="C49" s="34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7"/>
      <c r="GD49" s="167"/>
      <c r="GE49" s="167"/>
      <c r="GF49" s="167"/>
      <c r="GG49" s="167"/>
      <c r="GH49" s="167"/>
      <c r="GI49" s="167"/>
      <c r="GJ49" s="167"/>
      <c r="GK49" s="167"/>
    </row>
    <row r="50" spans="1:193" ht="15.6">
      <c r="A50" t="s">
        <v>290</v>
      </c>
      <c r="B50" t="s">
        <v>255</v>
      </c>
      <c r="C50" s="34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7"/>
      <c r="GD50" s="167"/>
      <c r="GE50" s="167"/>
      <c r="GF50" s="167"/>
      <c r="GG50" s="167"/>
      <c r="GH50" s="167"/>
      <c r="GI50" s="167"/>
      <c r="GJ50" s="167"/>
      <c r="GK50" s="167"/>
    </row>
    <row r="51" spans="1:193" ht="16.2">
      <c r="B51" s="13" t="s">
        <v>97</v>
      </c>
      <c r="C51" s="34"/>
      <c r="D51" s="168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7"/>
      <c r="FX51" s="167"/>
      <c r="FY51" s="167"/>
      <c r="FZ51" s="167"/>
      <c r="GA51" s="167"/>
      <c r="GB51" s="167"/>
      <c r="GC51" s="167"/>
      <c r="GD51" s="167"/>
      <c r="GE51" s="167"/>
      <c r="GF51" s="167"/>
      <c r="GG51" s="167"/>
      <c r="GH51" s="167"/>
      <c r="GI51" s="167"/>
      <c r="GJ51" s="167"/>
      <c r="GK51" s="167"/>
    </row>
    <row r="52" spans="1:193" ht="16.2">
      <c r="B52" s="13" t="s">
        <v>252</v>
      </c>
      <c r="C52" s="34"/>
      <c r="D52" s="168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</row>
    <row r="53" spans="1:193" ht="16.2">
      <c r="A53" t="s">
        <v>207</v>
      </c>
      <c r="B53" s="13" t="s">
        <v>102</v>
      </c>
      <c r="C53" s="34"/>
      <c r="D53" s="163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</row>
    <row r="54" spans="1:193" ht="16.2">
      <c r="B54" s="13" t="s">
        <v>208</v>
      </c>
      <c r="C54" s="34"/>
      <c r="D54" s="168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167"/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</row>
    <row r="55" spans="1:193" ht="16.2">
      <c r="A55" t="s">
        <v>57</v>
      </c>
      <c r="B55" t="s">
        <v>104</v>
      </c>
      <c r="C55" s="34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167"/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167"/>
      <c r="FY55" s="167"/>
      <c r="FZ55" s="167"/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</row>
    <row r="56" spans="1:193">
      <c r="A56" t="s">
        <v>71</v>
      </c>
      <c r="B56" t="s">
        <v>17</v>
      </c>
      <c r="C56" s="34"/>
      <c r="D56" s="168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</row>
    <row r="57" spans="1:193" ht="16.8">
      <c r="A57" t="s">
        <v>7</v>
      </c>
      <c r="B57" t="s">
        <v>45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</row>
    <row r="58" spans="1:193" ht="16.8">
      <c r="A58" t="s">
        <v>8</v>
      </c>
      <c r="B58" t="s">
        <v>108</v>
      </c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</row>
    <row r="59" spans="1:193">
      <c r="B59" t="s">
        <v>121</v>
      </c>
      <c r="C59" s="37"/>
      <c r="D59" s="163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167"/>
      <c r="DS59" s="167"/>
      <c r="DT59" s="167"/>
      <c r="DU59" s="167"/>
      <c r="DV59" s="167"/>
      <c r="DW59" s="167"/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</row>
    <row r="60" spans="1:193" ht="16.8">
      <c r="A60" t="s">
        <v>9</v>
      </c>
      <c r="B60" t="s">
        <v>107</v>
      </c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</row>
    <row r="61" spans="1:193">
      <c r="C61" s="37"/>
      <c r="D61" s="163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</row>
    <row r="62" spans="1:193" ht="16.8">
      <c r="A62" t="s">
        <v>73</v>
      </c>
      <c r="B62" t="s">
        <v>74</v>
      </c>
      <c r="C62" s="38"/>
      <c r="D62" s="164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167"/>
      <c r="GB62" s="167"/>
      <c r="GC62" s="167"/>
      <c r="GD62" s="167"/>
      <c r="GE62" s="167"/>
      <c r="GF62" s="167"/>
      <c r="GG62" s="167"/>
      <c r="GH62" s="167"/>
      <c r="GI62" s="167"/>
      <c r="GJ62" s="167"/>
      <c r="GK62" s="167"/>
    </row>
    <row r="63" spans="1:193">
      <c r="B63" t="s">
        <v>121</v>
      </c>
      <c r="C63" s="39"/>
      <c r="D63" s="171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167"/>
      <c r="GE63" s="167"/>
      <c r="GF63" s="167"/>
      <c r="GG63" s="167"/>
      <c r="GH63" s="167"/>
      <c r="GI63" s="167"/>
      <c r="GJ63" s="167"/>
      <c r="GK63" s="167"/>
    </row>
    <row r="64" spans="1:193" ht="16.8">
      <c r="A64" t="s">
        <v>21</v>
      </c>
      <c r="B64" t="s">
        <v>283</v>
      </c>
      <c r="C64" s="33"/>
      <c r="D64" s="162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7"/>
      <c r="GK64" s="167"/>
    </row>
    <row r="65" spans="1:193">
      <c r="B65" t="s">
        <v>302</v>
      </c>
      <c r="C65" s="33"/>
      <c r="D65" s="167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65"/>
      <c r="CD65" s="165"/>
      <c r="CE65" s="165"/>
      <c r="CF65" s="165"/>
      <c r="CG65" s="165"/>
      <c r="CH65" s="165"/>
      <c r="CI65" s="165"/>
      <c r="CJ65" s="165"/>
      <c r="CK65" s="165"/>
      <c r="CL65" s="165"/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65"/>
      <c r="DI65" s="165"/>
      <c r="DJ65" s="165"/>
      <c r="DK65" s="165"/>
      <c r="DL65" s="165"/>
      <c r="DM65" s="165"/>
      <c r="DN65" s="165"/>
      <c r="DO65" s="165"/>
      <c r="DP65" s="165"/>
      <c r="DQ65" s="165"/>
      <c r="DR65" s="165"/>
      <c r="DS65" s="165"/>
      <c r="DT65" s="165"/>
      <c r="DU65" s="165"/>
      <c r="DV65" s="165"/>
      <c r="DW65" s="165"/>
      <c r="DX65" s="165"/>
      <c r="DY65" s="165"/>
      <c r="DZ65" s="165"/>
      <c r="EA65" s="165"/>
      <c r="EB65" s="165"/>
      <c r="EC65" s="165"/>
      <c r="ED65" s="165"/>
      <c r="EE65" s="165"/>
      <c r="EF65" s="165"/>
      <c r="EG65" s="165"/>
      <c r="EH65" s="165"/>
      <c r="EI65" s="165"/>
      <c r="EJ65" s="165"/>
      <c r="EK65" s="165"/>
      <c r="EL65" s="165"/>
      <c r="EM65" s="165"/>
      <c r="EN65" s="165"/>
      <c r="EO65" s="165"/>
      <c r="EP65" s="165"/>
      <c r="EQ65" s="165"/>
      <c r="ER65" s="165"/>
      <c r="ES65" s="165"/>
      <c r="ET65" s="165"/>
      <c r="EU65" s="165"/>
      <c r="EV65" s="165"/>
      <c r="EW65" s="165"/>
      <c r="EX65" s="165"/>
      <c r="EY65" s="165"/>
      <c r="EZ65" s="165"/>
      <c r="FA65" s="165"/>
      <c r="FB65" s="165"/>
      <c r="FC65" s="165"/>
      <c r="FD65" s="165"/>
      <c r="FE65" s="165"/>
      <c r="FF65" s="165"/>
      <c r="FG65" s="165"/>
      <c r="FH65" s="165"/>
      <c r="FI65" s="165"/>
      <c r="FJ65" s="165"/>
      <c r="FK65" s="165"/>
      <c r="FL65" s="165"/>
      <c r="FM65" s="165"/>
      <c r="FN65" s="165"/>
      <c r="FO65" s="165"/>
      <c r="FP65" s="165"/>
      <c r="FQ65" s="165"/>
      <c r="FR65" s="165"/>
      <c r="FS65" s="165"/>
      <c r="FT65" s="165"/>
      <c r="FU65" s="165"/>
      <c r="FV65" s="165"/>
      <c r="FW65" s="165"/>
      <c r="FX65" s="165"/>
      <c r="FY65" s="165"/>
      <c r="FZ65" s="165"/>
      <c r="GA65" s="165"/>
      <c r="GB65" s="165"/>
      <c r="GC65" s="167"/>
      <c r="GD65" s="167"/>
      <c r="GE65" s="167"/>
      <c r="GF65" s="167"/>
      <c r="GG65" s="167"/>
      <c r="GH65" s="167"/>
      <c r="GI65" s="167"/>
      <c r="GJ65" s="167"/>
      <c r="GK65" s="167"/>
    </row>
    <row r="66" spans="1:193">
      <c r="A66" t="s">
        <v>299</v>
      </c>
      <c r="B66" t="s">
        <v>300</v>
      </c>
      <c r="C66" s="33"/>
      <c r="D66" s="168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5"/>
      <c r="BD66" s="165"/>
      <c r="BE66" s="165"/>
      <c r="BF66" s="165"/>
      <c r="BG66" s="165"/>
      <c r="BH66" s="165"/>
      <c r="BI66" s="165"/>
      <c r="BJ66" s="165"/>
      <c r="BK66" s="165"/>
      <c r="BL66" s="165"/>
      <c r="BM66" s="165"/>
      <c r="BN66" s="165"/>
      <c r="BO66" s="165"/>
      <c r="BP66" s="165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65"/>
      <c r="CD66" s="165"/>
      <c r="CE66" s="165"/>
      <c r="CF66" s="165"/>
      <c r="CG66" s="165"/>
      <c r="CH66" s="165"/>
      <c r="CI66" s="165"/>
      <c r="CJ66" s="165"/>
      <c r="CK66" s="165"/>
      <c r="CL66" s="165"/>
      <c r="CM66" s="165"/>
      <c r="CN66" s="165"/>
      <c r="CO66" s="165"/>
      <c r="CP66" s="165"/>
      <c r="CQ66" s="165"/>
      <c r="CR66" s="165"/>
      <c r="CS66" s="165"/>
      <c r="CT66" s="165"/>
      <c r="CU66" s="165"/>
      <c r="CV66" s="165"/>
      <c r="CW66" s="165"/>
      <c r="CX66" s="165"/>
      <c r="CY66" s="165"/>
      <c r="CZ66" s="165"/>
      <c r="DA66" s="165"/>
      <c r="DB66" s="165"/>
      <c r="DC66" s="165"/>
      <c r="DD66" s="165"/>
      <c r="DE66" s="165"/>
      <c r="DF66" s="165"/>
      <c r="DG66" s="165"/>
      <c r="DH66" s="165"/>
      <c r="DI66" s="165"/>
      <c r="DJ66" s="165"/>
      <c r="DK66" s="165"/>
      <c r="DL66" s="165"/>
      <c r="DM66" s="165"/>
      <c r="DN66" s="165"/>
      <c r="DO66" s="165"/>
      <c r="DP66" s="165"/>
      <c r="DQ66" s="165"/>
      <c r="DR66" s="165"/>
      <c r="DS66" s="165"/>
      <c r="DT66" s="165"/>
      <c r="DU66" s="165"/>
      <c r="DV66" s="165"/>
      <c r="DW66" s="165"/>
      <c r="DX66" s="165"/>
      <c r="DY66" s="165"/>
      <c r="DZ66" s="165"/>
      <c r="EA66" s="165"/>
      <c r="EB66" s="165"/>
      <c r="EC66" s="165"/>
      <c r="ED66" s="165"/>
      <c r="EE66" s="165"/>
      <c r="EF66" s="165"/>
      <c r="EG66" s="165"/>
      <c r="EH66" s="165"/>
      <c r="EI66" s="165"/>
      <c r="EJ66" s="165"/>
      <c r="EK66" s="165"/>
      <c r="EL66" s="165"/>
      <c r="EM66" s="165"/>
      <c r="EN66" s="165"/>
      <c r="EO66" s="165"/>
      <c r="EP66" s="165"/>
      <c r="EQ66" s="165"/>
      <c r="ER66" s="165"/>
      <c r="ES66" s="165"/>
      <c r="ET66" s="165"/>
      <c r="EU66" s="165"/>
      <c r="EV66" s="165"/>
      <c r="EW66" s="165"/>
      <c r="EX66" s="165"/>
      <c r="EY66" s="165"/>
      <c r="EZ66" s="165"/>
      <c r="FA66" s="165"/>
      <c r="FB66" s="165"/>
      <c r="FC66" s="165"/>
      <c r="FD66" s="165"/>
      <c r="FE66" s="165"/>
      <c r="FF66" s="165"/>
      <c r="FG66" s="165"/>
      <c r="FH66" s="165"/>
      <c r="FI66" s="165"/>
      <c r="FJ66" s="165"/>
      <c r="FK66" s="165"/>
      <c r="FL66" s="165"/>
      <c r="FM66" s="165"/>
      <c r="FN66" s="165"/>
      <c r="FO66" s="165"/>
      <c r="FP66" s="165"/>
      <c r="FQ66" s="165"/>
      <c r="FR66" s="165"/>
      <c r="FS66" s="165"/>
      <c r="FT66" s="165"/>
      <c r="FU66" s="165"/>
      <c r="FV66" s="165"/>
      <c r="FW66" s="165"/>
      <c r="FX66" s="165"/>
      <c r="FY66" s="165"/>
      <c r="FZ66" s="165"/>
      <c r="GA66" s="165"/>
      <c r="GB66" s="165"/>
      <c r="GC66" s="167"/>
      <c r="GD66" s="167"/>
      <c r="GE66" s="167"/>
      <c r="GF66" s="167"/>
      <c r="GG66" s="167"/>
      <c r="GH66" s="167"/>
      <c r="GI66" s="167"/>
      <c r="GJ66" s="167"/>
      <c r="GK66" s="167"/>
    </row>
    <row r="67" spans="1:193">
      <c r="B67" t="s">
        <v>301</v>
      </c>
      <c r="C67" s="33"/>
      <c r="D67" s="162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65"/>
      <c r="CD67" s="165"/>
      <c r="CE67" s="165"/>
      <c r="CF67" s="165"/>
      <c r="CG67" s="165"/>
      <c r="CH67" s="165"/>
      <c r="CI67" s="165"/>
      <c r="CJ67" s="165"/>
      <c r="CK67" s="165"/>
      <c r="CL67" s="165"/>
      <c r="CM67" s="165"/>
      <c r="CN67" s="165"/>
      <c r="CO67" s="165"/>
      <c r="CP67" s="165"/>
      <c r="CQ67" s="165"/>
      <c r="CR67" s="165"/>
      <c r="CS67" s="165"/>
      <c r="CT67" s="165"/>
      <c r="CU67" s="165"/>
      <c r="CV67" s="165"/>
      <c r="CW67" s="165"/>
      <c r="CX67" s="165"/>
      <c r="CY67" s="165"/>
      <c r="CZ67" s="165"/>
      <c r="DA67" s="165"/>
      <c r="DB67" s="165"/>
      <c r="DC67" s="165"/>
      <c r="DD67" s="165"/>
      <c r="DE67" s="165"/>
      <c r="DF67" s="165"/>
      <c r="DG67" s="165"/>
      <c r="DH67" s="165"/>
      <c r="DI67" s="165"/>
      <c r="DJ67" s="165"/>
      <c r="DK67" s="165"/>
      <c r="DL67" s="165"/>
      <c r="DM67" s="165"/>
      <c r="DN67" s="165"/>
      <c r="DO67" s="165"/>
      <c r="DP67" s="165"/>
      <c r="DQ67" s="165"/>
      <c r="DR67" s="165"/>
      <c r="DS67" s="165"/>
      <c r="DT67" s="165"/>
      <c r="DU67" s="165"/>
      <c r="DV67" s="165"/>
      <c r="DW67" s="165"/>
      <c r="DX67" s="165"/>
      <c r="DY67" s="165"/>
      <c r="DZ67" s="165"/>
      <c r="EA67" s="165"/>
      <c r="EB67" s="165"/>
      <c r="EC67" s="165"/>
      <c r="ED67" s="165"/>
      <c r="EE67" s="165"/>
      <c r="EF67" s="165"/>
      <c r="EG67" s="165"/>
      <c r="EH67" s="165"/>
      <c r="EI67" s="165"/>
      <c r="EJ67" s="165"/>
      <c r="EK67" s="165"/>
      <c r="EL67" s="165"/>
      <c r="EM67" s="165"/>
      <c r="EN67" s="165"/>
      <c r="EO67" s="165"/>
      <c r="EP67" s="165"/>
      <c r="EQ67" s="165"/>
      <c r="ER67" s="165"/>
      <c r="ES67" s="165"/>
      <c r="ET67" s="165"/>
      <c r="EU67" s="165"/>
      <c r="EV67" s="165"/>
      <c r="EW67" s="165"/>
      <c r="EX67" s="165"/>
      <c r="EY67" s="165"/>
      <c r="EZ67" s="165"/>
      <c r="FA67" s="165"/>
      <c r="FB67" s="165"/>
      <c r="FC67" s="165"/>
      <c r="FD67" s="165"/>
      <c r="FE67" s="165"/>
      <c r="FF67" s="165"/>
      <c r="FG67" s="165"/>
      <c r="FH67" s="165"/>
      <c r="FI67" s="165"/>
      <c r="FJ67" s="165"/>
      <c r="FK67" s="165"/>
      <c r="FL67" s="165"/>
      <c r="FM67" s="165"/>
      <c r="FN67" s="165"/>
      <c r="FO67" s="165"/>
      <c r="FP67" s="165"/>
      <c r="FQ67" s="165"/>
      <c r="FR67" s="165"/>
      <c r="FS67" s="165"/>
      <c r="FT67" s="165"/>
      <c r="FU67" s="165"/>
      <c r="FV67" s="165"/>
      <c r="FW67" s="165"/>
      <c r="FX67" s="165"/>
      <c r="FY67" s="165"/>
      <c r="FZ67" s="165"/>
      <c r="GA67" s="165"/>
      <c r="GB67" s="165"/>
      <c r="GC67" s="167"/>
      <c r="GD67" s="167"/>
      <c r="GE67" s="167"/>
      <c r="GF67" s="167"/>
      <c r="GG67" s="167"/>
      <c r="GH67" s="167"/>
      <c r="GI67" s="167"/>
      <c r="GJ67" s="167"/>
      <c r="GK67" s="167"/>
    </row>
    <row r="68" spans="1:193" s="1" customFormat="1" ht="16.2">
      <c r="A68" t="s">
        <v>118</v>
      </c>
      <c r="B68" s="13" t="s">
        <v>109</v>
      </c>
      <c r="C68" s="34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/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/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81"/>
      <c r="GD68" s="181"/>
      <c r="GE68" s="181"/>
      <c r="GF68" s="181"/>
      <c r="GG68" s="181"/>
      <c r="GH68" s="181"/>
      <c r="GI68" s="181"/>
      <c r="GJ68" s="181"/>
      <c r="GK68" s="181"/>
    </row>
    <row r="69" spans="1:193" ht="16.2">
      <c r="A69" s="30"/>
      <c r="B69" s="13" t="s">
        <v>110</v>
      </c>
      <c r="C69" s="37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  <c r="BB69" s="163"/>
      <c r="BC69" s="163"/>
      <c r="BD69" s="163"/>
      <c r="BE69" s="163"/>
      <c r="BF69" s="163"/>
      <c r="BG69" s="163"/>
      <c r="BH69" s="163"/>
      <c r="BI69" s="163"/>
      <c r="BJ69" s="163"/>
      <c r="BK69" s="163"/>
      <c r="BL69" s="163"/>
      <c r="BM69" s="163"/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63"/>
      <c r="CD69" s="163"/>
      <c r="CE69" s="163"/>
      <c r="CF69" s="163"/>
      <c r="CG69" s="163"/>
      <c r="CH69" s="163"/>
      <c r="CI69" s="163"/>
      <c r="CJ69" s="163"/>
      <c r="CK69" s="163"/>
      <c r="CL69" s="163"/>
      <c r="CM69" s="163"/>
      <c r="CN69" s="163"/>
      <c r="CO69" s="163"/>
      <c r="CP69" s="163"/>
      <c r="CQ69" s="163"/>
      <c r="CR69" s="163"/>
      <c r="CS69" s="163"/>
      <c r="CT69" s="163"/>
      <c r="CU69" s="163"/>
      <c r="CV69" s="163"/>
      <c r="CW69" s="163"/>
      <c r="CX69" s="163"/>
      <c r="CY69" s="163"/>
      <c r="CZ69" s="163"/>
      <c r="DA69" s="163"/>
      <c r="DB69" s="163"/>
      <c r="DC69" s="163"/>
      <c r="DD69" s="163"/>
      <c r="DE69" s="163"/>
      <c r="DF69" s="163"/>
      <c r="DG69" s="163"/>
      <c r="DH69" s="163"/>
      <c r="DI69" s="163"/>
      <c r="DJ69" s="163"/>
      <c r="DK69" s="163"/>
      <c r="DL69" s="163"/>
      <c r="DM69" s="163"/>
      <c r="DN69" s="163"/>
      <c r="DO69" s="163"/>
      <c r="DP69" s="163"/>
      <c r="DQ69" s="163"/>
      <c r="DR69" s="163"/>
      <c r="DS69" s="163"/>
      <c r="DT69" s="163"/>
      <c r="DU69" s="163"/>
      <c r="DV69" s="163"/>
      <c r="DW69" s="163"/>
      <c r="DX69" s="163"/>
      <c r="DY69" s="163"/>
      <c r="DZ69" s="163"/>
      <c r="EA69" s="163"/>
      <c r="EB69" s="163"/>
      <c r="EC69" s="163"/>
      <c r="ED69" s="163"/>
      <c r="EE69" s="163"/>
      <c r="EF69" s="163"/>
      <c r="EG69" s="163"/>
      <c r="EH69" s="163"/>
      <c r="EI69" s="163"/>
      <c r="EJ69" s="163"/>
      <c r="EK69" s="163"/>
      <c r="EL69" s="163"/>
      <c r="EM69" s="163"/>
      <c r="EN69" s="163"/>
      <c r="EO69" s="163"/>
      <c r="EP69" s="163"/>
      <c r="EQ69" s="163"/>
      <c r="ER69" s="163"/>
      <c r="ES69" s="163"/>
      <c r="ET69" s="163"/>
      <c r="EU69" s="163"/>
      <c r="EV69" s="163"/>
      <c r="EW69" s="163"/>
      <c r="EX69" s="163"/>
      <c r="EY69" s="163"/>
      <c r="EZ69" s="163"/>
      <c r="FA69" s="163"/>
      <c r="FB69" s="163"/>
      <c r="FC69" s="163"/>
      <c r="FD69" s="163"/>
      <c r="FE69" s="163"/>
      <c r="FF69" s="163"/>
      <c r="FG69" s="163"/>
      <c r="FH69" s="163"/>
      <c r="FI69" s="163"/>
      <c r="FJ69" s="163"/>
      <c r="FK69" s="163"/>
      <c r="FL69" s="163"/>
      <c r="FM69" s="163"/>
      <c r="FN69" s="163"/>
      <c r="FO69" s="163"/>
      <c r="FP69" s="163"/>
      <c r="FQ69" s="163"/>
      <c r="FR69" s="163"/>
      <c r="FS69" s="163"/>
      <c r="FT69" s="163"/>
      <c r="FU69" s="163"/>
      <c r="FV69" s="163"/>
      <c r="FW69" s="163"/>
      <c r="FX69" s="163"/>
      <c r="FY69" s="163"/>
      <c r="FZ69" s="163"/>
      <c r="GA69" s="163"/>
      <c r="GB69" s="163"/>
      <c r="GC69" s="167"/>
      <c r="GD69" s="167"/>
      <c r="GE69" s="167"/>
      <c r="GF69" s="167"/>
      <c r="GG69" s="167"/>
      <c r="GH69" s="167"/>
      <c r="GI69" s="167"/>
      <c r="GJ69" s="167"/>
      <c r="GK69" s="167"/>
    </row>
    <row r="70" spans="1:193">
      <c r="A70" t="s">
        <v>201</v>
      </c>
      <c r="B70" t="s">
        <v>202</v>
      </c>
      <c r="C70" s="33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2"/>
      <c r="DS70" s="162"/>
      <c r="DT70" s="162"/>
      <c r="DU70" s="162"/>
      <c r="DV70" s="162"/>
      <c r="DW70" s="162"/>
      <c r="DX70" s="162"/>
      <c r="DY70" s="162"/>
      <c r="DZ70" s="162"/>
      <c r="EA70" s="162"/>
      <c r="EB70" s="162"/>
      <c r="EC70" s="162"/>
      <c r="ED70" s="162"/>
      <c r="EE70" s="162"/>
      <c r="EF70" s="162"/>
      <c r="EG70" s="162"/>
      <c r="EH70" s="162"/>
      <c r="EI70" s="162"/>
      <c r="EJ70" s="162"/>
      <c r="EK70" s="162"/>
      <c r="EL70" s="162"/>
      <c r="EM70" s="162"/>
      <c r="EN70" s="162"/>
      <c r="EO70" s="162"/>
      <c r="EP70" s="162"/>
      <c r="EQ70" s="162"/>
      <c r="ER70" s="162"/>
      <c r="ES70" s="162"/>
      <c r="ET70" s="162"/>
      <c r="EU70" s="162"/>
      <c r="EV70" s="162"/>
      <c r="EW70" s="162"/>
      <c r="EX70" s="162"/>
      <c r="EY70" s="162"/>
      <c r="EZ70" s="162"/>
      <c r="FA70" s="162"/>
      <c r="FB70" s="162"/>
      <c r="FC70" s="162"/>
      <c r="FD70" s="162"/>
      <c r="FE70" s="162"/>
      <c r="FF70" s="162"/>
      <c r="FG70" s="162"/>
      <c r="FH70" s="162"/>
      <c r="FI70" s="162"/>
      <c r="FJ70" s="162"/>
      <c r="FK70" s="162"/>
      <c r="FL70" s="162"/>
      <c r="FM70" s="162"/>
      <c r="FN70" s="162"/>
      <c r="FO70" s="162"/>
      <c r="FP70" s="162"/>
      <c r="FQ70" s="162"/>
      <c r="FR70" s="162"/>
      <c r="FS70" s="162"/>
      <c r="FT70" s="162"/>
      <c r="FU70" s="162"/>
      <c r="FV70" s="162"/>
      <c r="FW70" s="162"/>
      <c r="FX70" s="162"/>
      <c r="FY70" s="162"/>
      <c r="FZ70" s="162"/>
      <c r="GA70" s="162"/>
      <c r="GB70" s="162"/>
      <c r="GC70" s="167"/>
      <c r="GD70" s="167"/>
      <c r="GE70" s="167"/>
      <c r="GF70" s="167"/>
      <c r="GG70" s="167"/>
      <c r="GH70" s="167"/>
      <c r="GI70" s="167"/>
      <c r="GJ70" s="167"/>
      <c r="GK70" s="167"/>
    </row>
    <row r="71" spans="1:193" ht="16.2">
      <c r="A71" t="s">
        <v>209</v>
      </c>
      <c r="B71" s="13" t="s">
        <v>102</v>
      </c>
      <c r="C71" s="37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  <c r="BB71" s="163"/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63"/>
      <c r="CD71" s="163"/>
      <c r="CE71" s="163"/>
      <c r="CF71" s="163"/>
      <c r="CG71" s="163"/>
      <c r="CH71" s="163"/>
      <c r="CI71" s="163"/>
      <c r="CJ71" s="163"/>
      <c r="CK71" s="163"/>
      <c r="CL71" s="163"/>
      <c r="CM71" s="163"/>
      <c r="CN71" s="163"/>
      <c r="CO71" s="163"/>
      <c r="CP71" s="163"/>
      <c r="CQ71" s="163"/>
      <c r="CR71" s="163"/>
      <c r="CS71" s="163"/>
      <c r="CT71" s="163"/>
      <c r="CU71" s="163"/>
      <c r="CV71" s="163"/>
      <c r="CW71" s="163"/>
      <c r="CX71" s="163"/>
      <c r="CY71" s="163"/>
      <c r="CZ71" s="163"/>
      <c r="DA71" s="163"/>
      <c r="DB71" s="163"/>
      <c r="DC71" s="163"/>
      <c r="DD71" s="163"/>
      <c r="DE71" s="163"/>
      <c r="DF71" s="163"/>
      <c r="DG71" s="163"/>
      <c r="DH71" s="163"/>
      <c r="DI71" s="163"/>
      <c r="DJ71" s="163"/>
      <c r="DK71" s="163"/>
      <c r="DL71" s="163"/>
      <c r="DM71" s="163"/>
      <c r="DN71" s="163"/>
      <c r="DO71" s="163"/>
      <c r="DP71" s="163"/>
      <c r="DQ71" s="163"/>
      <c r="DR71" s="163"/>
      <c r="DS71" s="163"/>
      <c r="DT71" s="163"/>
      <c r="DU71" s="163"/>
      <c r="DV71" s="163"/>
      <c r="DW71" s="163"/>
      <c r="DX71" s="163"/>
      <c r="DY71" s="163"/>
      <c r="DZ71" s="163"/>
      <c r="EA71" s="163"/>
      <c r="EB71" s="163"/>
      <c r="EC71" s="163"/>
      <c r="ED71" s="163"/>
      <c r="EE71" s="163"/>
      <c r="EF71" s="163"/>
      <c r="EG71" s="163"/>
      <c r="EH71" s="163"/>
      <c r="EI71" s="163"/>
      <c r="EJ71" s="163"/>
      <c r="EK71" s="163"/>
      <c r="EL71" s="163"/>
      <c r="EM71" s="163"/>
      <c r="EN71" s="163"/>
      <c r="EO71" s="163"/>
      <c r="EP71" s="163"/>
      <c r="EQ71" s="163"/>
      <c r="ER71" s="163"/>
      <c r="ES71" s="163"/>
      <c r="ET71" s="163"/>
      <c r="EU71" s="163"/>
      <c r="EV71" s="163"/>
      <c r="EW71" s="163"/>
      <c r="EX71" s="163"/>
      <c r="EY71" s="163"/>
      <c r="EZ71" s="163"/>
      <c r="FA71" s="163"/>
      <c r="FB71" s="163"/>
      <c r="FC71" s="163"/>
      <c r="FD71" s="163"/>
      <c r="FE71" s="163"/>
      <c r="FF71" s="163"/>
      <c r="FG71" s="163"/>
      <c r="FH71" s="163"/>
      <c r="FI71" s="163"/>
      <c r="FJ71" s="163"/>
      <c r="FK71" s="163"/>
      <c r="FL71" s="163"/>
      <c r="FM71" s="163"/>
      <c r="FN71" s="163"/>
      <c r="FO71" s="163"/>
      <c r="FP71" s="163"/>
      <c r="FQ71" s="163"/>
      <c r="FR71" s="163"/>
      <c r="FS71" s="163"/>
      <c r="FT71" s="163"/>
      <c r="FU71" s="163"/>
      <c r="FV71" s="163"/>
      <c r="FW71" s="163"/>
      <c r="FX71" s="163"/>
      <c r="FY71" s="163"/>
      <c r="FZ71" s="163"/>
      <c r="GA71" s="163"/>
      <c r="GB71" s="163"/>
      <c r="GC71" s="167"/>
      <c r="GD71" s="167"/>
      <c r="GE71" s="167"/>
      <c r="GF71" s="167"/>
      <c r="GG71" s="167"/>
      <c r="GH71" s="167"/>
      <c r="GI71" s="167"/>
      <c r="GJ71" s="167"/>
      <c r="GK71" s="167"/>
    </row>
    <row r="72" spans="1:193" ht="16.2">
      <c r="A72" t="s">
        <v>209</v>
      </c>
      <c r="B72" s="13" t="s">
        <v>103</v>
      </c>
      <c r="C72" s="34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7"/>
      <c r="GD72" s="167"/>
      <c r="GE72" s="167"/>
      <c r="GF72" s="167"/>
      <c r="GG72" s="167"/>
      <c r="GH72" s="167"/>
      <c r="GI72" s="167"/>
      <c r="GJ72" s="167"/>
      <c r="GK72" s="167"/>
    </row>
    <row r="73" spans="1:193" s="49" customFormat="1" hidden="1">
      <c r="A73" s="49" t="s">
        <v>321</v>
      </c>
      <c r="B73" s="49" t="s">
        <v>275</v>
      </c>
      <c r="C73" s="51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  <c r="AX73" s="172"/>
      <c r="AY73" s="172"/>
      <c r="AZ73" s="172"/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  <c r="CH73" s="172"/>
      <c r="CI73" s="172"/>
      <c r="CJ73" s="172"/>
      <c r="CK73" s="172"/>
      <c r="CL73" s="172"/>
      <c r="CM73" s="172"/>
      <c r="CN73" s="172"/>
      <c r="CO73" s="172"/>
      <c r="CP73" s="172"/>
      <c r="CQ73" s="172"/>
      <c r="CR73" s="172"/>
      <c r="CS73" s="172"/>
      <c r="CT73" s="172"/>
      <c r="CU73" s="172"/>
      <c r="CV73" s="172"/>
      <c r="CW73" s="172"/>
      <c r="CX73" s="172"/>
      <c r="CY73" s="172"/>
      <c r="CZ73" s="172"/>
      <c r="DA73" s="172"/>
      <c r="DB73" s="172"/>
      <c r="DC73" s="172"/>
      <c r="DD73" s="172"/>
      <c r="DE73" s="172"/>
      <c r="DF73" s="172"/>
      <c r="DG73" s="172"/>
      <c r="DH73" s="172"/>
      <c r="DI73" s="172"/>
      <c r="DJ73" s="172"/>
      <c r="DK73" s="172"/>
      <c r="DL73" s="172"/>
      <c r="DM73" s="172"/>
      <c r="DN73" s="172"/>
      <c r="DO73" s="172"/>
      <c r="DP73" s="172"/>
      <c r="DQ73" s="172"/>
      <c r="DR73" s="172"/>
      <c r="DS73" s="172"/>
      <c r="DT73" s="172"/>
      <c r="DU73" s="172"/>
      <c r="DV73" s="172"/>
      <c r="DW73" s="172"/>
      <c r="DX73" s="172"/>
      <c r="DY73" s="172"/>
      <c r="DZ73" s="172"/>
      <c r="EA73" s="172"/>
      <c r="EB73" s="172"/>
      <c r="EC73" s="172"/>
      <c r="ED73" s="172"/>
      <c r="EE73" s="172"/>
      <c r="EF73" s="172"/>
      <c r="EG73" s="172"/>
      <c r="EH73" s="172"/>
      <c r="EI73" s="172"/>
      <c r="EJ73" s="172"/>
      <c r="EK73" s="172"/>
      <c r="EL73" s="172"/>
      <c r="EM73" s="172"/>
      <c r="EN73" s="172"/>
      <c r="EO73" s="172"/>
      <c r="EP73" s="172"/>
      <c r="EQ73" s="172"/>
      <c r="ER73" s="172"/>
      <c r="ES73" s="172"/>
      <c r="ET73" s="172"/>
      <c r="EU73" s="172"/>
      <c r="EV73" s="172"/>
      <c r="EW73" s="172"/>
      <c r="EX73" s="172"/>
      <c r="EY73" s="172"/>
      <c r="EZ73" s="172"/>
      <c r="FA73" s="172"/>
      <c r="FB73" s="172"/>
      <c r="FC73" s="172"/>
      <c r="FD73" s="172"/>
      <c r="FE73" s="172"/>
      <c r="FF73" s="172"/>
      <c r="FG73" s="172"/>
      <c r="FH73" s="172"/>
      <c r="FI73" s="172"/>
      <c r="FJ73" s="172"/>
      <c r="FK73" s="172"/>
      <c r="FL73" s="172"/>
      <c r="FM73" s="172"/>
      <c r="FN73" s="172"/>
      <c r="FO73" s="172"/>
      <c r="FP73" s="172"/>
      <c r="FQ73" s="172"/>
      <c r="FR73" s="172"/>
      <c r="FS73" s="172"/>
      <c r="FT73" s="172"/>
      <c r="FU73" s="172"/>
      <c r="FV73" s="172"/>
      <c r="FW73" s="172"/>
      <c r="FX73" s="172"/>
      <c r="FY73" s="172"/>
      <c r="FZ73" s="172"/>
      <c r="GA73" s="172"/>
      <c r="GB73" s="172"/>
      <c r="GC73" s="182"/>
      <c r="GD73" s="182"/>
      <c r="GE73" s="182"/>
      <c r="GF73" s="182"/>
      <c r="GG73" s="182"/>
      <c r="GH73" s="182"/>
      <c r="GI73" s="182"/>
      <c r="GJ73" s="182"/>
      <c r="GK73" s="182"/>
    </row>
    <row r="74" spans="1:193" s="49" customFormat="1" hidden="1">
      <c r="A74" s="49" t="s">
        <v>322</v>
      </c>
      <c r="B74" s="49" t="s">
        <v>258</v>
      </c>
      <c r="C74" s="51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72"/>
      <c r="BE74" s="172"/>
      <c r="BF74" s="172"/>
      <c r="BG74" s="172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  <c r="CH74" s="172"/>
      <c r="CI74" s="172"/>
      <c r="CJ74" s="172"/>
      <c r="CK74" s="172"/>
      <c r="CL74" s="172"/>
      <c r="CM74" s="172"/>
      <c r="CN74" s="172"/>
      <c r="CO74" s="172"/>
      <c r="CP74" s="172"/>
      <c r="CQ74" s="172"/>
      <c r="CR74" s="172"/>
      <c r="CS74" s="172"/>
      <c r="CT74" s="172"/>
      <c r="CU74" s="172"/>
      <c r="CV74" s="172"/>
      <c r="CW74" s="172"/>
      <c r="CX74" s="172"/>
      <c r="CY74" s="172"/>
      <c r="CZ74" s="172"/>
      <c r="DA74" s="172"/>
      <c r="DB74" s="172"/>
      <c r="DC74" s="172"/>
      <c r="DD74" s="172"/>
      <c r="DE74" s="172"/>
      <c r="DF74" s="172"/>
      <c r="DG74" s="172"/>
      <c r="DH74" s="172"/>
      <c r="DI74" s="172"/>
      <c r="DJ74" s="172"/>
      <c r="DK74" s="172"/>
      <c r="DL74" s="172"/>
      <c r="DM74" s="172"/>
      <c r="DN74" s="172"/>
      <c r="DO74" s="172"/>
      <c r="DP74" s="172"/>
      <c r="DQ74" s="172"/>
      <c r="DR74" s="172"/>
      <c r="DS74" s="172"/>
      <c r="DT74" s="172"/>
      <c r="DU74" s="172"/>
      <c r="DV74" s="172"/>
      <c r="DW74" s="172"/>
      <c r="DX74" s="172"/>
      <c r="DY74" s="172"/>
      <c r="DZ74" s="172"/>
      <c r="EA74" s="172"/>
      <c r="EB74" s="172"/>
      <c r="EC74" s="172"/>
      <c r="ED74" s="172"/>
      <c r="EE74" s="172"/>
      <c r="EF74" s="172"/>
      <c r="EG74" s="172"/>
      <c r="EH74" s="172"/>
      <c r="EI74" s="172"/>
      <c r="EJ74" s="172"/>
      <c r="EK74" s="172"/>
      <c r="EL74" s="172"/>
      <c r="EM74" s="172"/>
      <c r="EN74" s="172"/>
      <c r="EO74" s="172"/>
      <c r="EP74" s="172"/>
      <c r="EQ74" s="172"/>
      <c r="ER74" s="172"/>
      <c r="ES74" s="172"/>
      <c r="ET74" s="172"/>
      <c r="EU74" s="172"/>
      <c r="EV74" s="172"/>
      <c r="EW74" s="172"/>
      <c r="EX74" s="172"/>
      <c r="EY74" s="172"/>
      <c r="EZ74" s="172"/>
      <c r="FA74" s="172"/>
      <c r="FB74" s="172"/>
      <c r="FC74" s="172"/>
      <c r="FD74" s="172"/>
      <c r="FE74" s="172"/>
      <c r="FF74" s="172"/>
      <c r="FG74" s="172"/>
      <c r="FH74" s="172"/>
      <c r="FI74" s="172"/>
      <c r="FJ74" s="172"/>
      <c r="FK74" s="172"/>
      <c r="FL74" s="172"/>
      <c r="FM74" s="172"/>
      <c r="FN74" s="172"/>
      <c r="FO74" s="172"/>
      <c r="FP74" s="172"/>
      <c r="FQ74" s="172"/>
      <c r="FR74" s="172"/>
      <c r="FS74" s="172"/>
      <c r="FT74" s="172"/>
      <c r="FU74" s="172"/>
      <c r="FV74" s="172"/>
      <c r="FW74" s="172"/>
      <c r="FX74" s="172"/>
      <c r="FY74" s="172"/>
      <c r="FZ74" s="172"/>
      <c r="GA74" s="172"/>
      <c r="GB74" s="172"/>
      <c r="GC74" s="182"/>
      <c r="GD74" s="182"/>
      <c r="GE74" s="182"/>
      <c r="GF74" s="182"/>
      <c r="GG74" s="182"/>
      <c r="GH74" s="182"/>
      <c r="GI74" s="182"/>
      <c r="GJ74" s="182"/>
      <c r="GK74" s="182"/>
    </row>
    <row r="75" spans="1:193" s="49" customFormat="1" hidden="1">
      <c r="A75" s="49" t="s">
        <v>322</v>
      </c>
      <c r="B75" s="49" t="s">
        <v>276</v>
      </c>
      <c r="C75" s="51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  <c r="AX75" s="172"/>
      <c r="AY75" s="172"/>
      <c r="AZ75" s="172"/>
      <c r="BA75" s="172"/>
      <c r="BB75" s="172"/>
      <c r="BC75" s="172"/>
      <c r="BD75" s="172"/>
      <c r="BE75" s="172"/>
      <c r="BF75" s="172"/>
      <c r="BG75" s="172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  <c r="CH75" s="172"/>
      <c r="CI75" s="172"/>
      <c r="CJ75" s="172"/>
      <c r="CK75" s="172"/>
      <c r="CL75" s="172"/>
      <c r="CM75" s="172"/>
      <c r="CN75" s="172"/>
      <c r="CO75" s="172"/>
      <c r="CP75" s="172"/>
      <c r="CQ75" s="172"/>
      <c r="CR75" s="172"/>
      <c r="CS75" s="172"/>
      <c r="CT75" s="172"/>
      <c r="CU75" s="172"/>
      <c r="CV75" s="172"/>
      <c r="CW75" s="172"/>
      <c r="CX75" s="172"/>
      <c r="CY75" s="172"/>
      <c r="CZ75" s="172"/>
      <c r="DA75" s="172"/>
      <c r="DB75" s="172"/>
      <c r="DC75" s="172"/>
      <c r="DD75" s="172"/>
      <c r="DE75" s="172"/>
      <c r="DF75" s="172"/>
      <c r="DG75" s="172"/>
      <c r="DH75" s="172"/>
      <c r="DI75" s="172"/>
      <c r="DJ75" s="172"/>
      <c r="DK75" s="172"/>
      <c r="DL75" s="172"/>
      <c r="DM75" s="172"/>
      <c r="DN75" s="172"/>
      <c r="DO75" s="172"/>
      <c r="DP75" s="172"/>
      <c r="DQ75" s="172"/>
      <c r="DR75" s="172"/>
      <c r="DS75" s="172"/>
      <c r="DT75" s="172"/>
      <c r="DU75" s="172"/>
      <c r="DV75" s="172"/>
      <c r="DW75" s="172"/>
      <c r="DX75" s="172"/>
      <c r="DY75" s="172"/>
      <c r="DZ75" s="172"/>
      <c r="EA75" s="172"/>
      <c r="EB75" s="172"/>
      <c r="EC75" s="172"/>
      <c r="ED75" s="172"/>
      <c r="EE75" s="172"/>
      <c r="EF75" s="172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2"/>
      <c r="FD75" s="172"/>
      <c r="FE75" s="172"/>
      <c r="FF75" s="172"/>
      <c r="FG75" s="172"/>
      <c r="FH75" s="172"/>
      <c r="FI75" s="172"/>
      <c r="FJ75" s="172"/>
      <c r="FK75" s="172"/>
      <c r="FL75" s="172"/>
      <c r="FM75" s="172"/>
      <c r="FN75" s="172"/>
      <c r="FO75" s="172"/>
      <c r="FP75" s="172"/>
      <c r="FQ75" s="172"/>
      <c r="FR75" s="172"/>
      <c r="FS75" s="172"/>
      <c r="FT75" s="172"/>
      <c r="FU75" s="172"/>
      <c r="FV75" s="172"/>
      <c r="FW75" s="172"/>
      <c r="FX75" s="172"/>
      <c r="FY75" s="172"/>
      <c r="FZ75" s="172"/>
      <c r="GA75" s="172"/>
      <c r="GB75" s="172"/>
      <c r="GC75" s="182"/>
      <c r="GD75" s="182"/>
      <c r="GE75" s="182"/>
      <c r="GF75" s="182"/>
      <c r="GG75" s="182"/>
      <c r="GH75" s="182"/>
      <c r="GI75" s="182"/>
      <c r="GJ75" s="182"/>
      <c r="GK75" s="182"/>
    </row>
    <row r="76" spans="1:193" s="49" customFormat="1" ht="15" hidden="1">
      <c r="A76" s="49" t="s">
        <v>278</v>
      </c>
      <c r="B76" s="50" t="s">
        <v>326</v>
      </c>
      <c r="C76" s="51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172"/>
      <c r="AY76" s="172"/>
      <c r="AZ76" s="172"/>
      <c r="BA76" s="172"/>
      <c r="BB76" s="172"/>
      <c r="BC76" s="172"/>
      <c r="BD76" s="172"/>
      <c r="BE76" s="172"/>
      <c r="BF76" s="172"/>
      <c r="BG76" s="172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  <c r="CH76" s="172"/>
      <c r="CI76" s="172"/>
      <c r="CJ76" s="172"/>
      <c r="CK76" s="172"/>
      <c r="CL76" s="172"/>
      <c r="CM76" s="172"/>
      <c r="CN76" s="172"/>
      <c r="CO76" s="172"/>
      <c r="CP76" s="172"/>
      <c r="CQ76" s="172"/>
      <c r="CR76" s="172"/>
      <c r="CS76" s="172"/>
      <c r="CT76" s="172"/>
      <c r="CU76" s="172"/>
      <c r="CV76" s="172"/>
      <c r="CW76" s="172"/>
      <c r="CX76" s="172"/>
      <c r="CY76" s="172"/>
      <c r="CZ76" s="172"/>
      <c r="DA76" s="172"/>
      <c r="DB76" s="172"/>
      <c r="DC76" s="172"/>
      <c r="DD76" s="172"/>
      <c r="DE76" s="172"/>
      <c r="DF76" s="172"/>
      <c r="DG76" s="172"/>
      <c r="DH76" s="172"/>
      <c r="DI76" s="172"/>
      <c r="DJ76" s="172"/>
      <c r="DK76" s="172"/>
      <c r="DL76" s="172"/>
      <c r="DM76" s="172"/>
      <c r="DN76" s="172"/>
      <c r="DO76" s="172"/>
      <c r="DP76" s="172"/>
      <c r="DQ76" s="172"/>
      <c r="DR76" s="172"/>
      <c r="DS76" s="172"/>
      <c r="DT76" s="172"/>
      <c r="DU76" s="172"/>
      <c r="DV76" s="172"/>
      <c r="DW76" s="172"/>
      <c r="DX76" s="172"/>
      <c r="DY76" s="172"/>
      <c r="DZ76" s="172"/>
      <c r="EA76" s="172"/>
      <c r="EB76" s="172"/>
      <c r="EC76" s="172"/>
      <c r="ED76" s="172"/>
      <c r="EE76" s="172"/>
      <c r="EF76" s="172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2"/>
      <c r="FD76" s="172"/>
      <c r="FE76" s="172"/>
      <c r="FF76" s="172"/>
      <c r="FG76" s="172"/>
      <c r="FH76" s="172"/>
      <c r="FI76" s="172"/>
      <c r="FJ76" s="172"/>
      <c r="FK76" s="172"/>
      <c r="FL76" s="172"/>
      <c r="FM76" s="172"/>
      <c r="FN76" s="172"/>
      <c r="FO76" s="172"/>
      <c r="FP76" s="172"/>
      <c r="FQ76" s="172"/>
      <c r="FR76" s="172"/>
      <c r="FS76" s="172"/>
      <c r="FT76" s="172"/>
      <c r="FU76" s="172"/>
      <c r="FV76" s="172"/>
      <c r="FW76" s="172"/>
      <c r="FX76" s="172"/>
      <c r="FY76" s="172"/>
      <c r="FZ76" s="172"/>
      <c r="GA76" s="172"/>
      <c r="GB76" s="172"/>
      <c r="GC76" s="182"/>
      <c r="GD76" s="182"/>
      <c r="GE76" s="182"/>
      <c r="GF76" s="182"/>
      <c r="GG76" s="182"/>
      <c r="GH76" s="182"/>
      <c r="GI76" s="182"/>
      <c r="GJ76" s="182"/>
      <c r="GK76" s="182"/>
    </row>
    <row r="77" spans="1:193" ht="15">
      <c r="A77" t="s">
        <v>278</v>
      </c>
      <c r="B77" s="19" t="s">
        <v>127</v>
      </c>
      <c r="C77" s="34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62"/>
      <c r="CI77" s="162"/>
      <c r="CJ77" s="162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  <c r="CX77" s="162"/>
      <c r="CY77" s="162"/>
      <c r="CZ77" s="162"/>
      <c r="DA77" s="162"/>
      <c r="DB77" s="162"/>
      <c r="DC77" s="162"/>
      <c r="DD77" s="162"/>
      <c r="DE77" s="162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2"/>
      <c r="DS77" s="162"/>
      <c r="DT77" s="162"/>
      <c r="DU77" s="162"/>
      <c r="DV77" s="162"/>
      <c r="DW77" s="162"/>
      <c r="DX77" s="162"/>
      <c r="DY77" s="162"/>
      <c r="DZ77" s="162"/>
      <c r="EA77" s="162"/>
      <c r="EB77" s="162"/>
      <c r="EC77" s="162"/>
      <c r="ED77" s="162"/>
      <c r="EE77" s="162"/>
      <c r="EF77" s="162"/>
      <c r="EG77" s="162"/>
      <c r="EH77" s="162"/>
      <c r="EI77" s="162"/>
      <c r="EJ77" s="162"/>
      <c r="EK77" s="162"/>
      <c r="EL77" s="162"/>
      <c r="EM77" s="162"/>
      <c r="EN77" s="162"/>
      <c r="EO77" s="162"/>
      <c r="EP77" s="162"/>
      <c r="EQ77" s="162"/>
      <c r="ER77" s="162"/>
      <c r="ES77" s="162"/>
      <c r="ET77" s="162"/>
      <c r="EU77" s="162"/>
      <c r="EV77" s="162"/>
      <c r="EW77" s="162"/>
      <c r="EX77" s="162"/>
      <c r="EY77" s="162"/>
      <c r="EZ77" s="162"/>
      <c r="FA77" s="162"/>
      <c r="FB77" s="162"/>
      <c r="FC77" s="162"/>
      <c r="FD77" s="162"/>
      <c r="FE77" s="162"/>
      <c r="FF77" s="162"/>
      <c r="FG77" s="162"/>
      <c r="FH77" s="162"/>
      <c r="FI77" s="162"/>
      <c r="FJ77" s="162"/>
      <c r="FK77" s="162"/>
      <c r="FL77" s="162"/>
      <c r="FM77" s="162"/>
      <c r="FN77" s="162"/>
      <c r="FO77" s="162"/>
      <c r="FP77" s="162"/>
      <c r="FQ77" s="162"/>
      <c r="FR77" s="162"/>
      <c r="FS77" s="162"/>
      <c r="FT77" s="162"/>
      <c r="FU77" s="162"/>
      <c r="FV77" s="162"/>
      <c r="FW77" s="162"/>
      <c r="FX77" s="162"/>
      <c r="FY77" s="162"/>
      <c r="FZ77" s="162"/>
      <c r="GA77" s="162"/>
      <c r="GB77" s="162"/>
      <c r="GC77" s="167"/>
      <c r="GD77" s="167"/>
      <c r="GE77" s="167"/>
      <c r="GF77" s="167"/>
      <c r="GG77" s="167"/>
      <c r="GH77" s="167"/>
      <c r="GI77" s="167"/>
      <c r="GJ77" s="167"/>
      <c r="GK77" s="167"/>
    </row>
    <row r="78" spans="1:193" ht="16.8">
      <c r="A78" t="s">
        <v>247</v>
      </c>
      <c r="B78" t="s">
        <v>320</v>
      </c>
      <c r="C78" s="34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0"/>
      <c r="FX78" s="170"/>
      <c r="FY78" s="170"/>
      <c r="FZ78" s="170"/>
      <c r="GA78" s="170"/>
      <c r="GB78" s="170"/>
      <c r="GC78" s="167"/>
      <c r="GD78" s="167"/>
      <c r="GE78" s="167"/>
      <c r="GF78" s="167"/>
      <c r="GG78" s="167"/>
      <c r="GH78" s="167"/>
      <c r="GI78" s="167"/>
      <c r="GJ78" s="167"/>
      <c r="GK78" s="167"/>
    </row>
    <row r="79" spans="1:193" ht="16.8">
      <c r="B79" t="s">
        <v>331</v>
      </c>
      <c r="C79" s="34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  <c r="BB79" s="163"/>
      <c r="BC79" s="163"/>
      <c r="BD79" s="163"/>
      <c r="BE79" s="163"/>
      <c r="BF79" s="163"/>
      <c r="BG79" s="163"/>
      <c r="BH79" s="163"/>
      <c r="BI79" s="163"/>
      <c r="BJ79" s="163"/>
      <c r="BK79" s="163"/>
      <c r="BL79" s="163"/>
      <c r="BM79" s="163"/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63"/>
      <c r="CD79" s="163"/>
      <c r="CE79" s="163"/>
      <c r="CF79" s="163"/>
      <c r="CG79" s="163"/>
      <c r="CH79" s="163"/>
      <c r="CI79" s="163"/>
      <c r="CJ79" s="163"/>
      <c r="CK79" s="163"/>
      <c r="CL79" s="163"/>
      <c r="CM79" s="163"/>
      <c r="CN79" s="163"/>
      <c r="CO79" s="163"/>
      <c r="CP79" s="163"/>
      <c r="CQ79" s="163"/>
      <c r="CR79" s="163"/>
      <c r="CS79" s="163"/>
      <c r="CT79" s="163"/>
      <c r="CU79" s="163"/>
      <c r="CV79" s="163"/>
      <c r="CW79" s="163"/>
      <c r="CX79" s="163"/>
      <c r="CY79" s="163"/>
      <c r="CZ79" s="163"/>
      <c r="DA79" s="163"/>
      <c r="DB79" s="163"/>
      <c r="DC79" s="163"/>
      <c r="DD79" s="163"/>
      <c r="DE79" s="163"/>
      <c r="DF79" s="163"/>
      <c r="DG79" s="163"/>
      <c r="DH79" s="163"/>
      <c r="DI79" s="163"/>
      <c r="DJ79" s="163"/>
      <c r="DK79" s="163"/>
      <c r="DL79" s="163"/>
      <c r="DM79" s="163"/>
      <c r="DN79" s="163"/>
      <c r="DO79" s="163"/>
      <c r="DP79" s="163"/>
      <c r="DQ79" s="163"/>
      <c r="DR79" s="163"/>
      <c r="DS79" s="163"/>
      <c r="DT79" s="163"/>
      <c r="DU79" s="163"/>
      <c r="DV79" s="163"/>
      <c r="DW79" s="163"/>
      <c r="DX79" s="163"/>
      <c r="DY79" s="163"/>
      <c r="DZ79" s="163"/>
      <c r="EA79" s="163"/>
      <c r="EB79" s="163"/>
      <c r="EC79" s="163"/>
      <c r="ED79" s="163"/>
      <c r="EE79" s="163"/>
      <c r="EF79" s="163"/>
      <c r="EG79" s="163"/>
      <c r="EH79" s="163"/>
      <c r="EI79" s="163"/>
      <c r="EJ79" s="163"/>
      <c r="EK79" s="163"/>
      <c r="EL79" s="163"/>
      <c r="EM79" s="163"/>
      <c r="EN79" s="163"/>
      <c r="EO79" s="163"/>
      <c r="EP79" s="163"/>
      <c r="EQ79" s="163"/>
      <c r="ER79" s="163"/>
      <c r="ES79" s="163"/>
      <c r="ET79" s="163"/>
      <c r="EU79" s="163"/>
      <c r="EV79" s="163"/>
      <c r="EW79" s="163"/>
      <c r="EX79" s="163"/>
      <c r="EY79" s="163"/>
      <c r="EZ79" s="163"/>
      <c r="FA79" s="163"/>
      <c r="FB79" s="163"/>
      <c r="FC79" s="163"/>
      <c r="FD79" s="163"/>
      <c r="FE79" s="163"/>
      <c r="FF79" s="163"/>
      <c r="FG79" s="163"/>
      <c r="FH79" s="163"/>
      <c r="FI79" s="163"/>
      <c r="FJ79" s="163"/>
      <c r="FK79" s="163"/>
      <c r="FL79" s="163"/>
      <c r="FM79" s="163"/>
      <c r="FN79" s="163"/>
      <c r="FO79" s="163"/>
      <c r="FP79" s="163"/>
      <c r="FQ79" s="163"/>
      <c r="FR79" s="163"/>
      <c r="FS79" s="163"/>
      <c r="FT79" s="163"/>
      <c r="FU79" s="163"/>
      <c r="FV79" s="163"/>
      <c r="FW79" s="163"/>
      <c r="FX79" s="163"/>
      <c r="FY79" s="163"/>
      <c r="FZ79" s="163"/>
      <c r="GA79" s="163"/>
      <c r="GB79" s="163"/>
      <c r="GC79" s="167"/>
      <c r="GD79" s="167"/>
      <c r="GE79" s="167"/>
      <c r="GF79" s="167"/>
      <c r="GG79" s="167"/>
      <c r="GH79" s="167"/>
      <c r="GI79" s="167"/>
      <c r="GJ79" s="167"/>
      <c r="GK79" s="167"/>
    </row>
    <row r="80" spans="1:193" ht="16.8">
      <c r="B80" t="s">
        <v>246</v>
      </c>
      <c r="C80" s="34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163"/>
      <c r="BG80" s="163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163"/>
      <c r="CR80" s="163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163"/>
      <c r="EC80" s="163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163"/>
      <c r="FN80" s="163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7"/>
      <c r="GD80" s="167"/>
      <c r="GE80" s="167"/>
      <c r="GF80" s="167"/>
      <c r="GG80" s="167"/>
      <c r="GH80" s="167"/>
      <c r="GI80" s="167"/>
      <c r="GJ80" s="167"/>
      <c r="GK80" s="167"/>
    </row>
    <row r="81" spans="1:193" ht="15.6">
      <c r="A81" t="s">
        <v>248</v>
      </c>
      <c r="B81" t="s">
        <v>249</v>
      </c>
      <c r="C81" s="34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  <c r="AT81" s="168"/>
      <c r="AU81" s="168"/>
      <c r="AV81" s="168"/>
      <c r="AW81" s="168"/>
      <c r="AX81" s="168"/>
      <c r="AY81" s="168"/>
      <c r="AZ81" s="168"/>
      <c r="BA81" s="168"/>
      <c r="BB81" s="168"/>
      <c r="BC81" s="168"/>
      <c r="BD81" s="168"/>
      <c r="BE81" s="168"/>
      <c r="BF81" s="168"/>
      <c r="BG81" s="168"/>
      <c r="BH81" s="168"/>
      <c r="BI81" s="168"/>
      <c r="BJ81" s="168"/>
      <c r="BK81" s="168"/>
      <c r="BL81" s="168"/>
      <c r="BM81" s="168"/>
      <c r="BN81" s="168"/>
      <c r="BO81" s="168"/>
      <c r="BP81" s="168"/>
      <c r="BQ81" s="168"/>
      <c r="BR81" s="168"/>
      <c r="BS81" s="168"/>
      <c r="BT81" s="168"/>
      <c r="BU81" s="168"/>
      <c r="BV81" s="168"/>
      <c r="BW81" s="168"/>
      <c r="BX81" s="168"/>
      <c r="BY81" s="168"/>
      <c r="BZ81" s="168"/>
      <c r="CA81" s="168"/>
      <c r="CB81" s="168"/>
      <c r="CC81" s="168"/>
      <c r="CD81" s="168"/>
      <c r="CE81" s="168"/>
      <c r="CF81" s="168"/>
      <c r="CG81" s="168"/>
      <c r="CH81" s="168"/>
      <c r="CI81" s="168"/>
      <c r="CJ81" s="168"/>
      <c r="CK81" s="168"/>
      <c r="CL81" s="168"/>
      <c r="CM81" s="168"/>
      <c r="CN81" s="168"/>
      <c r="CO81" s="168"/>
      <c r="CP81" s="168"/>
      <c r="CQ81" s="168"/>
      <c r="CR81" s="168"/>
      <c r="CS81" s="168"/>
      <c r="CT81" s="168"/>
      <c r="CU81" s="168"/>
      <c r="CV81" s="168"/>
      <c r="CW81" s="168"/>
      <c r="CX81" s="168"/>
      <c r="CY81" s="168"/>
      <c r="CZ81" s="168"/>
      <c r="DA81" s="168"/>
      <c r="DB81" s="168"/>
      <c r="DC81" s="168"/>
      <c r="DD81" s="168"/>
      <c r="DE81" s="168"/>
      <c r="DF81" s="168"/>
      <c r="DG81" s="168"/>
      <c r="DH81" s="168"/>
      <c r="DI81" s="168"/>
      <c r="DJ81" s="168"/>
      <c r="DK81" s="168"/>
      <c r="DL81" s="168"/>
      <c r="DM81" s="168"/>
      <c r="DN81" s="168"/>
      <c r="DO81" s="168"/>
      <c r="DP81" s="168"/>
      <c r="DQ81" s="168"/>
      <c r="DR81" s="168"/>
      <c r="DS81" s="168"/>
      <c r="DT81" s="168"/>
      <c r="DU81" s="168"/>
      <c r="DV81" s="168"/>
      <c r="DW81" s="168"/>
      <c r="DX81" s="168"/>
      <c r="DY81" s="168"/>
      <c r="DZ81" s="168"/>
      <c r="EA81" s="168"/>
      <c r="EB81" s="168"/>
      <c r="EC81" s="168"/>
      <c r="ED81" s="168"/>
      <c r="EE81" s="168"/>
      <c r="EF81" s="168"/>
      <c r="EG81" s="168"/>
      <c r="EH81" s="168"/>
      <c r="EI81" s="168"/>
      <c r="EJ81" s="168"/>
      <c r="EK81" s="168"/>
      <c r="EL81" s="168"/>
      <c r="EM81" s="168"/>
      <c r="EN81" s="168"/>
      <c r="EO81" s="168"/>
      <c r="EP81" s="168"/>
      <c r="EQ81" s="168"/>
      <c r="ER81" s="168"/>
      <c r="ES81" s="168"/>
      <c r="ET81" s="168"/>
      <c r="EU81" s="168"/>
      <c r="EV81" s="168"/>
      <c r="EW81" s="168"/>
      <c r="EX81" s="168"/>
      <c r="EY81" s="168"/>
      <c r="EZ81" s="168"/>
      <c r="FA81" s="168"/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68"/>
      <c r="FQ81" s="168"/>
      <c r="FR81" s="168"/>
      <c r="FS81" s="168"/>
      <c r="FT81" s="168"/>
      <c r="FU81" s="168"/>
      <c r="FV81" s="168"/>
      <c r="FW81" s="168"/>
      <c r="FX81" s="168"/>
      <c r="FY81" s="168"/>
      <c r="FZ81" s="168"/>
      <c r="GA81" s="168"/>
      <c r="GB81" s="168"/>
      <c r="GC81" s="167"/>
      <c r="GD81" s="167"/>
      <c r="GE81" s="167"/>
      <c r="GF81" s="167"/>
      <c r="GG81" s="167"/>
      <c r="GH81" s="167"/>
      <c r="GI81" s="167"/>
      <c r="GJ81" s="167"/>
      <c r="GK81" s="167"/>
    </row>
    <row r="82" spans="1:193" ht="15.6">
      <c r="B82" t="s">
        <v>250</v>
      </c>
      <c r="C82" s="34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7"/>
      <c r="GD82" s="167"/>
      <c r="GE82" s="167"/>
      <c r="GF82" s="167"/>
      <c r="GG82" s="167"/>
      <c r="GH82" s="167"/>
      <c r="GI82" s="167"/>
      <c r="GJ82" s="167"/>
      <c r="GK82" s="167"/>
    </row>
    <row r="83" spans="1:193">
      <c r="A83" t="s">
        <v>336</v>
      </c>
      <c r="B83" t="s">
        <v>338</v>
      </c>
      <c r="C83" s="34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7"/>
      <c r="GD83" s="167"/>
      <c r="GE83" s="167"/>
      <c r="GF83" s="167"/>
      <c r="GG83" s="167"/>
      <c r="GH83" s="167"/>
      <c r="GI83" s="167"/>
      <c r="GJ83" s="167"/>
      <c r="GK83" s="167"/>
    </row>
    <row r="84" spans="1:193">
      <c r="A84" t="s">
        <v>348</v>
      </c>
      <c r="B84" t="s">
        <v>349</v>
      </c>
      <c r="C84" s="34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7"/>
      <c r="GD84" s="167"/>
      <c r="GE84" s="167"/>
      <c r="GF84" s="167"/>
      <c r="GG84" s="167"/>
      <c r="GH84" s="167"/>
      <c r="GI84" s="167"/>
      <c r="GJ84" s="167"/>
      <c r="GK84" s="167"/>
    </row>
    <row r="85" spans="1:193">
      <c r="A85" t="s">
        <v>350</v>
      </c>
      <c r="B85" t="s">
        <v>349</v>
      </c>
      <c r="C85" s="34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7"/>
      <c r="GD85" s="167"/>
      <c r="GE85" s="167"/>
      <c r="GF85" s="167"/>
      <c r="GG85" s="167"/>
      <c r="GH85" s="167"/>
      <c r="GI85" s="167"/>
      <c r="GJ85" s="167"/>
      <c r="GK85" s="167"/>
    </row>
    <row r="86" spans="1:193">
      <c r="A86" t="s">
        <v>337</v>
      </c>
      <c r="B86" t="s">
        <v>126</v>
      </c>
      <c r="C86" s="34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7"/>
      <c r="GD86" s="167"/>
      <c r="GE86" s="167"/>
      <c r="GF86" s="167"/>
      <c r="GG86" s="167"/>
      <c r="GH86" s="167"/>
      <c r="GI86" s="167"/>
      <c r="GJ86" s="167"/>
      <c r="GK86" s="167"/>
    </row>
    <row r="87" spans="1:193" ht="15">
      <c r="A87" t="s">
        <v>277</v>
      </c>
      <c r="B87" s="19" t="s">
        <v>114</v>
      </c>
      <c r="C87" s="34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2"/>
      <c r="DS87" s="162"/>
      <c r="DT87" s="162"/>
      <c r="DU87" s="162"/>
      <c r="DV87" s="162"/>
      <c r="DW87" s="162"/>
      <c r="DX87" s="162"/>
      <c r="DY87" s="162"/>
      <c r="DZ87" s="162"/>
      <c r="EA87" s="162"/>
      <c r="EB87" s="162"/>
      <c r="EC87" s="162"/>
      <c r="ED87" s="162"/>
      <c r="EE87" s="162"/>
      <c r="EF87" s="162"/>
      <c r="EG87" s="162"/>
      <c r="EH87" s="162"/>
      <c r="EI87" s="162"/>
      <c r="EJ87" s="162"/>
      <c r="EK87" s="162"/>
      <c r="EL87" s="162"/>
      <c r="EM87" s="162"/>
      <c r="EN87" s="162"/>
      <c r="EO87" s="162"/>
      <c r="EP87" s="162"/>
      <c r="EQ87" s="162"/>
      <c r="ER87" s="162"/>
      <c r="ES87" s="162"/>
      <c r="ET87" s="162"/>
      <c r="EU87" s="162"/>
      <c r="EV87" s="162"/>
      <c r="EW87" s="162"/>
      <c r="EX87" s="162"/>
      <c r="EY87" s="162"/>
      <c r="EZ87" s="162"/>
      <c r="FA87" s="162"/>
      <c r="FB87" s="162"/>
      <c r="FC87" s="162"/>
      <c r="FD87" s="162"/>
      <c r="FE87" s="162"/>
      <c r="FF87" s="162"/>
      <c r="FG87" s="162"/>
      <c r="FH87" s="162"/>
      <c r="FI87" s="162"/>
      <c r="FJ87" s="162"/>
      <c r="FK87" s="162"/>
      <c r="FL87" s="162"/>
      <c r="FM87" s="162"/>
      <c r="FN87" s="162"/>
      <c r="FO87" s="162"/>
      <c r="FP87" s="162"/>
      <c r="FQ87" s="162"/>
      <c r="FR87" s="162"/>
      <c r="FS87" s="162"/>
      <c r="FT87" s="162"/>
      <c r="FU87" s="162"/>
      <c r="FV87" s="162"/>
      <c r="FW87" s="162"/>
      <c r="FX87" s="162"/>
      <c r="FY87" s="162"/>
      <c r="FZ87" s="162"/>
      <c r="GA87" s="162"/>
      <c r="GB87" s="162"/>
      <c r="GC87" s="167"/>
      <c r="GD87" s="167"/>
      <c r="GE87" s="167"/>
      <c r="GF87" s="167"/>
      <c r="GG87" s="167"/>
      <c r="GH87" s="167"/>
      <c r="GI87" s="167"/>
      <c r="GJ87" s="167"/>
      <c r="GK87" s="167"/>
    </row>
    <row r="88" spans="1:193" ht="15">
      <c r="B88" s="19" t="s">
        <v>115</v>
      </c>
      <c r="C88" s="34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5"/>
      <c r="BD88" s="165"/>
      <c r="BE88" s="165"/>
      <c r="BF88" s="165"/>
      <c r="BG88" s="165"/>
      <c r="BH88" s="165"/>
      <c r="BI88" s="165"/>
      <c r="BJ88" s="165"/>
      <c r="BK88" s="165"/>
      <c r="BL88" s="165"/>
      <c r="BM88" s="165"/>
      <c r="BN88" s="165"/>
      <c r="BO88" s="165"/>
      <c r="BP88" s="165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65"/>
      <c r="CD88" s="165"/>
      <c r="CE88" s="165"/>
      <c r="CF88" s="165"/>
      <c r="CG88" s="165"/>
      <c r="CH88" s="165"/>
      <c r="CI88" s="165"/>
      <c r="CJ88" s="165"/>
      <c r="CK88" s="165"/>
      <c r="CL88" s="165"/>
      <c r="CM88" s="165"/>
      <c r="CN88" s="165"/>
      <c r="CO88" s="165"/>
      <c r="CP88" s="165"/>
      <c r="CQ88" s="165"/>
      <c r="CR88" s="165"/>
      <c r="CS88" s="165"/>
      <c r="CT88" s="165"/>
      <c r="CU88" s="165"/>
      <c r="CV88" s="165"/>
      <c r="CW88" s="165"/>
      <c r="CX88" s="165"/>
      <c r="CY88" s="165"/>
      <c r="CZ88" s="165"/>
      <c r="DA88" s="165"/>
      <c r="DB88" s="165"/>
      <c r="DC88" s="165"/>
      <c r="DD88" s="165"/>
      <c r="DE88" s="165"/>
      <c r="DF88" s="165"/>
      <c r="DG88" s="165"/>
      <c r="DH88" s="165"/>
      <c r="DI88" s="165"/>
      <c r="DJ88" s="165"/>
      <c r="DK88" s="165"/>
      <c r="DL88" s="165"/>
      <c r="DM88" s="165"/>
      <c r="DN88" s="165"/>
      <c r="DO88" s="165"/>
      <c r="DP88" s="165"/>
      <c r="DQ88" s="165"/>
      <c r="DR88" s="165"/>
      <c r="DS88" s="165"/>
      <c r="DT88" s="165"/>
      <c r="DU88" s="165"/>
      <c r="DV88" s="165"/>
      <c r="DW88" s="165"/>
      <c r="DX88" s="165"/>
      <c r="DY88" s="165"/>
      <c r="DZ88" s="165"/>
      <c r="EA88" s="165"/>
      <c r="EB88" s="165"/>
      <c r="EC88" s="165"/>
      <c r="ED88" s="165"/>
      <c r="EE88" s="165"/>
      <c r="EF88" s="165"/>
      <c r="EG88" s="165"/>
      <c r="EH88" s="165"/>
      <c r="EI88" s="165"/>
      <c r="EJ88" s="165"/>
      <c r="EK88" s="165"/>
      <c r="EL88" s="165"/>
      <c r="EM88" s="165"/>
      <c r="EN88" s="165"/>
      <c r="EO88" s="165"/>
      <c r="EP88" s="165"/>
      <c r="EQ88" s="165"/>
      <c r="ER88" s="165"/>
      <c r="ES88" s="165"/>
      <c r="ET88" s="165"/>
      <c r="EU88" s="165"/>
      <c r="EV88" s="165"/>
      <c r="EW88" s="165"/>
      <c r="EX88" s="165"/>
      <c r="EY88" s="165"/>
      <c r="EZ88" s="165"/>
      <c r="FA88" s="165"/>
      <c r="FB88" s="165"/>
      <c r="FC88" s="165"/>
      <c r="FD88" s="165"/>
      <c r="FE88" s="165"/>
      <c r="FF88" s="165"/>
      <c r="FG88" s="165"/>
      <c r="FH88" s="165"/>
      <c r="FI88" s="165"/>
      <c r="FJ88" s="165"/>
      <c r="FK88" s="165"/>
      <c r="FL88" s="165"/>
      <c r="FM88" s="165"/>
      <c r="FN88" s="165"/>
      <c r="FO88" s="165"/>
      <c r="FP88" s="165"/>
      <c r="FQ88" s="165"/>
      <c r="FR88" s="165"/>
      <c r="FS88" s="165"/>
      <c r="FT88" s="165"/>
      <c r="FU88" s="165"/>
      <c r="FV88" s="165"/>
      <c r="FW88" s="165"/>
      <c r="FX88" s="165"/>
      <c r="FY88" s="165"/>
      <c r="FZ88" s="165"/>
      <c r="GA88" s="165"/>
      <c r="GB88" s="165"/>
      <c r="GC88" s="167"/>
      <c r="GD88" s="167"/>
      <c r="GE88" s="167"/>
      <c r="GF88" s="167"/>
      <c r="GG88" s="167"/>
      <c r="GH88" s="167"/>
      <c r="GI88" s="167"/>
      <c r="GJ88" s="167"/>
      <c r="GK88" s="167"/>
    </row>
    <row r="89" spans="1:193" ht="13.8">
      <c r="A89" t="s">
        <v>286</v>
      </c>
      <c r="B89" s="19" t="s">
        <v>287</v>
      </c>
      <c r="C89" s="34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5"/>
      <c r="BD89" s="165"/>
      <c r="BE89" s="165"/>
      <c r="BF89" s="165"/>
      <c r="BG89" s="165"/>
      <c r="BH89" s="165"/>
      <c r="BI89" s="165"/>
      <c r="BJ89" s="165"/>
      <c r="BK89" s="165"/>
      <c r="BL89" s="165"/>
      <c r="BM89" s="165"/>
      <c r="BN89" s="165"/>
      <c r="BO89" s="165"/>
      <c r="BP89" s="165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65"/>
      <c r="CD89" s="165"/>
      <c r="CE89" s="165"/>
      <c r="CF89" s="165"/>
      <c r="CG89" s="165"/>
      <c r="CH89" s="165"/>
      <c r="CI89" s="165"/>
      <c r="CJ89" s="165"/>
      <c r="CK89" s="165"/>
      <c r="CL89" s="165"/>
      <c r="CM89" s="165"/>
      <c r="CN89" s="165"/>
      <c r="CO89" s="165"/>
      <c r="CP89" s="165"/>
      <c r="CQ89" s="165"/>
      <c r="CR89" s="165"/>
      <c r="CS89" s="165"/>
      <c r="CT89" s="165"/>
      <c r="CU89" s="165"/>
      <c r="CV89" s="165"/>
      <c r="CW89" s="165"/>
      <c r="CX89" s="165"/>
      <c r="CY89" s="165"/>
      <c r="CZ89" s="165"/>
      <c r="DA89" s="165"/>
      <c r="DB89" s="165"/>
      <c r="DC89" s="165"/>
      <c r="DD89" s="165"/>
      <c r="DE89" s="165"/>
      <c r="DF89" s="165"/>
      <c r="DG89" s="165"/>
      <c r="DH89" s="165"/>
      <c r="DI89" s="165"/>
      <c r="DJ89" s="165"/>
      <c r="DK89" s="165"/>
      <c r="DL89" s="165"/>
      <c r="DM89" s="165"/>
      <c r="DN89" s="165"/>
      <c r="DO89" s="165"/>
      <c r="DP89" s="165"/>
      <c r="DQ89" s="165"/>
      <c r="DR89" s="165"/>
      <c r="DS89" s="165"/>
      <c r="DT89" s="165"/>
      <c r="DU89" s="165"/>
      <c r="DV89" s="165"/>
      <c r="DW89" s="165"/>
      <c r="DX89" s="165"/>
      <c r="DY89" s="165"/>
      <c r="DZ89" s="165"/>
      <c r="EA89" s="165"/>
      <c r="EB89" s="165"/>
      <c r="EC89" s="165"/>
      <c r="ED89" s="165"/>
      <c r="EE89" s="165"/>
      <c r="EF89" s="165"/>
      <c r="EG89" s="165"/>
      <c r="EH89" s="165"/>
      <c r="EI89" s="165"/>
      <c r="EJ89" s="165"/>
      <c r="EK89" s="165"/>
      <c r="EL89" s="165"/>
      <c r="EM89" s="165"/>
      <c r="EN89" s="165"/>
      <c r="EO89" s="165"/>
      <c r="EP89" s="165"/>
      <c r="EQ89" s="165"/>
      <c r="ER89" s="165"/>
      <c r="ES89" s="165"/>
      <c r="ET89" s="165"/>
      <c r="EU89" s="165"/>
      <c r="EV89" s="165"/>
      <c r="EW89" s="165"/>
      <c r="EX89" s="165"/>
      <c r="EY89" s="165"/>
      <c r="EZ89" s="165"/>
      <c r="FA89" s="165"/>
      <c r="FB89" s="165"/>
      <c r="FC89" s="165"/>
      <c r="FD89" s="165"/>
      <c r="FE89" s="165"/>
      <c r="FF89" s="165"/>
      <c r="FG89" s="165"/>
      <c r="FH89" s="165"/>
      <c r="FI89" s="165"/>
      <c r="FJ89" s="165"/>
      <c r="FK89" s="165"/>
      <c r="FL89" s="165"/>
      <c r="FM89" s="165"/>
      <c r="FN89" s="165"/>
      <c r="FO89" s="165"/>
      <c r="FP89" s="165"/>
      <c r="FQ89" s="165"/>
      <c r="FR89" s="165"/>
      <c r="FS89" s="165"/>
      <c r="FT89" s="165"/>
      <c r="FU89" s="165"/>
      <c r="FV89" s="165"/>
      <c r="FW89" s="165"/>
      <c r="FX89" s="165"/>
      <c r="FY89" s="165"/>
      <c r="FZ89" s="165"/>
      <c r="GA89" s="165"/>
      <c r="GB89" s="165"/>
      <c r="GC89" s="167"/>
      <c r="GD89" s="167"/>
      <c r="GE89" s="167"/>
      <c r="GF89" s="167"/>
      <c r="GG89" s="167"/>
      <c r="GH89" s="167"/>
      <c r="GI89" s="167"/>
      <c r="GJ89" s="167"/>
      <c r="GK89" s="167"/>
    </row>
    <row r="90" spans="1:193" s="49" customFormat="1" ht="16.2" hidden="1">
      <c r="A90" s="49" t="s">
        <v>308</v>
      </c>
      <c r="B90" s="52" t="s">
        <v>327</v>
      </c>
      <c r="C90" s="51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173"/>
      <c r="EN90" s="173"/>
      <c r="EO90" s="173"/>
      <c r="EP90" s="173"/>
      <c r="EQ90" s="173"/>
      <c r="ER90" s="173"/>
      <c r="ES90" s="173"/>
      <c r="ET90" s="173"/>
      <c r="EU90" s="173"/>
      <c r="EV90" s="173"/>
      <c r="EW90" s="173"/>
      <c r="EX90" s="173"/>
      <c r="EY90" s="173"/>
      <c r="EZ90" s="173"/>
      <c r="FA90" s="173"/>
      <c r="FB90" s="173"/>
      <c r="FC90" s="173"/>
      <c r="FD90" s="173"/>
      <c r="FE90" s="173"/>
      <c r="FF90" s="173"/>
      <c r="FG90" s="173"/>
      <c r="FH90" s="173"/>
      <c r="FI90" s="173"/>
      <c r="FJ90" s="173"/>
      <c r="FK90" s="173"/>
      <c r="FL90" s="173"/>
      <c r="FM90" s="173"/>
      <c r="FN90" s="173"/>
      <c r="FO90" s="173"/>
      <c r="FP90" s="173"/>
      <c r="FQ90" s="173"/>
      <c r="FR90" s="173"/>
      <c r="FS90" s="173"/>
      <c r="FT90" s="173"/>
      <c r="FU90" s="173"/>
      <c r="FV90" s="173"/>
      <c r="FW90" s="173"/>
      <c r="FX90" s="173"/>
      <c r="FY90" s="173"/>
      <c r="FZ90" s="173"/>
      <c r="GA90" s="173"/>
      <c r="GB90" s="173"/>
      <c r="GC90" s="182"/>
      <c r="GD90" s="182"/>
      <c r="GE90" s="182"/>
      <c r="GF90" s="182"/>
      <c r="GG90" s="182"/>
      <c r="GH90" s="182"/>
      <c r="GI90" s="182"/>
      <c r="GJ90" s="182"/>
      <c r="GK90" s="182"/>
    </row>
    <row r="91" spans="1:193" s="49" customFormat="1" ht="15" hidden="1">
      <c r="B91" s="50" t="s">
        <v>326</v>
      </c>
      <c r="C91" s="51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82"/>
      <c r="GD91" s="182"/>
      <c r="GE91" s="182"/>
      <c r="GF91" s="182"/>
      <c r="GG91" s="182"/>
      <c r="GH91" s="182"/>
      <c r="GI91" s="182"/>
      <c r="GJ91" s="182"/>
      <c r="GK91" s="182"/>
    </row>
    <row r="92" spans="1:193" ht="16.8">
      <c r="A92" t="s">
        <v>307</v>
      </c>
      <c r="B92" s="19" t="s">
        <v>325</v>
      </c>
      <c r="C92" s="34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2"/>
      <c r="DS92" s="162"/>
      <c r="DT92" s="162"/>
      <c r="DU92" s="162"/>
      <c r="DV92" s="162"/>
      <c r="DW92" s="162"/>
      <c r="DX92" s="162"/>
      <c r="DY92" s="162"/>
      <c r="DZ92" s="162"/>
      <c r="EA92" s="162"/>
      <c r="EB92" s="162"/>
      <c r="EC92" s="162"/>
      <c r="ED92" s="162"/>
      <c r="EE92" s="162"/>
      <c r="EF92" s="162"/>
      <c r="EG92" s="162"/>
      <c r="EH92" s="162"/>
      <c r="EI92" s="162"/>
      <c r="EJ92" s="162"/>
      <c r="EK92" s="162"/>
      <c r="EL92" s="162"/>
      <c r="EM92" s="162"/>
      <c r="EN92" s="162"/>
      <c r="EO92" s="162"/>
      <c r="EP92" s="162"/>
      <c r="EQ92" s="162"/>
      <c r="ER92" s="162"/>
      <c r="ES92" s="162"/>
      <c r="ET92" s="162"/>
      <c r="EU92" s="162"/>
      <c r="EV92" s="162"/>
      <c r="EW92" s="162"/>
      <c r="EX92" s="162"/>
      <c r="EY92" s="162"/>
      <c r="EZ92" s="162"/>
      <c r="FA92" s="162"/>
      <c r="FB92" s="162"/>
      <c r="FC92" s="162"/>
      <c r="FD92" s="162"/>
      <c r="FE92" s="162"/>
      <c r="FF92" s="162"/>
      <c r="FG92" s="162"/>
      <c r="FH92" s="162"/>
      <c r="FI92" s="162"/>
      <c r="FJ92" s="162"/>
      <c r="FK92" s="162"/>
      <c r="FL92" s="162"/>
      <c r="FM92" s="162"/>
      <c r="FN92" s="162"/>
      <c r="FO92" s="162"/>
      <c r="FP92" s="162"/>
      <c r="FQ92" s="162"/>
      <c r="FR92" s="162"/>
      <c r="FS92" s="162"/>
      <c r="FT92" s="162"/>
      <c r="FU92" s="162"/>
      <c r="FV92" s="162"/>
      <c r="FW92" s="162"/>
      <c r="FX92" s="162"/>
      <c r="FY92" s="162"/>
      <c r="FZ92" s="162"/>
      <c r="GA92" s="162"/>
      <c r="GB92" s="162"/>
      <c r="GC92" s="167"/>
      <c r="GD92" s="167"/>
      <c r="GE92" s="167"/>
      <c r="GF92" s="167"/>
      <c r="GG92" s="167"/>
      <c r="GH92" s="167"/>
      <c r="GI92" s="167"/>
      <c r="GJ92" s="167"/>
      <c r="GK92" s="167"/>
    </row>
    <row r="93" spans="1:193" ht="16.2">
      <c r="A93" t="s">
        <v>5</v>
      </c>
      <c r="B93" t="s">
        <v>111</v>
      </c>
      <c r="C93" s="33">
        <f>D93</f>
        <v>0</v>
      </c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2"/>
      <c r="DS93" s="162"/>
      <c r="DT93" s="162"/>
      <c r="DU93" s="162"/>
      <c r="DV93" s="162"/>
      <c r="DW93" s="162"/>
      <c r="DX93" s="162"/>
      <c r="DY93" s="162"/>
      <c r="DZ93" s="162"/>
      <c r="EA93" s="162"/>
      <c r="EB93" s="162"/>
      <c r="EC93" s="162"/>
      <c r="ED93" s="162"/>
      <c r="EE93" s="162"/>
      <c r="EF93" s="162"/>
      <c r="EG93" s="162"/>
      <c r="EH93" s="162"/>
      <c r="EI93" s="162"/>
      <c r="EJ93" s="162"/>
      <c r="EK93" s="162"/>
      <c r="EL93" s="162"/>
      <c r="EM93" s="162"/>
      <c r="EN93" s="162"/>
      <c r="EO93" s="162"/>
      <c r="EP93" s="162"/>
      <c r="EQ93" s="162"/>
      <c r="ER93" s="162"/>
      <c r="ES93" s="162"/>
      <c r="ET93" s="162"/>
      <c r="EU93" s="162"/>
      <c r="EV93" s="162"/>
      <c r="EW93" s="162"/>
      <c r="EX93" s="162"/>
      <c r="EY93" s="162"/>
      <c r="EZ93" s="162"/>
      <c r="FA93" s="162"/>
      <c r="FB93" s="162"/>
      <c r="FC93" s="162"/>
      <c r="FD93" s="162"/>
      <c r="FE93" s="162"/>
      <c r="FF93" s="162"/>
      <c r="FG93" s="162"/>
      <c r="FH93" s="162"/>
      <c r="FI93" s="162"/>
      <c r="FJ93" s="162"/>
      <c r="FK93" s="162"/>
      <c r="FL93" s="162"/>
      <c r="FM93" s="162"/>
      <c r="FN93" s="162"/>
      <c r="FO93" s="162"/>
      <c r="FP93" s="162"/>
      <c r="FQ93" s="162"/>
      <c r="FR93" s="162"/>
      <c r="FS93" s="162"/>
      <c r="FT93" s="162"/>
      <c r="FU93" s="162"/>
      <c r="FV93" s="162"/>
      <c r="FW93" s="162"/>
      <c r="FX93" s="162"/>
      <c r="FY93" s="162"/>
      <c r="FZ93" s="162"/>
      <c r="GA93" s="162"/>
      <c r="GB93" s="162"/>
      <c r="GC93" s="167"/>
      <c r="GD93" s="167"/>
      <c r="GE93" s="167"/>
      <c r="GF93" s="167"/>
      <c r="GG93" s="167"/>
      <c r="GH93" s="167"/>
      <c r="GI93" s="167"/>
      <c r="GJ93" s="167"/>
      <c r="GK93" s="167"/>
    </row>
    <row r="94" spans="1:193" ht="16.8">
      <c r="A94" t="s">
        <v>10</v>
      </c>
      <c r="B94" t="s">
        <v>46</v>
      </c>
      <c r="C94" s="33">
        <f>C93</f>
        <v>0</v>
      </c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62"/>
      <c r="CI94" s="162"/>
      <c r="CJ94" s="162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  <c r="CX94" s="162"/>
      <c r="CY94" s="162"/>
      <c r="CZ94" s="162"/>
      <c r="DA94" s="162"/>
      <c r="DB94" s="162"/>
      <c r="DC94" s="162"/>
      <c r="DD94" s="162"/>
      <c r="DE94" s="162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2"/>
      <c r="DS94" s="162"/>
      <c r="DT94" s="162"/>
      <c r="DU94" s="162"/>
      <c r="DV94" s="162"/>
      <c r="DW94" s="162"/>
      <c r="DX94" s="162"/>
      <c r="DY94" s="162"/>
      <c r="DZ94" s="162"/>
      <c r="EA94" s="162"/>
      <c r="EB94" s="162"/>
      <c r="EC94" s="162"/>
      <c r="ED94" s="162"/>
      <c r="EE94" s="162"/>
      <c r="EF94" s="162"/>
      <c r="EG94" s="162"/>
      <c r="EH94" s="162"/>
      <c r="EI94" s="162"/>
      <c r="EJ94" s="162"/>
      <c r="EK94" s="162"/>
      <c r="EL94" s="162"/>
      <c r="EM94" s="162"/>
      <c r="EN94" s="162"/>
      <c r="EO94" s="162"/>
      <c r="EP94" s="162"/>
      <c r="EQ94" s="162"/>
      <c r="ER94" s="162"/>
      <c r="ES94" s="162"/>
      <c r="ET94" s="162"/>
      <c r="EU94" s="162"/>
      <c r="EV94" s="162"/>
      <c r="EW94" s="162"/>
      <c r="EX94" s="162"/>
      <c r="EY94" s="162"/>
      <c r="EZ94" s="162"/>
      <c r="FA94" s="162"/>
      <c r="FB94" s="162"/>
      <c r="FC94" s="162"/>
      <c r="FD94" s="162"/>
      <c r="FE94" s="162"/>
      <c r="FF94" s="162"/>
      <c r="FG94" s="162"/>
      <c r="FH94" s="162"/>
      <c r="FI94" s="162"/>
      <c r="FJ94" s="162"/>
      <c r="FK94" s="162"/>
      <c r="FL94" s="162"/>
      <c r="FM94" s="162"/>
      <c r="FN94" s="162"/>
      <c r="FO94" s="162"/>
      <c r="FP94" s="162"/>
      <c r="FQ94" s="162"/>
      <c r="FR94" s="162"/>
      <c r="FS94" s="162"/>
      <c r="FT94" s="162"/>
      <c r="FU94" s="162"/>
      <c r="FV94" s="162"/>
      <c r="FW94" s="162"/>
      <c r="FX94" s="162"/>
      <c r="FY94" s="162"/>
      <c r="FZ94" s="162"/>
      <c r="GA94" s="162"/>
      <c r="GB94" s="162"/>
      <c r="GC94" s="167"/>
      <c r="GD94" s="167"/>
      <c r="GE94" s="167"/>
      <c r="GF94" s="167"/>
      <c r="GG94" s="167"/>
      <c r="GH94" s="167"/>
      <c r="GI94" s="167"/>
      <c r="GJ94" s="167"/>
      <c r="GK94" s="167"/>
    </row>
    <row r="95" spans="1:193" ht="16.8">
      <c r="A95" t="s">
        <v>11</v>
      </c>
      <c r="B95" t="s">
        <v>47</v>
      </c>
      <c r="C95" s="33">
        <f>C93</f>
        <v>0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62"/>
      <c r="CI95" s="162"/>
      <c r="CJ95" s="162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  <c r="CX95" s="162"/>
      <c r="CY95" s="162"/>
      <c r="CZ95" s="162"/>
      <c r="DA95" s="162"/>
      <c r="DB95" s="162"/>
      <c r="DC95" s="162"/>
      <c r="DD95" s="162"/>
      <c r="DE95" s="162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2"/>
      <c r="DS95" s="162"/>
      <c r="DT95" s="162"/>
      <c r="DU95" s="162"/>
      <c r="DV95" s="162"/>
      <c r="DW95" s="162"/>
      <c r="DX95" s="162"/>
      <c r="DY95" s="162"/>
      <c r="DZ95" s="162"/>
      <c r="EA95" s="162"/>
      <c r="EB95" s="162"/>
      <c r="EC95" s="162"/>
      <c r="ED95" s="162"/>
      <c r="EE95" s="162"/>
      <c r="EF95" s="162"/>
      <c r="EG95" s="162"/>
      <c r="EH95" s="162"/>
      <c r="EI95" s="162"/>
      <c r="EJ95" s="162"/>
      <c r="EK95" s="162"/>
      <c r="EL95" s="162"/>
      <c r="EM95" s="162"/>
      <c r="EN95" s="162"/>
      <c r="EO95" s="162"/>
      <c r="EP95" s="162"/>
      <c r="EQ95" s="162"/>
      <c r="ER95" s="162"/>
      <c r="ES95" s="162"/>
      <c r="ET95" s="162"/>
      <c r="EU95" s="162"/>
      <c r="EV95" s="162"/>
      <c r="EW95" s="162"/>
      <c r="EX95" s="162"/>
      <c r="EY95" s="162"/>
      <c r="EZ95" s="162"/>
      <c r="FA95" s="162"/>
      <c r="FB95" s="162"/>
      <c r="FC95" s="162"/>
      <c r="FD95" s="162"/>
      <c r="FE95" s="162"/>
      <c r="FF95" s="162"/>
      <c r="FG95" s="162"/>
      <c r="FH95" s="162"/>
      <c r="FI95" s="162"/>
      <c r="FJ95" s="162"/>
      <c r="FK95" s="162"/>
      <c r="FL95" s="162"/>
      <c r="FM95" s="162"/>
      <c r="FN95" s="162"/>
      <c r="FO95" s="162"/>
      <c r="FP95" s="162"/>
      <c r="FQ95" s="162"/>
      <c r="FR95" s="162"/>
      <c r="FS95" s="162"/>
      <c r="FT95" s="162"/>
      <c r="FU95" s="162"/>
      <c r="FV95" s="162"/>
      <c r="FW95" s="162"/>
      <c r="FX95" s="162"/>
      <c r="FY95" s="162"/>
      <c r="FZ95" s="162"/>
      <c r="GA95" s="162"/>
      <c r="GB95" s="162"/>
      <c r="GC95" s="167"/>
      <c r="GD95" s="167"/>
      <c r="GE95" s="167"/>
      <c r="GF95" s="167"/>
      <c r="GG95" s="167"/>
      <c r="GH95" s="167"/>
      <c r="GI95" s="167"/>
      <c r="GJ95" s="167"/>
      <c r="GK95" s="167"/>
    </row>
    <row r="96" spans="1:193" ht="16.8">
      <c r="A96" t="s">
        <v>12</v>
      </c>
      <c r="B96" t="s">
        <v>48</v>
      </c>
      <c r="C96" s="33">
        <f>C93</f>
        <v>0</v>
      </c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62"/>
      <c r="CI96" s="162"/>
      <c r="CJ96" s="162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  <c r="CX96" s="162"/>
      <c r="CY96" s="162"/>
      <c r="CZ96" s="162"/>
      <c r="DA96" s="162"/>
      <c r="DB96" s="162"/>
      <c r="DC96" s="162"/>
      <c r="DD96" s="162"/>
      <c r="DE96" s="162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2"/>
      <c r="DS96" s="162"/>
      <c r="DT96" s="162"/>
      <c r="DU96" s="162"/>
      <c r="DV96" s="162"/>
      <c r="DW96" s="162"/>
      <c r="DX96" s="162"/>
      <c r="DY96" s="162"/>
      <c r="DZ96" s="162"/>
      <c r="EA96" s="162"/>
      <c r="EB96" s="162"/>
      <c r="EC96" s="162"/>
      <c r="ED96" s="162"/>
      <c r="EE96" s="162"/>
      <c r="EF96" s="162"/>
      <c r="EG96" s="162"/>
      <c r="EH96" s="162"/>
      <c r="EI96" s="162"/>
      <c r="EJ96" s="162"/>
      <c r="EK96" s="162"/>
      <c r="EL96" s="162"/>
      <c r="EM96" s="162"/>
      <c r="EN96" s="162"/>
      <c r="EO96" s="162"/>
      <c r="EP96" s="162"/>
      <c r="EQ96" s="162"/>
      <c r="ER96" s="162"/>
      <c r="ES96" s="162"/>
      <c r="ET96" s="162"/>
      <c r="EU96" s="162"/>
      <c r="EV96" s="162"/>
      <c r="EW96" s="162"/>
      <c r="EX96" s="162"/>
      <c r="EY96" s="162"/>
      <c r="EZ96" s="162"/>
      <c r="FA96" s="162"/>
      <c r="FB96" s="162"/>
      <c r="FC96" s="162"/>
      <c r="FD96" s="162"/>
      <c r="FE96" s="162"/>
      <c r="FF96" s="162"/>
      <c r="FG96" s="162"/>
      <c r="FH96" s="162"/>
      <c r="FI96" s="162"/>
      <c r="FJ96" s="162"/>
      <c r="FK96" s="162"/>
      <c r="FL96" s="162"/>
      <c r="FM96" s="162"/>
      <c r="FN96" s="162"/>
      <c r="FO96" s="162"/>
      <c r="FP96" s="162"/>
      <c r="FQ96" s="162"/>
      <c r="FR96" s="162"/>
      <c r="FS96" s="162"/>
      <c r="FT96" s="162"/>
      <c r="FU96" s="162"/>
      <c r="FV96" s="162"/>
      <c r="FW96" s="162"/>
      <c r="FX96" s="162"/>
      <c r="FY96" s="162"/>
      <c r="FZ96" s="162"/>
      <c r="GA96" s="162"/>
      <c r="GB96" s="162"/>
      <c r="GC96" s="167"/>
      <c r="GD96" s="167"/>
      <c r="GE96" s="167"/>
      <c r="GF96" s="167"/>
      <c r="GG96" s="167"/>
      <c r="GH96" s="167"/>
      <c r="GI96" s="167"/>
      <c r="GJ96" s="167"/>
      <c r="GK96" s="167"/>
    </row>
    <row r="97" spans="1:193" ht="16.8">
      <c r="A97" t="s">
        <v>75</v>
      </c>
      <c r="B97" t="s">
        <v>72</v>
      </c>
      <c r="C97" s="33">
        <f>D97</f>
        <v>0</v>
      </c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62"/>
      <c r="CI97" s="162"/>
      <c r="CJ97" s="162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  <c r="CX97" s="162"/>
      <c r="CY97" s="162"/>
      <c r="CZ97" s="162"/>
      <c r="DA97" s="162"/>
      <c r="DB97" s="162"/>
      <c r="DC97" s="162"/>
      <c r="DD97" s="162"/>
      <c r="DE97" s="162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2"/>
      <c r="DS97" s="162"/>
      <c r="DT97" s="162"/>
      <c r="DU97" s="162"/>
      <c r="DV97" s="162"/>
      <c r="DW97" s="162"/>
      <c r="DX97" s="162"/>
      <c r="DY97" s="162"/>
      <c r="DZ97" s="162"/>
      <c r="EA97" s="162"/>
      <c r="EB97" s="162"/>
      <c r="EC97" s="162"/>
      <c r="ED97" s="162"/>
      <c r="EE97" s="162"/>
      <c r="EF97" s="162"/>
      <c r="EG97" s="162"/>
      <c r="EH97" s="162"/>
      <c r="EI97" s="162"/>
      <c r="EJ97" s="162"/>
      <c r="EK97" s="162"/>
      <c r="EL97" s="162"/>
      <c r="EM97" s="162"/>
      <c r="EN97" s="162"/>
      <c r="EO97" s="162"/>
      <c r="EP97" s="162"/>
      <c r="EQ97" s="162"/>
      <c r="ER97" s="162"/>
      <c r="ES97" s="162"/>
      <c r="ET97" s="162"/>
      <c r="EU97" s="162"/>
      <c r="EV97" s="162"/>
      <c r="EW97" s="162"/>
      <c r="EX97" s="162"/>
      <c r="EY97" s="162"/>
      <c r="EZ97" s="162"/>
      <c r="FA97" s="162"/>
      <c r="FB97" s="162"/>
      <c r="FC97" s="162"/>
      <c r="FD97" s="162"/>
      <c r="FE97" s="162"/>
      <c r="FF97" s="162"/>
      <c r="FG97" s="162"/>
      <c r="FH97" s="162"/>
      <c r="FI97" s="162"/>
      <c r="FJ97" s="162"/>
      <c r="FK97" s="162"/>
      <c r="FL97" s="162"/>
      <c r="FM97" s="162"/>
      <c r="FN97" s="162"/>
      <c r="FO97" s="162"/>
      <c r="FP97" s="162"/>
      <c r="FQ97" s="162"/>
      <c r="FR97" s="162"/>
      <c r="FS97" s="162"/>
      <c r="FT97" s="162"/>
      <c r="FU97" s="162"/>
      <c r="FV97" s="162"/>
      <c r="FW97" s="162"/>
      <c r="FX97" s="162"/>
      <c r="FY97" s="162"/>
      <c r="FZ97" s="162"/>
      <c r="GA97" s="162"/>
      <c r="GB97" s="162"/>
      <c r="GC97" s="167"/>
      <c r="GD97" s="167"/>
      <c r="GE97" s="167"/>
      <c r="GF97" s="167"/>
      <c r="GG97" s="167"/>
      <c r="GH97" s="167"/>
      <c r="GI97" s="167"/>
      <c r="GJ97" s="167"/>
      <c r="GK97" s="167"/>
    </row>
    <row r="98" spans="1:193" ht="15.6">
      <c r="A98" t="s">
        <v>13</v>
      </c>
      <c r="B98" t="s">
        <v>78</v>
      </c>
      <c r="C98" s="33">
        <f>SUM(C94:C97)</f>
        <v>0</v>
      </c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3"/>
      <c r="DL98" s="163"/>
      <c r="DM98" s="163"/>
      <c r="DN98" s="163"/>
      <c r="DO98" s="163"/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3"/>
      <c r="EM98" s="163"/>
      <c r="EN98" s="163"/>
      <c r="EO98" s="163"/>
      <c r="EP98" s="163"/>
      <c r="EQ98" s="163"/>
      <c r="ER98" s="163"/>
      <c r="ES98" s="163"/>
      <c r="ET98" s="163"/>
      <c r="EU98" s="163"/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3"/>
      <c r="FG98" s="163"/>
      <c r="FH98" s="163"/>
      <c r="FI98" s="163"/>
      <c r="FJ98" s="163"/>
      <c r="FK98" s="163"/>
      <c r="FL98" s="163"/>
      <c r="FM98" s="163"/>
      <c r="FN98" s="163"/>
      <c r="FO98" s="163"/>
      <c r="FP98" s="163"/>
      <c r="FQ98" s="163"/>
      <c r="FR98" s="163"/>
      <c r="FS98" s="163"/>
      <c r="FT98" s="163"/>
      <c r="FU98" s="163"/>
      <c r="FV98" s="163"/>
      <c r="FW98" s="163"/>
      <c r="FX98" s="163"/>
      <c r="FY98" s="163"/>
      <c r="FZ98" s="163"/>
      <c r="GA98" s="163"/>
      <c r="GB98" s="163"/>
      <c r="GC98" s="167"/>
      <c r="GD98" s="167"/>
      <c r="GE98" s="167"/>
      <c r="GF98" s="167"/>
      <c r="GG98" s="167"/>
      <c r="GH98" s="167"/>
      <c r="GI98" s="167"/>
      <c r="GJ98" s="167"/>
      <c r="GK98" s="167"/>
    </row>
    <row r="99" spans="1:193" ht="16.8">
      <c r="A99" t="s">
        <v>105</v>
      </c>
      <c r="B99" t="s">
        <v>363</v>
      </c>
      <c r="C99" s="37">
        <f>D99</f>
        <v>0</v>
      </c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62"/>
      <c r="CI99" s="162"/>
      <c r="CJ99" s="162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  <c r="CX99" s="162"/>
      <c r="CY99" s="162"/>
      <c r="CZ99" s="162"/>
      <c r="DA99" s="162"/>
      <c r="DB99" s="162"/>
      <c r="DC99" s="162"/>
      <c r="DD99" s="162"/>
      <c r="DE99" s="162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2"/>
      <c r="DS99" s="162"/>
      <c r="DT99" s="162"/>
      <c r="DU99" s="162"/>
      <c r="DV99" s="162"/>
      <c r="DW99" s="162"/>
      <c r="DX99" s="162"/>
      <c r="DY99" s="162"/>
      <c r="DZ99" s="162"/>
      <c r="EA99" s="162"/>
      <c r="EB99" s="162"/>
      <c r="EC99" s="162"/>
      <c r="ED99" s="162"/>
      <c r="EE99" s="162"/>
      <c r="EF99" s="162"/>
      <c r="EG99" s="162"/>
      <c r="EH99" s="162"/>
      <c r="EI99" s="162"/>
      <c r="EJ99" s="162"/>
      <c r="EK99" s="162"/>
      <c r="EL99" s="162"/>
      <c r="EM99" s="162"/>
      <c r="EN99" s="162"/>
      <c r="EO99" s="162"/>
      <c r="EP99" s="162"/>
      <c r="EQ99" s="162"/>
      <c r="ER99" s="162"/>
      <c r="ES99" s="162"/>
      <c r="ET99" s="162"/>
      <c r="EU99" s="162"/>
      <c r="EV99" s="162"/>
      <c r="EW99" s="162"/>
      <c r="EX99" s="162"/>
      <c r="EY99" s="162"/>
      <c r="EZ99" s="162"/>
      <c r="FA99" s="162"/>
      <c r="FB99" s="162"/>
      <c r="FC99" s="162"/>
      <c r="FD99" s="162"/>
      <c r="FE99" s="162"/>
      <c r="FF99" s="162"/>
      <c r="FG99" s="162"/>
      <c r="FH99" s="162"/>
      <c r="FI99" s="162"/>
      <c r="FJ99" s="162"/>
      <c r="FK99" s="162"/>
      <c r="FL99" s="162"/>
      <c r="FM99" s="162"/>
      <c r="FN99" s="162"/>
      <c r="FO99" s="162"/>
      <c r="FP99" s="162"/>
      <c r="FQ99" s="162"/>
      <c r="FR99" s="162"/>
      <c r="FS99" s="162"/>
      <c r="FT99" s="162"/>
      <c r="FU99" s="162"/>
      <c r="FV99" s="162"/>
      <c r="FW99" s="162"/>
      <c r="FX99" s="162"/>
      <c r="FY99" s="162"/>
      <c r="FZ99" s="162"/>
      <c r="GA99" s="162"/>
      <c r="GB99" s="162"/>
      <c r="GC99" s="167"/>
      <c r="GD99" s="167"/>
      <c r="GE99" s="167"/>
      <c r="GF99" s="167"/>
      <c r="GG99" s="167"/>
      <c r="GH99" s="167"/>
      <c r="GI99" s="167"/>
      <c r="GJ99" s="167"/>
      <c r="GK99" s="167"/>
    </row>
    <row r="100" spans="1:193" ht="15.6">
      <c r="B100" t="s">
        <v>369</v>
      </c>
      <c r="C100" s="16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62"/>
      <c r="CI100" s="162"/>
      <c r="CJ100" s="162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62"/>
      <c r="DA100" s="162"/>
      <c r="DB100" s="162"/>
      <c r="DC100" s="162"/>
      <c r="DD100" s="162"/>
      <c r="DE100" s="162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2"/>
      <c r="DS100" s="162"/>
      <c r="DT100" s="162"/>
      <c r="DU100" s="162"/>
      <c r="DV100" s="162"/>
      <c r="DW100" s="162"/>
      <c r="DX100" s="162"/>
      <c r="DY100" s="162"/>
      <c r="DZ100" s="162"/>
      <c r="EA100" s="162"/>
      <c r="EB100" s="162"/>
      <c r="EC100" s="162"/>
      <c r="ED100" s="162"/>
      <c r="EE100" s="162"/>
      <c r="EF100" s="162"/>
      <c r="EG100" s="162"/>
      <c r="EH100" s="162"/>
      <c r="EI100" s="162"/>
      <c r="EJ100" s="162"/>
      <c r="EK100" s="162"/>
      <c r="EL100" s="162"/>
      <c r="EM100" s="162"/>
      <c r="EN100" s="162"/>
      <c r="EO100" s="162"/>
      <c r="EP100" s="162"/>
      <c r="EQ100" s="162"/>
      <c r="ER100" s="162"/>
      <c r="ES100" s="162"/>
      <c r="ET100" s="162"/>
      <c r="EU100" s="162"/>
      <c r="EV100" s="162"/>
      <c r="EW100" s="162"/>
      <c r="EX100" s="162"/>
      <c r="EY100" s="162"/>
      <c r="EZ100" s="162"/>
      <c r="FA100" s="162"/>
      <c r="FB100" s="162"/>
      <c r="FC100" s="162"/>
      <c r="FD100" s="162"/>
      <c r="FE100" s="162"/>
      <c r="FF100" s="162"/>
      <c r="FG100" s="162"/>
      <c r="FH100" s="162"/>
      <c r="FI100" s="162"/>
      <c r="FJ100" s="162"/>
      <c r="FK100" s="162"/>
      <c r="FL100" s="162"/>
      <c r="FM100" s="162"/>
      <c r="FN100" s="162"/>
      <c r="FO100" s="162"/>
      <c r="FP100" s="162"/>
      <c r="FQ100" s="162"/>
      <c r="FR100" s="162"/>
      <c r="FS100" s="162"/>
      <c r="FT100" s="162"/>
      <c r="FU100" s="162"/>
      <c r="FV100" s="162"/>
      <c r="FW100" s="162"/>
      <c r="FX100" s="162"/>
      <c r="FY100" s="162"/>
      <c r="FZ100" s="162"/>
      <c r="GA100" s="162"/>
      <c r="GB100" s="162"/>
      <c r="GC100" s="167"/>
      <c r="GD100" s="167"/>
      <c r="GE100" s="167"/>
      <c r="GF100" s="167"/>
      <c r="GG100" s="167"/>
      <c r="GH100" s="167"/>
      <c r="GI100" s="167"/>
      <c r="GJ100" s="167"/>
      <c r="GK100" s="167"/>
    </row>
    <row r="101" spans="1:193" ht="15.6">
      <c r="B101" t="s">
        <v>364</v>
      </c>
      <c r="C101" s="16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62"/>
      <c r="CI101" s="162"/>
      <c r="CJ101" s="162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62"/>
      <c r="DA101" s="162"/>
      <c r="DB101" s="162"/>
      <c r="DC101" s="162"/>
      <c r="DD101" s="162"/>
      <c r="DE101" s="162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2"/>
      <c r="DS101" s="162"/>
      <c r="DT101" s="162"/>
      <c r="DU101" s="162"/>
      <c r="DV101" s="162"/>
      <c r="DW101" s="162"/>
      <c r="DX101" s="162"/>
      <c r="DY101" s="162"/>
      <c r="DZ101" s="162"/>
      <c r="EA101" s="162"/>
      <c r="EB101" s="162"/>
      <c r="EC101" s="162"/>
      <c r="ED101" s="162"/>
      <c r="EE101" s="162"/>
      <c r="EF101" s="162"/>
      <c r="EG101" s="162"/>
      <c r="EH101" s="162"/>
      <c r="EI101" s="162"/>
      <c r="EJ101" s="162"/>
      <c r="EK101" s="162"/>
      <c r="EL101" s="162"/>
      <c r="EM101" s="162"/>
      <c r="EN101" s="162"/>
      <c r="EO101" s="162"/>
      <c r="EP101" s="162"/>
      <c r="EQ101" s="162"/>
      <c r="ER101" s="162"/>
      <c r="ES101" s="162"/>
      <c r="ET101" s="162"/>
      <c r="EU101" s="162"/>
      <c r="EV101" s="162"/>
      <c r="EW101" s="162"/>
      <c r="EX101" s="162"/>
      <c r="EY101" s="162"/>
      <c r="EZ101" s="162"/>
      <c r="FA101" s="162"/>
      <c r="FB101" s="162"/>
      <c r="FC101" s="162"/>
      <c r="FD101" s="162"/>
      <c r="FE101" s="162"/>
      <c r="FF101" s="162"/>
      <c r="FG101" s="162"/>
      <c r="FH101" s="162"/>
      <c r="FI101" s="162"/>
      <c r="FJ101" s="162"/>
      <c r="FK101" s="162"/>
      <c r="FL101" s="162"/>
      <c r="FM101" s="162"/>
      <c r="FN101" s="162"/>
      <c r="FO101" s="162"/>
      <c r="FP101" s="162"/>
      <c r="FQ101" s="162"/>
      <c r="FR101" s="162"/>
      <c r="FS101" s="162"/>
      <c r="FT101" s="162"/>
      <c r="FU101" s="162"/>
      <c r="FV101" s="162"/>
      <c r="FW101" s="162"/>
      <c r="FX101" s="162"/>
      <c r="FY101" s="162"/>
      <c r="FZ101" s="162"/>
      <c r="GA101" s="162"/>
      <c r="GB101" s="162"/>
      <c r="GC101" s="167"/>
      <c r="GD101" s="167"/>
      <c r="GE101" s="167"/>
      <c r="GF101" s="167"/>
      <c r="GG101" s="167"/>
      <c r="GH101" s="167"/>
      <c r="GI101" s="167"/>
      <c r="GJ101" s="167"/>
      <c r="GK101" s="167"/>
    </row>
    <row r="102" spans="1:193" ht="15.6">
      <c r="B102" t="s">
        <v>365</v>
      </c>
      <c r="C102" s="16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62"/>
      <c r="CI102" s="162"/>
      <c r="CJ102" s="162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62"/>
      <c r="DA102" s="162"/>
      <c r="DB102" s="162"/>
      <c r="DC102" s="162"/>
      <c r="DD102" s="162"/>
      <c r="DE102" s="162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2"/>
      <c r="DS102" s="162"/>
      <c r="DT102" s="162"/>
      <c r="DU102" s="162"/>
      <c r="DV102" s="162"/>
      <c r="DW102" s="162"/>
      <c r="DX102" s="162"/>
      <c r="DY102" s="162"/>
      <c r="DZ102" s="162"/>
      <c r="EA102" s="162"/>
      <c r="EB102" s="162"/>
      <c r="EC102" s="162"/>
      <c r="ED102" s="162"/>
      <c r="EE102" s="162"/>
      <c r="EF102" s="162"/>
      <c r="EG102" s="162"/>
      <c r="EH102" s="162"/>
      <c r="EI102" s="162"/>
      <c r="EJ102" s="162"/>
      <c r="EK102" s="162"/>
      <c r="EL102" s="162"/>
      <c r="EM102" s="162"/>
      <c r="EN102" s="162"/>
      <c r="EO102" s="162"/>
      <c r="EP102" s="162"/>
      <c r="EQ102" s="162"/>
      <c r="ER102" s="162"/>
      <c r="ES102" s="162"/>
      <c r="ET102" s="162"/>
      <c r="EU102" s="162"/>
      <c r="EV102" s="162"/>
      <c r="EW102" s="162"/>
      <c r="EX102" s="162"/>
      <c r="EY102" s="162"/>
      <c r="EZ102" s="162"/>
      <c r="FA102" s="162"/>
      <c r="FB102" s="162"/>
      <c r="FC102" s="162"/>
      <c r="FD102" s="162"/>
      <c r="FE102" s="162"/>
      <c r="FF102" s="162"/>
      <c r="FG102" s="162"/>
      <c r="FH102" s="162"/>
      <c r="FI102" s="162"/>
      <c r="FJ102" s="162"/>
      <c r="FK102" s="162"/>
      <c r="FL102" s="162"/>
      <c r="FM102" s="162"/>
      <c r="FN102" s="162"/>
      <c r="FO102" s="162"/>
      <c r="FP102" s="162"/>
      <c r="FQ102" s="162"/>
      <c r="FR102" s="162"/>
      <c r="FS102" s="162"/>
      <c r="FT102" s="162"/>
      <c r="FU102" s="162"/>
      <c r="FV102" s="162"/>
      <c r="FW102" s="162"/>
      <c r="FX102" s="162"/>
      <c r="FY102" s="162"/>
      <c r="FZ102" s="162"/>
      <c r="GA102" s="162"/>
      <c r="GB102" s="162"/>
      <c r="GC102" s="167"/>
      <c r="GD102" s="167"/>
      <c r="GE102" s="167"/>
      <c r="GF102" s="167"/>
      <c r="GG102" s="167"/>
      <c r="GH102" s="167"/>
      <c r="GI102" s="167"/>
      <c r="GJ102" s="167"/>
      <c r="GK102" s="167"/>
    </row>
    <row r="103" spans="1:193" ht="15.6">
      <c r="B103" t="s">
        <v>366</v>
      </c>
      <c r="C103" s="16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62"/>
      <c r="DA103" s="162"/>
      <c r="DB103" s="162"/>
      <c r="DC103" s="162"/>
      <c r="DD103" s="162"/>
      <c r="DE103" s="162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2"/>
      <c r="DS103" s="162"/>
      <c r="DT103" s="162"/>
      <c r="DU103" s="162"/>
      <c r="DV103" s="162"/>
      <c r="DW103" s="162"/>
      <c r="DX103" s="162"/>
      <c r="DY103" s="162"/>
      <c r="DZ103" s="162"/>
      <c r="EA103" s="162"/>
      <c r="EB103" s="162"/>
      <c r="EC103" s="162"/>
      <c r="ED103" s="162"/>
      <c r="EE103" s="162"/>
      <c r="EF103" s="162"/>
      <c r="EG103" s="162"/>
      <c r="EH103" s="162"/>
      <c r="EI103" s="162"/>
      <c r="EJ103" s="162"/>
      <c r="EK103" s="162"/>
      <c r="EL103" s="162"/>
      <c r="EM103" s="162"/>
      <c r="EN103" s="162"/>
      <c r="EO103" s="162"/>
      <c r="EP103" s="162"/>
      <c r="EQ103" s="162"/>
      <c r="ER103" s="162"/>
      <c r="ES103" s="162"/>
      <c r="ET103" s="162"/>
      <c r="EU103" s="162"/>
      <c r="EV103" s="162"/>
      <c r="EW103" s="162"/>
      <c r="EX103" s="162"/>
      <c r="EY103" s="162"/>
      <c r="EZ103" s="162"/>
      <c r="FA103" s="162"/>
      <c r="FB103" s="162"/>
      <c r="FC103" s="162"/>
      <c r="FD103" s="162"/>
      <c r="FE103" s="162"/>
      <c r="FF103" s="162"/>
      <c r="FG103" s="162"/>
      <c r="FH103" s="162"/>
      <c r="FI103" s="162"/>
      <c r="FJ103" s="162"/>
      <c r="FK103" s="162"/>
      <c r="FL103" s="162"/>
      <c r="FM103" s="162"/>
      <c r="FN103" s="162"/>
      <c r="FO103" s="162"/>
      <c r="FP103" s="162"/>
      <c r="FQ103" s="162"/>
      <c r="FR103" s="162"/>
      <c r="FS103" s="162"/>
      <c r="FT103" s="162"/>
      <c r="FU103" s="162"/>
      <c r="FV103" s="162"/>
      <c r="FW103" s="162"/>
      <c r="FX103" s="162"/>
      <c r="FY103" s="162"/>
      <c r="FZ103" s="162"/>
      <c r="GA103" s="162"/>
      <c r="GB103" s="162"/>
      <c r="GC103" s="167"/>
      <c r="GD103" s="167"/>
      <c r="GE103" s="167"/>
      <c r="GF103" s="167"/>
      <c r="GG103" s="167"/>
      <c r="GH103" s="167"/>
      <c r="GI103" s="167"/>
      <c r="GJ103" s="167"/>
      <c r="GK103" s="167"/>
    </row>
    <row r="104" spans="1:193" ht="15.6">
      <c r="B104" t="s">
        <v>359</v>
      </c>
      <c r="C104" s="16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62"/>
      <c r="DA104" s="162"/>
      <c r="DB104" s="162"/>
      <c r="DC104" s="162"/>
      <c r="DD104" s="162"/>
      <c r="DE104" s="162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2"/>
      <c r="DS104" s="162"/>
      <c r="DT104" s="162"/>
      <c r="DU104" s="162"/>
      <c r="DV104" s="162"/>
      <c r="DW104" s="162"/>
      <c r="DX104" s="162"/>
      <c r="DY104" s="162"/>
      <c r="DZ104" s="162"/>
      <c r="EA104" s="162"/>
      <c r="EB104" s="162"/>
      <c r="EC104" s="162"/>
      <c r="ED104" s="162"/>
      <c r="EE104" s="162"/>
      <c r="EF104" s="162"/>
      <c r="EG104" s="162"/>
      <c r="EH104" s="162"/>
      <c r="EI104" s="162"/>
      <c r="EJ104" s="162"/>
      <c r="EK104" s="162"/>
      <c r="EL104" s="162"/>
      <c r="EM104" s="162"/>
      <c r="EN104" s="162"/>
      <c r="EO104" s="162"/>
      <c r="EP104" s="162"/>
      <c r="EQ104" s="162"/>
      <c r="ER104" s="162"/>
      <c r="ES104" s="162"/>
      <c r="ET104" s="162"/>
      <c r="EU104" s="162"/>
      <c r="EV104" s="162"/>
      <c r="EW104" s="162"/>
      <c r="EX104" s="162"/>
      <c r="EY104" s="162"/>
      <c r="EZ104" s="162"/>
      <c r="FA104" s="162"/>
      <c r="FB104" s="162"/>
      <c r="FC104" s="162"/>
      <c r="FD104" s="162"/>
      <c r="FE104" s="162"/>
      <c r="FF104" s="162"/>
      <c r="FG104" s="162"/>
      <c r="FH104" s="162"/>
      <c r="FI104" s="162"/>
      <c r="FJ104" s="162"/>
      <c r="FK104" s="162"/>
      <c r="FL104" s="162"/>
      <c r="FM104" s="162"/>
      <c r="FN104" s="162"/>
      <c r="FO104" s="162"/>
      <c r="FP104" s="162"/>
      <c r="FQ104" s="162"/>
      <c r="FR104" s="162"/>
      <c r="FS104" s="162"/>
      <c r="FT104" s="162"/>
      <c r="FU104" s="162"/>
      <c r="FV104" s="162"/>
      <c r="FW104" s="162"/>
      <c r="FX104" s="162"/>
      <c r="FY104" s="162"/>
      <c r="FZ104" s="162"/>
      <c r="GA104" s="162"/>
      <c r="GB104" s="162"/>
      <c r="GC104" s="167"/>
      <c r="GD104" s="167"/>
      <c r="GE104" s="167"/>
      <c r="GF104" s="167"/>
      <c r="GG104" s="167"/>
      <c r="GH104" s="167"/>
      <c r="GI104" s="167"/>
      <c r="GJ104" s="167"/>
      <c r="GK104" s="167"/>
    </row>
    <row r="105" spans="1:193">
      <c r="C105" s="37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65"/>
      <c r="CD105" s="165"/>
      <c r="CE105" s="165"/>
      <c r="CF105" s="165"/>
      <c r="CG105" s="165"/>
      <c r="CH105" s="165"/>
      <c r="CI105" s="165"/>
      <c r="CJ105" s="165"/>
      <c r="CK105" s="165"/>
      <c r="CL105" s="165"/>
      <c r="CM105" s="165"/>
      <c r="CN105" s="165"/>
      <c r="CO105" s="165"/>
      <c r="CP105" s="165"/>
      <c r="CQ105" s="165"/>
      <c r="CR105" s="165"/>
      <c r="CS105" s="165"/>
      <c r="CT105" s="165"/>
      <c r="CU105" s="165"/>
      <c r="CV105" s="165"/>
      <c r="CW105" s="165"/>
      <c r="CX105" s="165"/>
      <c r="CY105" s="165"/>
      <c r="CZ105" s="165"/>
      <c r="DA105" s="165"/>
      <c r="DB105" s="165"/>
      <c r="DC105" s="165"/>
      <c r="DD105" s="165"/>
      <c r="DE105" s="165"/>
      <c r="DF105" s="165"/>
      <c r="DG105" s="165"/>
      <c r="DH105" s="165"/>
      <c r="DI105" s="165"/>
      <c r="DJ105" s="165"/>
      <c r="DK105" s="165"/>
      <c r="DL105" s="165"/>
      <c r="DM105" s="165"/>
      <c r="DN105" s="165"/>
      <c r="DO105" s="165"/>
      <c r="DP105" s="165"/>
      <c r="DQ105" s="165"/>
      <c r="DR105" s="165"/>
      <c r="DS105" s="165"/>
      <c r="DT105" s="165"/>
      <c r="DU105" s="165"/>
      <c r="DV105" s="165"/>
      <c r="DW105" s="165"/>
      <c r="DX105" s="165"/>
      <c r="DY105" s="165"/>
      <c r="DZ105" s="165"/>
      <c r="EA105" s="165"/>
      <c r="EB105" s="165"/>
      <c r="EC105" s="165"/>
      <c r="ED105" s="165"/>
      <c r="EE105" s="165"/>
      <c r="EF105" s="165"/>
      <c r="EG105" s="165"/>
      <c r="EH105" s="165"/>
      <c r="EI105" s="165"/>
      <c r="EJ105" s="16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105" s="165"/>
      <c r="EU105" s="165"/>
      <c r="EV105" s="165"/>
      <c r="EW105" s="165"/>
      <c r="EX105" s="165"/>
      <c r="EY105" s="165"/>
      <c r="EZ105" s="165"/>
      <c r="FA105" s="165"/>
      <c r="FB105" s="165"/>
      <c r="FC105" s="165"/>
      <c r="FD105" s="165"/>
      <c r="FE105" s="165"/>
      <c r="FF105" s="165"/>
      <c r="FG105" s="165"/>
      <c r="FH105" s="165"/>
      <c r="FI105" s="165"/>
      <c r="FJ105" s="165"/>
      <c r="FK105" s="165"/>
      <c r="FL105" s="165"/>
      <c r="FM105" s="165"/>
      <c r="FN105" s="165"/>
      <c r="FO105" s="165"/>
      <c r="FP105" s="165"/>
      <c r="FQ105" s="165"/>
      <c r="FR105" s="165"/>
      <c r="FS105" s="165"/>
      <c r="FT105" s="165"/>
      <c r="FU105" s="165"/>
      <c r="FV105" s="165"/>
      <c r="FW105" s="165"/>
      <c r="FX105" s="165"/>
      <c r="FY105" s="165"/>
      <c r="FZ105" s="165"/>
      <c r="GA105" s="165"/>
      <c r="GB105" s="165"/>
      <c r="GC105" s="167"/>
      <c r="GD105" s="167"/>
      <c r="GE105" s="167"/>
      <c r="GF105" s="167"/>
      <c r="GG105" s="167"/>
      <c r="GH105" s="167"/>
      <c r="GI105" s="167"/>
      <c r="GJ105" s="167"/>
      <c r="GK105" s="167"/>
    </row>
    <row r="106" spans="1:193">
      <c r="A106" t="s">
        <v>339</v>
      </c>
      <c r="C106" s="37"/>
      <c r="D106" s="174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62"/>
      <c r="DA106" s="162"/>
      <c r="DB106" s="162"/>
      <c r="DC106" s="162"/>
      <c r="DD106" s="162"/>
      <c r="DE106" s="162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2"/>
      <c r="DS106" s="162"/>
      <c r="DT106" s="162"/>
      <c r="DU106" s="162"/>
      <c r="DV106" s="162"/>
      <c r="DW106" s="162"/>
      <c r="DX106" s="162"/>
      <c r="DY106" s="162"/>
      <c r="DZ106" s="162"/>
      <c r="EA106" s="162"/>
      <c r="EB106" s="162"/>
      <c r="EC106" s="162"/>
      <c r="ED106" s="162"/>
      <c r="EE106" s="162"/>
      <c r="EF106" s="162"/>
      <c r="EG106" s="162"/>
      <c r="EH106" s="162"/>
      <c r="EI106" s="162"/>
      <c r="EJ106" s="162"/>
      <c r="EK106" s="162"/>
      <c r="EL106" s="162"/>
      <c r="EM106" s="162"/>
      <c r="EN106" s="162"/>
      <c r="EO106" s="162"/>
      <c r="EP106" s="162"/>
      <c r="EQ106" s="162"/>
      <c r="ER106" s="162"/>
      <c r="ES106" s="162"/>
      <c r="ET106" s="162"/>
      <c r="EU106" s="162"/>
      <c r="EV106" s="162"/>
      <c r="EW106" s="162"/>
      <c r="EX106" s="162"/>
      <c r="EY106" s="162"/>
      <c r="EZ106" s="162"/>
      <c r="FA106" s="162"/>
      <c r="FB106" s="162"/>
      <c r="FC106" s="162"/>
      <c r="FD106" s="162"/>
      <c r="FE106" s="162"/>
      <c r="FF106" s="162"/>
      <c r="FG106" s="162"/>
      <c r="FH106" s="162"/>
      <c r="FI106" s="162"/>
      <c r="FJ106" s="162"/>
      <c r="FK106" s="162"/>
      <c r="FL106" s="162"/>
      <c r="FM106" s="162"/>
      <c r="FN106" s="162"/>
      <c r="FO106" s="162"/>
      <c r="FP106" s="162"/>
      <c r="FQ106" s="162"/>
      <c r="FR106" s="162"/>
      <c r="FS106" s="162"/>
      <c r="FT106" s="162"/>
      <c r="FU106" s="162"/>
      <c r="FV106" s="162"/>
      <c r="FW106" s="162"/>
      <c r="FX106" s="162"/>
      <c r="FY106" s="162"/>
      <c r="FZ106" s="162"/>
      <c r="GA106" s="162"/>
      <c r="GB106" s="162"/>
      <c r="GC106" s="167"/>
      <c r="GD106" s="167"/>
      <c r="GE106" s="167"/>
      <c r="GF106" s="167"/>
      <c r="GG106" s="167"/>
      <c r="GH106" s="167"/>
      <c r="GI106" s="167"/>
      <c r="GJ106" s="167"/>
      <c r="GK106" s="167"/>
    </row>
    <row r="107" spans="1:193" ht="15.6">
      <c r="A107" t="s">
        <v>360</v>
      </c>
      <c r="B107" t="s">
        <v>361</v>
      </c>
      <c r="C107" s="15">
        <f>C98+(D56-1)*C99+'Input Data'!C13</f>
        <v>0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62"/>
      <c r="DA107" s="162"/>
      <c r="DB107" s="162"/>
      <c r="DC107" s="162"/>
      <c r="DD107" s="162"/>
      <c r="DE107" s="162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2"/>
      <c r="DS107" s="162"/>
      <c r="DT107" s="162"/>
      <c r="DU107" s="162"/>
      <c r="DV107" s="162"/>
      <c r="DW107" s="162"/>
      <c r="DX107" s="162"/>
      <c r="DY107" s="162"/>
      <c r="DZ107" s="162"/>
      <c r="EA107" s="162"/>
      <c r="EB107" s="162"/>
      <c r="EC107" s="162"/>
      <c r="ED107" s="162"/>
      <c r="EE107" s="162"/>
      <c r="EF107" s="162"/>
      <c r="EG107" s="162"/>
      <c r="EH107" s="162"/>
      <c r="EI107" s="162"/>
      <c r="EJ107" s="162"/>
      <c r="EK107" s="162"/>
      <c r="EL107" s="162"/>
      <c r="EM107" s="162"/>
      <c r="EN107" s="162"/>
      <c r="EO107" s="162"/>
      <c r="EP107" s="162"/>
      <c r="EQ107" s="162"/>
      <c r="ER107" s="162"/>
      <c r="ES107" s="162"/>
      <c r="ET107" s="162"/>
      <c r="EU107" s="162"/>
      <c r="EV107" s="162"/>
      <c r="EW107" s="162"/>
      <c r="EX107" s="162"/>
      <c r="EY107" s="162"/>
      <c r="EZ107" s="162"/>
      <c r="FA107" s="162"/>
      <c r="FB107" s="162"/>
      <c r="FC107" s="162"/>
      <c r="FD107" s="162"/>
      <c r="FE107" s="162"/>
      <c r="FF107" s="162"/>
      <c r="FG107" s="162"/>
      <c r="FH107" s="162"/>
      <c r="FI107" s="162"/>
      <c r="FJ107" s="162"/>
      <c r="FK107" s="162"/>
      <c r="FL107" s="162"/>
      <c r="FM107" s="162"/>
      <c r="FN107" s="162"/>
      <c r="FO107" s="162"/>
      <c r="FP107" s="162"/>
      <c r="FQ107" s="162"/>
      <c r="FR107" s="162"/>
      <c r="FS107" s="162"/>
      <c r="FT107" s="162"/>
      <c r="FU107" s="162"/>
      <c r="FV107" s="162"/>
      <c r="FW107" s="162"/>
      <c r="FX107" s="162"/>
      <c r="FY107" s="162"/>
      <c r="FZ107" s="162"/>
      <c r="GA107" s="162"/>
      <c r="GB107" s="162"/>
      <c r="GC107" s="167"/>
      <c r="GD107" s="167"/>
      <c r="GE107" s="167"/>
      <c r="GF107" s="167"/>
      <c r="GG107" s="167"/>
      <c r="GH107" s="167"/>
      <c r="GI107" s="167"/>
      <c r="GJ107" s="167"/>
      <c r="GK107" s="167"/>
    </row>
    <row r="108" spans="1:193" ht="15.6">
      <c r="A108" t="s">
        <v>220</v>
      </c>
      <c r="B108" t="s">
        <v>228</v>
      </c>
      <c r="C108" s="12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165"/>
      <c r="CE108" s="16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V108" s="165"/>
      <c r="CW108" s="165"/>
      <c r="CX108" s="165"/>
      <c r="CY108" s="165"/>
      <c r="CZ108" s="165"/>
      <c r="DA108" s="165"/>
      <c r="DB108" s="165"/>
      <c r="DC108" s="165"/>
      <c r="DD108" s="165"/>
      <c r="DE108" s="165"/>
      <c r="DF108" s="165"/>
      <c r="DG108" s="165"/>
      <c r="DH108" s="165"/>
      <c r="DI108" s="165"/>
      <c r="DJ108" s="165"/>
      <c r="DK108" s="165"/>
      <c r="DL108" s="165"/>
      <c r="DM108" s="165"/>
      <c r="DN108" s="165"/>
      <c r="DO108" s="16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F108" s="165"/>
      <c r="EG108" s="165"/>
      <c r="EH108" s="165"/>
      <c r="EI108" s="165"/>
      <c r="EJ108" s="165"/>
      <c r="EK108" s="165"/>
      <c r="EL108" s="165"/>
      <c r="EM108" s="165"/>
      <c r="EN108" s="165"/>
      <c r="EO108" s="165"/>
      <c r="EP108" s="165"/>
      <c r="EQ108" s="165"/>
      <c r="ER108" s="165"/>
      <c r="ES108" s="165"/>
      <c r="ET108" s="165"/>
      <c r="EU108" s="165"/>
      <c r="EV108" s="165"/>
      <c r="EW108" s="165"/>
      <c r="EX108" s="165"/>
      <c r="EY108" s="16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P108" s="165"/>
      <c r="FQ108" s="165"/>
      <c r="FR108" s="165"/>
      <c r="FS108" s="165"/>
      <c r="FT108" s="165"/>
      <c r="FU108" s="165"/>
      <c r="FV108" s="165"/>
      <c r="FW108" s="165"/>
      <c r="FX108" s="165"/>
      <c r="FY108" s="165"/>
      <c r="FZ108" s="165"/>
      <c r="GA108" s="165"/>
      <c r="GB108" s="165"/>
      <c r="GC108" s="167"/>
      <c r="GD108" s="167"/>
      <c r="GE108" s="167"/>
      <c r="GF108" s="167"/>
      <c r="GG108" s="167"/>
      <c r="GH108" s="167"/>
      <c r="GI108" s="167"/>
      <c r="GJ108" s="167"/>
      <c r="GK108" s="167"/>
    </row>
    <row r="109" spans="1:193" ht="15.6">
      <c r="A109" s="17" t="s">
        <v>54</v>
      </c>
      <c r="B109" s="17" t="s">
        <v>55</v>
      </c>
      <c r="C109" s="40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  <c r="BR109" s="175"/>
      <c r="BS109" s="175"/>
      <c r="BT109" s="175"/>
      <c r="BU109" s="175"/>
      <c r="BV109" s="175"/>
      <c r="BW109" s="175"/>
      <c r="BX109" s="175"/>
      <c r="BY109" s="175"/>
      <c r="BZ109" s="175"/>
      <c r="CA109" s="175"/>
      <c r="CB109" s="175"/>
      <c r="CC109" s="175"/>
      <c r="CD109" s="175"/>
      <c r="CE109" s="175"/>
      <c r="CF109" s="175"/>
      <c r="CG109" s="175"/>
      <c r="CH109" s="175"/>
      <c r="CI109" s="175"/>
      <c r="CJ109" s="175"/>
      <c r="CK109" s="175"/>
      <c r="CL109" s="175"/>
      <c r="CM109" s="175"/>
      <c r="CN109" s="175"/>
      <c r="CO109" s="175"/>
      <c r="CP109" s="175"/>
      <c r="CQ109" s="175"/>
      <c r="CR109" s="175"/>
      <c r="CS109" s="175"/>
      <c r="CT109" s="175"/>
      <c r="CU109" s="175"/>
      <c r="CV109" s="175"/>
      <c r="CW109" s="175"/>
      <c r="CX109" s="175"/>
      <c r="CY109" s="175"/>
      <c r="CZ109" s="175"/>
      <c r="DA109" s="175"/>
      <c r="DB109" s="175"/>
      <c r="DC109" s="175"/>
      <c r="DD109" s="175"/>
      <c r="DE109" s="175"/>
      <c r="DF109" s="175"/>
      <c r="DG109" s="175"/>
      <c r="DH109" s="175"/>
      <c r="DI109" s="175"/>
      <c r="DJ109" s="175"/>
      <c r="DK109" s="175"/>
      <c r="DL109" s="175"/>
      <c r="DM109" s="175"/>
      <c r="DN109" s="175"/>
      <c r="DO109" s="175"/>
      <c r="DP109" s="175"/>
      <c r="DQ109" s="175"/>
      <c r="DR109" s="175"/>
      <c r="DS109" s="175"/>
      <c r="DT109" s="175"/>
      <c r="DU109" s="175"/>
      <c r="DV109" s="175"/>
      <c r="DW109" s="175"/>
      <c r="DX109" s="175"/>
      <c r="DY109" s="175"/>
      <c r="DZ109" s="175"/>
      <c r="EA109" s="175"/>
      <c r="EB109" s="175"/>
      <c r="EC109" s="175"/>
      <c r="ED109" s="175"/>
      <c r="EE109" s="175"/>
      <c r="EF109" s="175"/>
      <c r="EG109" s="175"/>
      <c r="EH109" s="175"/>
      <c r="EI109" s="175"/>
      <c r="EJ109" s="175"/>
      <c r="EK109" s="175"/>
      <c r="EL109" s="175"/>
      <c r="EM109" s="175"/>
      <c r="EN109" s="175"/>
      <c r="EO109" s="175"/>
      <c r="EP109" s="175"/>
      <c r="EQ109" s="175"/>
      <c r="ER109" s="175"/>
      <c r="ES109" s="175"/>
      <c r="ET109" s="175"/>
      <c r="EU109" s="175"/>
      <c r="EV109" s="175"/>
      <c r="EW109" s="175"/>
      <c r="EX109" s="175"/>
      <c r="EY109" s="175"/>
      <c r="EZ109" s="175"/>
      <c r="FA109" s="175"/>
      <c r="FB109" s="175"/>
      <c r="FC109" s="175"/>
      <c r="FD109" s="175"/>
      <c r="FE109" s="175"/>
      <c r="FF109" s="175"/>
      <c r="FG109" s="175"/>
      <c r="FH109" s="175"/>
      <c r="FI109" s="175"/>
      <c r="FJ109" s="175"/>
      <c r="FK109" s="175"/>
      <c r="FL109" s="175"/>
      <c r="FM109" s="175"/>
      <c r="FN109" s="175"/>
      <c r="FO109" s="175"/>
      <c r="FP109" s="175"/>
      <c r="FQ109" s="175"/>
      <c r="FR109" s="175"/>
      <c r="FS109" s="175"/>
      <c r="FT109" s="175"/>
      <c r="FU109" s="175"/>
      <c r="FV109" s="175"/>
      <c r="FW109" s="175"/>
      <c r="FX109" s="175"/>
      <c r="FY109" s="175"/>
      <c r="FZ109" s="175"/>
      <c r="GA109" s="175"/>
      <c r="GB109" s="175"/>
      <c r="GC109" s="167"/>
      <c r="GD109" s="167"/>
      <c r="GE109" s="167"/>
      <c r="GF109" s="167"/>
      <c r="GG109" s="167"/>
      <c r="GH109" s="167"/>
      <c r="GI109" s="167"/>
      <c r="GJ109" s="167"/>
      <c r="GK109" s="167"/>
    </row>
    <row r="110" spans="1:193" ht="15.6">
      <c r="A110" s="17" t="s">
        <v>221</v>
      </c>
      <c r="B110" s="17" t="s">
        <v>222</v>
      </c>
      <c r="C110" s="20"/>
      <c r="D110" s="176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</row>
    <row r="111" spans="1:193">
      <c r="A111" s="17" t="s">
        <v>356</v>
      </c>
      <c r="B111" s="17"/>
      <c r="C111" s="20"/>
      <c r="D111" s="176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</row>
    <row r="112" spans="1:193">
      <c r="A112" s="17" t="s">
        <v>243</v>
      </c>
      <c r="B112" s="2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65"/>
      <c r="BM112" s="165"/>
      <c r="BN112" s="165"/>
      <c r="BO112" s="165"/>
      <c r="BP112" s="165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65"/>
      <c r="CD112" s="165"/>
      <c r="CE112" s="165"/>
      <c r="CF112" s="165"/>
      <c r="CG112" s="165"/>
      <c r="CH112" s="165"/>
      <c r="CI112" s="165"/>
      <c r="CJ112" s="165"/>
      <c r="CK112" s="165"/>
      <c r="CL112" s="165"/>
      <c r="CM112" s="165"/>
      <c r="CN112" s="165"/>
      <c r="CO112" s="165"/>
      <c r="CP112" s="165"/>
      <c r="CQ112" s="165"/>
      <c r="CR112" s="165"/>
      <c r="CS112" s="165"/>
      <c r="CT112" s="165"/>
      <c r="CU112" s="165"/>
      <c r="CV112" s="165"/>
      <c r="CW112" s="165"/>
      <c r="CX112" s="165"/>
      <c r="CY112" s="165"/>
      <c r="CZ112" s="165"/>
      <c r="DA112" s="165"/>
      <c r="DB112" s="165"/>
      <c r="DC112" s="165"/>
      <c r="DD112" s="165"/>
      <c r="DE112" s="165"/>
      <c r="DF112" s="165"/>
      <c r="DG112" s="165"/>
      <c r="DH112" s="165"/>
      <c r="DI112" s="165"/>
      <c r="DJ112" s="165"/>
      <c r="DK112" s="165"/>
      <c r="DL112" s="165"/>
      <c r="DM112" s="165"/>
      <c r="DN112" s="165"/>
      <c r="DO112" s="165"/>
      <c r="DP112" s="165"/>
      <c r="DQ112" s="165"/>
      <c r="DR112" s="165"/>
      <c r="DS112" s="165"/>
      <c r="DT112" s="165"/>
      <c r="DU112" s="165"/>
      <c r="DV112" s="165"/>
      <c r="DW112" s="165"/>
      <c r="DX112" s="165"/>
      <c r="DY112" s="165"/>
      <c r="DZ112" s="165"/>
      <c r="EA112" s="165"/>
      <c r="EB112" s="165"/>
      <c r="EC112" s="165"/>
      <c r="ED112" s="165"/>
      <c r="EE112" s="165"/>
      <c r="EF112" s="165"/>
      <c r="EG112" s="165"/>
      <c r="EH112" s="165"/>
      <c r="EI112" s="165"/>
      <c r="EJ112" s="165"/>
      <c r="EK112" s="165"/>
      <c r="EL112" s="165"/>
      <c r="EM112" s="165"/>
      <c r="EN112" s="165"/>
      <c r="EO112" s="165"/>
      <c r="EP112" s="165"/>
      <c r="EQ112" s="165"/>
      <c r="ER112" s="165"/>
      <c r="ES112" s="165"/>
      <c r="ET112" s="165"/>
      <c r="EU112" s="165"/>
      <c r="EV112" s="165"/>
      <c r="EW112" s="165"/>
      <c r="EX112" s="165"/>
      <c r="EY112" s="165"/>
      <c r="EZ112" s="165"/>
      <c r="FA112" s="165"/>
      <c r="FB112" s="165"/>
      <c r="FC112" s="165"/>
      <c r="FD112" s="165"/>
      <c r="FE112" s="165"/>
      <c r="FF112" s="165"/>
      <c r="FG112" s="165"/>
      <c r="FH112" s="165"/>
      <c r="FI112" s="165"/>
      <c r="FJ112" s="165"/>
      <c r="FK112" s="165"/>
      <c r="FL112" s="165"/>
      <c r="FM112" s="165"/>
      <c r="FN112" s="165"/>
      <c r="FO112" s="165"/>
      <c r="FP112" s="165"/>
      <c r="FQ112" s="165"/>
      <c r="FR112" s="165"/>
      <c r="FS112" s="165"/>
      <c r="FT112" s="165"/>
      <c r="FU112" s="165"/>
      <c r="FV112" s="165"/>
      <c r="FW112" s="165"/>
      <c r="FX112" s="165"/>
      <c r="FY112" s="165"/>
      <c r="FZ112" s="165"/>
      <c r="GA112" s="165"/>
      <c r="GB112" s="165"/>
      <c r="GC112" s="167"/>
      <c r="GD112" s="167"/>
      <c r="GE112" s="167"/>
      <c r="GF112" s="167"/>
      <c r="GG112" s="167"/>
      <c r="GH112" s="167"/>
      <c r="GI112" s="167"/>
      <c r="GJ112" s="167"/>
      <c r="GK112" s="167"/>
    </row>
    <row r="113" spans="1:193">
      <c r="A113" s="17" t="s">
        <v>244</v>
      </c>
      <c r="B113" s="2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65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65"/>
      <c r="CD113" s="165"/>
      <c r="CE113" s="165"/>
      <c r="CF113" s="165"/>
      <c r="CG113" s="165"/>
      <c r="CH113" s="165"/>
      <c r="CI113" s="165"/>
      <c r="CJ113" s="165"/>
      <c r="CK113" s="165"/>
      <c r="CL113" s="165"/>
      <c r="CM113" s="165"/>
      <c r="CN113" s="165"/>
      <c r="CO113" s="165"/>
      <c r="CP113" s="165"/>
      <c r="CQ113" s="165"/>
      <c r="CR113" s="165"/>
      <c r="CS113" s="165"/>
      <c r="CT113" s="165"/>
      <c r="CU113" s="165"/>
      <c r="CV113" s="165"/>
      <c r="CW113" s="165"/>
      <c r="CX113" s="165"/>
      <c r="CY113" s="165"/>
      <c r="CZ113" s="165"/>
      <c r="DA113" s="165"/>
      <c r="DB113" s="165"/>
      <c r="DC113" s="165"/>
      <c r="DD113" s="165"/>
      <c r="DE113" s="165"/>
      <c r="DF113" s="165"/>
      <c r="DG113" s="165"/>
      <c r="DH113" s="165"/>
      <c r="DI113" s="165"/>
      <c r="DJ113" s="165"/>
      <c r="DK113" s="165"/>
      <c r="DL113" s="165"/>
      <c r="DM113" s="165"/>
      <c r="DN113" s="165"/>
      <c r="DO113" s="165"/>
      <c r="DP113" s="165"/>
      <c r="DQ113" s="165"/>
      <c r="DR113" s="165"/>
      <c r="DS113" s="165"/>
      <c r="DT113" s="165"/>
      <c r="DU113" s="165"/>
      <c r="DV113" s="165"/>
      <c r="DW113" s="165"/>
      <c r="DX113" s="165"/>
      <c r="DY113" s="165"/>
      <c r="DZ113" s="165"/>
      <c r="EA113" s="165"/>
      <c r="EB113" s="165"/>
      <c r="EC113" s="165"/>
      <c r="ED113" s="165"/>
      <c r="EE113" s="165"/>
      <c r="EF113" s="165"/>
      <c r="EG113" s="165"/>
      <c r="EH113" s="165"/>
      <c r="EI113" s="165"/>
      <c r="EJ113" s="165"/>
      <c r="EK113" s="165"/>
      <c r="EL113" s="165"/>
      <c r="EM113" s="165"/>
      <c r="EN113" s="165"/>
      <c r="EO113" s="165"/>
      <c r="EP113" s="165"/>
      <c r="EQ113" s="165"/>
      <c r="ER113" s="165"/>
      <c r="ES113" s="165"/>
      <c r="ET113" s="165"/>
      <c r="EU113" s="165"/>
      <c r="EV113" s="165"/>
      <c r="EW113" s="165"/>
      <c r="EX113" s="165"/>
      <c r="EY113" s="165"/>
      <c r="EZ113" s="165"/>
      <c r="FA113" s="165"/>
      <c r="FB113" s="165"/>
      <c r="FC113" s="165"/>
      <c r="FD113" s="165"/>
      <c r="FE113" s="165"/>
      <c r="FF113" s="165"/>
      <c r="FG113" s="165"/>
      <c r="FH113" s="165"/>
      <c r="FI113" s="165"/>
      <c r="FJ113" s="165"/>
      <c r="FK113" s="165"/>
      <c r="FL113" s="165"/>
      <c r="FM113" s="165"/>
      <c r="FN113" s="165"/>
      <c r="FO113" s="165"/>
      <c r="FP113" s="165"/>
      <c r="FQ113" s="165"/>
      <c r="FR113" s="165"/>
      <c r="FS113" s="165"/>
      <c r="FT113" s="165"/>
      <c r="FU113" s="165"/>
      <c r="FV113" s="165"/>
      <c r="FW113" s="165"/>
      <c r="FX113" s="165"/>
      <c r="FY113" s="165"/>
      <c r="FZ113" s="165"/>
      <c r="GA113" s="165"/>
      <c r="GB113" s="165"/>
      <c r="GC113" s="167"/>
      <c r="GD113" s="167"/>
      <c r="GE113" s="167"/>
      <c r="GF113" s="167"/>
      <c r="GG113" s="167"/>
      <c r="GH113" s="167"/>
      <c r="GI113" s="167"/>
      <c r="GJ113" s="167"/>
      <c r="GK113" s="167"/>
    </row>
    <row r="114" spans="1:193">
      <c r="A114" s="17"/>
      <c r="B114" s="2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165"/>
      <c r="CE114" s="165"/>
      <c r="CF114" s="165"/>
      <c r="CG114" s="165"/>
      <c r="CH114" s="165"/>
      <c r="CI114" s="165"/>
      <c r="CJ114" s="165"/>
      <c r="CK114" s="165"/>
      <c r="CL114" s="165"/>
      <c r="CM114" s="165"/>
      <c r="CN114" s="165"/>
      <c r="CO114" s="165"/>
      <c r="CP114" s="165"/>
      <c r="CQ114" s="165"/>
      <c r="CR114" s="165"/>
      <c r="CS114" s="165"/>
      <c r="CT114" s="165"/>
      <c r="CU114" s="165"/>
      <c r="CV114" s="165"/>
      <c r="CW114" s="165"/>
      <c r="CX114" s="165"/>
      <c r="CY114" s="165"/>
      <c r="CZ114" s="165"/>
      <c r="DA114" s="165"/>
      <c r="DB114" s="165"/>
      <c r="DC114" s="165"/>
      <c r="DD114" s="165"/>
      <c r="DE114" s="165"/>
      <c r="DF114" s="165"/>
      <c r="DG114" s="165"/>
      <c r="DH114" s="165"/>
      <c r="DI114" s="165"/>
      <c r="DJ114" s="165"/>
      <c r="DK114" s="165"/>
      <c r="DL114" s="165"/>
      <c r="DM114" s="165"/>
      <c r="DN114" s="165"/>
      <c r="DO114" s="165"/>
      <c r="DP114" s="165"/>
      <c r="DQ114" s="165"/>
      <c r="DR114" s="165"/>
      <c r="DS114" s="165"/>
      <c r="DT114" s="165"/>
      <c r="DU114" s="165"/>
      <c r="DV114" s="165"/>
      <c r="DW114" s="165"/>
      <c r="DX114" s="165"/>
      <c r="DY114" s="165"/>
      <c r="DZ114" s="165"/>
      <c r="EA114" s="165"/>
      <c r="EB114" s="165"/>
      <c r="EC114" s="165"/>
      <c r="ED114" s="165"/>
      <c r="EE114" s="165"/>
      <c r="EF114" s="165"/>
      <c r="EG114" s="165"/>
      <c r="EH114" s="165"/>
      <c r="EI114" s="165"/>
      <c r="EJ114" s="165"/>
      <c r="EK114" s="165"/>
      <c r="EL114" s="165"/>
      <c r="EM114" s="165"/>
      <c r="EN114" s="165"/>
      <c r="EO114" s="165"/>
      <c r="EP114" s="165"/>
      <c r="EQ114" s="165"/>
      <c r="ER114" s="165"/>
      <c r="ES114" s="165"/>
      <c r="ET114" s="165"/>
      <c r="EU114" s="165"/>
      <c r="EV114" s="165"/>
      <c r="EW114" s="165"/>
      <c r="EX114" s="165"/>
      <c r="EY114" s="165"/>
      <c r="EZ114" s="165"/>
      <c r="FA114" s="165"/>
      <c r="FB114" s="165"/>
      <c r="FC114" s="165"/>
      <c r="FD114" s="165"/>
      <c r="FE114" s="165"/>
      <c r="FF114" s="165"/>
      <c r="FG114" s="165"/>
      <c r="FH114" s="165"/>
      <c r="FI114" s="165"/>
      <c r="FJ114" s="165"/>
      <c r="FK114" s="165"/>
      <c r="FL114" s="165"/>
      <c r="FM114" s="165"/>
      <c r="FN114" s="165"/>
      <c r="FO114" s="165"/>
      <c r="FP114" s="165"/>
      <c r="FQ114" s="165"/>
      <c r="FR114" s="165"/>
      <c r="FS114" s="165"/>
      <c r="FT114" s="165"/>
      <c r="FU114" s="165"/>
      <c r="FV114" s="165"/>
      <c r="FW114" s="165"/>
      <c r="FX114" s="165"/>
      <c r="FY114" s="165"/>
      <c r="FZ114" s="165"/>
      <c r="GA114" s="165"/>
      <c r="GB114" s="165"/>
      <c r="GC114" s="167"/>
      <c r="GD114" s="167"/>
      <c r="GE114" s="167"/>
      <c r="GF114" s="167"/>
      <c r="GG114" s="167"/>
      <c r="GH114" s="167"/>
      <c r="GI114" s="167"/>
      <c r="GJ114" s="167"/>
      <c r="GK114" s="167"/>
    </row>
    <row r="115" spans="1:193">
      <c r="A115" s="17" t="s">
        <v>39</v>
      </c>
      <c r="B115" s="1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</row>
    <row r="116" spans="1:193" ht="15.6">
      <c r="A116" t="s">
        <v>210</v>
      </c>
      <c r="B116" t="s">
        <v>168</v>
      </c>
      <c r="C116" s="39"/>
      <c r="D116" s="171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</row>
    <row r="117" spans="1:193">
      <c r="B117" t="s">
        <v>169</v>
      </c>
      <c r="C117" s="41"/>
      <c r="D117" s="17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</row>
    <row r="118" spans="1:193" ht="15.6">
      <c r="B118" t="s">
        <v>263</v>
      </c>
      <c r="C118" s="25"/>
      <c r="D118" s="17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</row>
    <row r="119" spans="1:193" ht="16.8">
      <c r="B119" s="13" t="s">
        <v>267</v>
      </c>
      <c r="C119" s="25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67"/>
      <c r="GD119" s="167"/>
      <c r="GE119" s="167"/>
      <c r="GF119" s="167"/>
      <c r="GG119" s="167"/>
      <c r="GH119" s="167"/>
      <c r="GI119" s="167"/>
      <c r="GJ119" s="167"/>
      <c r="GK119" s="167"/>
    </row>
    <row r="120" spans="1:193" ht="15.6">
      <c r="B120" t="s">
        <v>170</v>
      </c>
      <c r="C120" s="23"/>
      <c r="D120" s="171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</row>
    <row r="121" spans="1:193">
      <c r="B121" t="s">
        <v>169</v>
      </c>
      <c r="C121" s="25"/>
      <c r="D121" s="17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</row>
    <row r="122" spans="1:193" ht="15.6">
      <c r="B122" t="s">
        <v>264</v>
      </c>
      <c r="C122" s="25"/>
      <c r="D122" s="17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</row>
    <row r="123" spans="1:193" ht="16.8">
      <c r="B123" s="13" t="s">
        <v>268</v>
      </c>
      <c r="C123" s="25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/>
      <c r="DU123" s="178"/>
      <c r="DV123" s="178"/>
      <c r="DW123" s="178"/>
      <c r="DX123" s="178"/>
      <c r="DY123" s="178"/>
      <c r="DZ123" s="178"/>
      <c r="EA123" s="178"/>
      <c r="EB123" s="178"/>
      <c r="EC123" s="178"/>
      <c r="ED123" s="178"/>
      <c r="EE123" s="178"/>
      <c r="EF123" s="178"/>
      <c r="EG123" s="178"/>
      <c r="EH123" s="178"/>
      <c r="EI123" s="178"/>
      <c r="EJ123" s="178"/>
      <c r="EK123" s="178"/>
      <c r="EL123" s="178"/>
      <c r="EM123" s="178"/>
      <c r="EN123" s="178"/>
      <c r="EO123" s="178"/>
      <c r="EP123" s="178"/>
      <c r="EQ123" s="178"/>
      <c r="ER123" s="178"/>
      <c r="ES123" s="178"/>
      <c r="ET123" s="178"/>
      <c r="EU123" s="178"/>
      <c r="EV123" s="178"/>
      <c r="EW123" s="178"/>
      <c r="EX123" s="178"/>
      <c r="EY123" s="178"/>
      <c r="EZ123" s="178"/>
      <c r="FA123" s="178"/>
      <c r="FB123" s="178"/>
      <c r="FC123" s="178"/>
      <c r="FD123" s="178"/>
      <c r="FE123" s="178"/>
      <c r="FF123" s="178"/>
      <c r="FG123" s="178"/>
      <c r="FH123" s="178"/>
      <c r="FI123" s="178"/>
      <c r="FJ123" s="178"/>
      <c r="FK123" s="178"/>
      <c r="FL123" s="178"/>
      <c r="FM123" s="178"/>
      <c r="FN123" s="178"/>
      <c r="FO123" s="178"/>
      <c r="FP123" s="178"/>
      <c r="FQ123" s="178"/>
      <c r="FR123" s="178"/>
      <c r="FS123" s="178"/>
      <c r="FT123" s="178"/>
      <c r="FU123" s="178"/>
      <c r="FV123" s="178"/>
      <c r="FW123" s="178"/>
      <c r="FX123" s="178"/>
      <c r="FY123" s="178"/>
      <c r="FZ123" s="178"/>
      <c r="GA123" s="178"/>
      <c r="GB123" s="178"/>
      <c r="GC123" s="167"/>
      <c r="GD123" s="167"/>
      <c r="GE123" s="167"/>
      <c r="GF123" s="167"/>
      <c r="GG123" s="167"/>
      <c r="GH123" s="167"/>
      <c r="GI123" s="167"/>
      <c r="GJ123" s="167"/>
      <c r="GK123" s="167"/>
    </row>
    <row r="124" spans="1:193" ht="15.6">
      <c r="B124" t="s">
        <v>171</v>
      </c>
      <c r="C124" s="23"/>
      <c r="D124" s="171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</row>
    <row r="125" spans="1:193">
      <c r="A125" s="17"/>
      <c r="B125" t="s">
        <v>169</v>
      </c>
      <c r="C125" s="25"/>
      <c r="D125" s="17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</row>
    <row r="126" spans="1:193" ht="15.6">
      <c r="A126" s="17"/>
      <c r="B126" t="s">
        <v>265</v>
      </c>
      <c r="C126" s="25"/>
      <c r="D126" s="17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67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</row>
    <row r="127" spans="1:193" ht="16.8">
      <c r="A127" s="17"/>
      <c r="B127" s="13" t="s">
        <v>270</v>
      </c>
      <c r="C127" s="25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/>
      <c r="CK127" s="178"/>
      <c r="CL127" s="178"/>
      <c r="CM127" s="178"/>
      <c r="CN127" s="178"/>
      <c r="CO127" s="178"/>
      <c r="CP127" s="178"/>
      <c r="CQ127" s="178"/>
      <c r="CR127" s="178"/>
      <c r="CS127" s="178"/>
      <c r="CT127" s="178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8"/>
      <c r="DN127" s="178"/>
      <c r="DO127" s="178"/>
      <c r="DP127" s="178"/>
      <c r="DQ127" s="178"/>
      <c r="DR127" s="178"/>
      <c r="DS127" s="178"/>
      <c r="DT127" s="178"/>
      <c r="DU127" s="178"/>
      <c r="DV127" s="178"/>
      <c r="DW127" s="178"/>
      <c r="DX127" s="178"/>
      <c r="DY127" s="178"/>
      <c r="DZ127" s="178"/>
      <c r="EA127" s="178"/>
      <c r="EB127" s="178"/>
      <c r="EC127" s="178"/>
      <c r="ED127" s="178"/>
      <c r="EE127" s="178"/>
      <c r="EF127" s="178"/>
      <c r="EG127" s="178"/>
      <c r="EH127" s="178"/>
      <c r="EI127" s="178"/>
      <c r="EJ127" s="178"/>
      <c r="EK127" s="178"/>
      <c r="EL127" s="178"/>
      <c r="EM127" s="178"/>
      <c r="EN127" s="178"/>
      <c r="EO127" s="178"/>
      <c r="EP127" s="178"/>
      <c r="EQ127" s="178"/>
      <c r="ER127" s="178"/>
      <c r="ES127" s="178"/>
      <c r="ET127" s="178"/>
      <c r="EU127" s="178"/>
      <c r="EV127" s="178"/>
      <c r="EW127" s="178"/>
      <c r="EX127" s="178"/>
      <c r="EY127" s="178"/>
      <c r="EZ127" s="178"/>
      <c r="FA127" s="178"/>
      <c r="FB127" s="178"/>
      <c r="FC127" s="178"/>
      <c r="FD127" s="178"/>
      <c r="FE127" s="178"/>
      <c r="FF127" s="178"/>
      <c r="FG127" s="178"/>
      <c r="FH127" s="178"/>
      <c r="FI127" s="178"/>
      <c r="FJ127" s="178"/>
      <c r="FK127" s="178"/>
      <c r="FL127" s="178"/>
      <c r="FM127" s="178"/>
      <c r="FN127" s="178"/>
      <c r="FO127" s="178"/>
      <c r="FP127" s="178"/>
      <c r="FQ127" s="178"/>
      <c r="FR127" s="178"/>
      <c r="FS127" s="178"/>
      <c r="FT127" s="178"/>
      <c r="FU127" s="178"/>
      <c r="FV127" s="178"/>
      <c r="FW127" s="178"/>
      <c r="FX127" s="178"/>
      <c r="FY127" s="178"/>
      <c r="FZ127" s="178"/>
      <c r="GA127" s="178"/>
      <c r="GB127" s="178"/>
      <c r="GC127" s="167"/>
      <c r="GD127" s="167"/>
      <c r="GE127" s="167"/>
      <c r="GF127" s="167"/>
      <c r="GG127" s="167"/>
      <c r="GH127" s="167"/>
      <c r="GI127" s="167"/>
      <c r="GJ127" s="167"/>
      <c r="GK127" s="167"/>
    </row>
    <row r="128" spans="1:193" ht="15.6">
      <c r="A128" s="17"/>
      <c r="B128" t="s">
        <v>172</v>
      </c>
      <c r="C128" s="23"/>
      <c r="D128" s="171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67"/>
      <c r="AG128" s="167"/>
      <c r="AH128" s="167"/>
      <c r="AI128" s="167"/>
      <c r="AJ128" s="167"/>
      <c r="AK128" s="167"/>
      <c r="AL128" s="167"/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</row>
    <row r="129" spans="1:193">
      <c r="A129" s="17"/>
      <c r="B129" t="s">
        <v>169</v>
      </c>
      <c r="C129" s="25"/>
      <c r="D129" s="17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167"/>
      <c r="AF129" s="167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</row>
    <row r="130" spans="1:193" ht="15.6">
      <c r="A130" s="17"/>
      <c r="B130" t="s">
        <v>266</v>
      </c>
      <c r="C130" s="25"/>
      <c r="D130" s="17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7"/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167"/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</row>
    <row r="131" spans="1:193" ht="16.8">
      <c r="A131" s="17"/>
      <c r="B131" s="13" t="s">
        <v>272</v>
      </c>
      <c r="C131" s="25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67"/>
      <c r="GD131" s="167"/>
      <c r="GE131" s="167"/>
      <c r="GF131" s="167"/>
      <c r="GG131" s="167"/>
      <c r="GH131" s="167"/>
      <c r="GI131" s="167"/>
      <c r="GJ131" s="167"/>
      <c r="GK131" s="167"/>
    </row>
    <row r="132" spans="1:193" ht="15.6">
      <c r="A132" s="17"/>
      <c r="B132" t="s">
        <v>173</v>
      </c>
      <c r="C132" s="25"/>
      <c r="D132" s="17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67"/>
      <c r="AG132" s="167"/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</row>
    <row r="133" spans="1:193">
      <c r="A133" s="17"/>
      <c r="B133" t="s">
        <v>169</v>
      </c>
      <c r="C133" s="25"/>
      <c r="D133" s="17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167"/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</row>
    <row r="134" spans="1:193" ht="15.6">
      <c r="A134" s="17"/>
      <c r="B134" t="s">
        <v>271</v>
      </c>
      <c r="C134" s="25"/>
      <c r="D134" s="17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67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167"/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</row>
    <row r="135" spans="1:193" ht="16.8">
      <c r="A135" s="17"/>
      <c r="B135" s="13" t="s">
        <v>273</v>
      </c>
      <c r="C135" s="25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67"/>
      <c r="GD135" s="167"/>
      <c r="GE135" s="167"/>
      <c r="GF135" s="167"/>
      <c r="GG135" s="167"/>
      <c r="GH135" s="167"/>
      <c r="GI135" s="167"/>
      <c r="GJ135" s="167"/>
      <c r="GK135" s="167"/>
    </row>
    <row r="136" spans="1:193" ht="15.6">
      <c r="A136" s="19" t="s">
        <v>174</v>
      </c>
      <c r="B136" s="19" t="s">
        <v>176</v>
      </c>
      <c r="C136" s="31">
        <f>'Input Data'!$C$11*'Input Data'!$C$17</f>
        <v>0</v>
      </c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  <c r="CH136" s="178"/>
      <c r="CI136" s="178"/>
      <c r="CJ136" s="178"/>
      <c r="CK136" s="178"/>
      <c r="CL136" s="178"/>
      <c r="CM136" s="178"/>
      <c r="CN136" s="178"/>
      <c r="CO136" s="178"/>
      <c r="CP136" s="178"/>
      <c r="CQ136" s="178"/>
      <c r="CR136" s="178"/>
      <c r="CS136" s="178"/>
      <c r="CT136" s="178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8"/>
      <c r="DN136" s="178"/>
      <c r="DO136" s="178"/>
      <c r="DP136" s="178"/>
      <c r="DQ136" s="178"/>
      <c r="DR136" s="178"/>
      <c r="DS136" s="178"/>
      <c r="DT136" s="178"/>
      <c r="DU136" s="178"/>
      <c r="DV136" s="178"/>
      <c r="DW136" s="178"/>
      <c r="DX136" s="178"/>
      <c r="DY136" s="178"/>
      <c r="DZ136" s="178"/>
      <c r="EA136" s="178"/>
      <c r="EB136" s="178"/>
      <c r="EC136" s="178"/>
      <c r="ED136" s="178"/>
      <c r="EE136" s="178"/>
      <c r="EF136" s="178"/>
      <c r="EG136" s="178"/>
      <c r="EH136" s="178"/>
      <c r="EI136" s="178"/>
      <c r="EJ136" s="178"/>
      <c r="EK136" s="178"/>
      <c r="EL136" s="178"/>
      <c r="EM136" s="178"/>
      <c r="EN136" s="178"/>
      <c r="EO136" s="178"/>
      <c r="EP136" s="178"/>
      <c r="EQ136" s="178"/>
      <c r="ER136" s="178"/>
      <c r="ES136" s="178"/>
      <c r="ET136" s="178"/>
      <c r="EU136" s="178"/>
      <c r="EV136" s="178"/>
      <c r="EW136" s="178"/>
      <c r="EX136" s="178"/>
      <c r="EY136" s="178"/>
      <c r="EZ136" s="178"/>
      <c r="FA136" s="178"/>
      <c r="FB136" s="178"/>
      <c r="FC136" s="178"/>
      <c r="FD136" s="178"/>
      <c r="FE136" s="178"/>
      <c r="FF136" s="178"/>
      <c r="FG136" s="178"/>
      <c r="FH136" s="178"/>
      <c r="FI136" s="178"/>
      <c r="FJ136" s="178"/>
      <c r="FK136" s="178"/>
      <c r="FL136" s="178"/>
      <c r="FM136" s="178"/>
      <c r="FN136" s="178"/>
      <c r="FO136" s="178"/>
      <c r="FP136" s="178"/>
      <c r="FQ136" s="178"/>
      <c r="FR136" s="178"/>
      <c r="FS136" s="178"/>
      <c r="FT136" s="178"/>
      <c r="FU136" s="178"/>
      <c r="FV136" s="178"/>
      <c r="FW136" s="178"/>
      <c r="FX136" s="178"/>
      <c r="FY136" s="178"/>
      <c r="FZ136" s="178"/>
      <c r="GA136" s="178"/>
      <c r="GB136" s="178"/>
      <c r="GC136" s="167"/>
      <c r="GD136" s="167"/>
      <c r="GE136" s="167"/>
      <c r="GF136" s="167"/>
      <c r="GG136" s="167"/>
      <c r="GH136" s="167"/>
      <c r="GI136" s="167"/>
      <c r="GJ136" s="167"/>
      <c r="GK136" s="167"/>
    </row>
    <row r="137" spans="1:193" ht="15.6">
      <c r="A137" s="19" t="s">
        <v>120</v>
      </c>
      <c r="B137" s="19" t="s">
        <v>269</v>
      </c>
      <c r="C137" s="31">
        <f>'Input Data'!$C$11*'Input Data'!$C$17</f>
        <v>0</v>
      </c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  <c r="CH137" s="178"/>
      <c r="CI137" s="178"/>
      <c r="CJ137" s="178"/>
      <c r="CK137" s="178"/>
      <c r="CL137" s="178"/>
      <c r="CM137" s="178"/>
      <c r="CN137" s="178"/>
      <c r="CO137" s="178"/>
      <c r="CP137" s="178"/>
      <c r="CQ137" s="178"/>
      <c r="CR137" s="178"/>
      <c r="CS137" s="178"/>
      <c r="CT137" s="178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8"/>
      <c r="DN137" s="178"/>
      <c r="DO137" s="178"/>
      <c r="DP137" s="178"/>
      <c r="DQ137" s="178"/>
      <c r="DR137" s="178"/>
      <c r="DS137" s="178"/>
      <c r="DT137" s="178"/>
      <c r="DU137" s="178"/>
      <c r="DV137" s="178"/>
      <c r="DW137" s="178"/>
      <c r="DX137" s="178"/>
      <c r="DY137" s="178"/>
      <c r="DZ137" s="178"/>
      <c r="EA137" s="178"/>
      <c r="EB137" s="178"/>
      <c r="EC137" s="178"/>
      <c r="ED137" s="178"/>
      <c r="EE137" s="178"/>
      <c r="EF137" s="178"/>
      <c r="EG137" s="178"/>
      <c r="EH137" s="178"/>
      <c r="EI137" s="178"/>
      <c r="EJ137" s="178"/>
      <c r="EK137" s="178"/>
      <c r="EL137" s="178"/>
      <c r="EM137" s="178"/>
      <c r="EN137" s="178"/>
      <c r="EO137" s="178"/>
      <c r="EP137" s="178"/>
      <c r="EQ137" s="178"/>
      <c r="ER137" s="178"/>
      <c r="ES137" s="178"/>
      <c r="ET137" s="178"/>
      <c r="EU137" s="178"/>
      <c r="EV137" s="178"/>
      <c r="EW137" s="178"/>
      <c r="EX137" s="178"/>
      <c r="EY137" s="178"/>
      <c r="EZ137" s="178"/>
      <c r="FA137" s="178"/>
      <c r="FB137" s="178"/>
      <c r="FC137" s="178"/>
      <c r="FD137" s="178"/>
      <c r="FE137" s="178"/>
      <c r="FF137" s="178"/>
      <c r="FG137" s="178"/>
      <c r="FH137" s="178"/>
      <c r="FI137" s="178"/>
      <c r="FJ137" s="178"/>
      <c r="FK137" s="178"/>
      <c r="FL137" s="178"/>
      <c r="FM137" s="178"/>
      <c r="FN137" s="178"/>
      <c r="FO137" s="178"/>
      <c r="FP137" s="178"/>
      <c r="FQ137" s="178"/>
      <c r="FR137" s="178"/>
      <c r="FS137" s="178"/>
      <c r="FT137" s="178"/>
      <c r="FU137" s="178"/>
      <c r="FV137" s="178"/>
      <c r="FW137" s="178"/>
      <c r="FX137" s="178"/>
      <c r="FY137" s="178"/>
      <c r="FZ137" s="178"/>
      <c r="GA137" s="178"/>
      <c r="GB137" s="178"/>
      <c r="GC137" s="167"/>
      <c r="GD137" s="167"/>
      <c r="GE137" s="167"/>
      <c r="GF137" s="167"/>
      <c r="GG137" s="167"/>
      <c r="GH137" s="167"/>
      <c r="GI137" s="167"/>
      <c r="GJ137" s="167"/>
      <c r="GK137" s="167"/>
    </row>
    <row r="138" spans="1:193" ht="15.6">
      <c r="A138" s="19" t="s">
        <v>122</v>
      </c>
      <c r="B138" s="19" t="s">
        <v>177</v>
      </c>
      <c r="C138" s="31">
        <f>'Input Data'!$C$11*'Input Data'!$C$17</f>
        <v>0</v>
      </c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78"/>
      <c r="DP138" s="178"/>
      <c r="DQ138" s="178"/>
      <c r="DR138" s="178"/>
      <c r="DS138" s="178"/>
      <c r="DT138" s="178"/>
      <c r="DU138" s="178"/>
      <c r="DV138" s="178"/>
      <c r="DW138" s="178"/>
      <c r="DX138" s="178"/>
      <c r="DY138" s="178"/>
      <c r="DZ138" s="178"/>
      <c r="EA138" s="178"/>
      <c r="EB138" s="178"/>
      <c r="EC138" s="178"/>
      <c r="ED138" s="178"/>
      <c r="EE138" s="178"/>
      <c r="EF138" s="178"/>
      <c r="EG138" s="178"/>
      <c r="EH138" s="178"/>
      <c r="EI138" s="178"/>
      <c r="EJ138" s="178"/>
      <c r="EK138" s="178"/>
      <c r="EL138" s="178"/>
      <c r="EM138" s="178"/>
      <c r="EN138" s="178"/>
      <c r="EO138" s="178"/>
      <c r="EP138" s="178"/>
      <c r="EQ138" s="178"/>
      <c r="ER138" s="178"/>
      <c r="ES138" s="178"/>
      <c r="ET138" s="178"/>
      <c r="EU138" s="178"/>
      <c r="EV138" s="178"/>
      <c r="EW138" s="178"/>
      <c r="EX138" s="178"/>
      <c r="EY138" s="178"/>
      <c r="EZ138" s="178"/>
      <c r="FA138" s="178"/>
      <c r="FB138" s="178"/>
      <c r="FC138" s="178"/>
      <c r="FD138" s="178"/>
      <c r="FE138" s="178"/>
      <c r="FF138" s="178"/>
      <c r="FG138" s="178"/>
      <c r="FH138" s="178"/>
      <c r="FI138" s="178"/>
      <c r="FJ138" s="178"/>
      <c r="FK138" s="178"/>
      <c r="FL138" s="178"/>
      <c r="FM138" s="178"/>
      <c r="FN138" s="178"/>
      <c r="FO138" s="178"/>
      <c r="FP138" s="178"/>
      <c r="FQ138" s="178"/>
      <c r="FR138" s="178"/>
      <c r="FS138" s="178"/>
      <c r="FT138" s="178"/>
      <c r="FU138" s="178"/>
      <c r="FV138" s="178"/>
      <c r="FW138" s="178"/>
      <c r="FX138" s="178"/>
      <c r="FY138" s="178"/>
      <c r="FZ138" s="178"/>
      <c r="GA138" s="178"/>
      <c r="GB138" s="178"/>
      <c r="GC138" s="167"/>
      <c r="GD138" s="167"/>
      <c r="GE138" s="167"/>
      <c r="GF138" s="167"/>
      <c r="GG138" s="167"/>
      <c r="GH138" s="167"/>
      <c r="GI138" s="167"/>
      <c r="GJ138" s="167"/>
      <c r="GK138" s="167"/>
    </row>
    <row r="139" spans="1:193" ht="15.6">
      <c r="A139" s="19" t="s">
        <v>123</v>
      </c>
      <c r="B139" s="19" t="s">
        <v>178</v>
      </c>
      <c r="C139" s="25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78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  <c r="EU139" s="178"/>
      <c r="EV139" s="178"/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 s="178"/>
      <c r="FY139" s="178"/>
      <c r="FZ139" s="178"/>
      <c r="GA139" s="178"/>
      <c r="GB139" s="178"/>
      <c r="GC139" s="167"/>
      <c r="GD139" s="167"/>
      <c r="GE139" s="167"/>
      <c r="GF139" s="167"/>
      <c r="GG139" s="167"/>
      <c r="GH139" s="167"/>
      <c r="GI139" s="167"/>
      <c r="GJ139" s="167"/>
      <c r="GK139" s="167"/>
    </row>
    <row r="140" spans="1:193" ht="15.6">
      <c r="A140" s="19" t="s">
        <v>175</v>
      </c>
      <c r="B140" s="19" t="s">
        <v>179</v>
      </c>
      <c r="C140" s="25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/>
      <c r="CK140" s="178"/>
      <c r="CL140" s="178"/>
      <c r="CM140" s="178"/>
      <c r="CN140" s="178"/>
      <c r="CO140" s="178"/>
      <c r="CP140" s="178"/>
      <c r="CQ140" s="178"/>
      <c r="CR140" s="178"/>
      <c r="CS140" s="178"/>
      <c r="CT140" s="178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8"/>
      <c r="DN140" s="178"/>
      <c r="DO140" s="178"/>
      <c r="DP140" s="178"/>
      <c r="DQ140" s="178"/>
      <c r="DR140" s="178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78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  <c r="EU140" s="178"/>
      <c r="EV140" s="178"/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 s="178"/>
      <c r="FY140" s="178"/>
      <c r="FZ140" s="178"/>
      <c r="GA140" s="178"/>
      <c r="GB140" s="178"/>
      <c r="GC140" s="167"/>
      <c r="GD140" s="167"/>
      <c r="GE140" s="167"/>
      <c r="GF140" s="167"/>
      <c r="GG140" s="167"/>
      <c r="GH140" s="167"/>
      <c r="GI140" s="167"/>
      <c r="GJ140" s="167"/>
      <c r="GK140" s="167"/>
    </row>
    <row r="141" spans="1:193">
      <c r="A141" t="s">
        <v>124</v>
      </c>
      <c r="B141" t="s">
        <v>119</v>
      </c>
      <c r="C141" s="37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3"/>
      <c r="BM141" s="163"/>
      <c r="BN141" s="163"/>
      <c r="BO141" s="163"/>
      <c r="BP141" s="163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63"/>
      <c r="CD141" s="163"/>
      <c r="CE141" s="163"/>
      <c r="CF141" s="163"/>
      <c r="CG141" s="163"/>
      <c r="CH141" s="163"/>
      <c r="CI141" s="163"/>
      <c r="CJ141" s="163"/>
      <c r="CK141" s="163"/>
      <c r="CL141" s="163"/>
      <c r="CM141" s="163"/>
      <c r="CN141" s="163"/>
      <c r="CO141" s="163"/>
      <c r="CP141" s="163"/>
      <c r="CQ141" s="163"/>
      <c r="CR141" s="163"/>
      <c r="CS141" s="163"/>
      <c r="CT141" s="163"/>
      <c r="CU141" s="163"/>
      <c r="CV141" s="163"/>
      <c r="CW141" s="163"/>
      <c r="CX141" s="163"/>
      <c r="CY141" s="163"/>
      <c r="CZ141" s="163"/>
      <c r="DA141" s="163"/>
      <c r="DB141" s="163"/>
      <c r="DC141" s="163"/>
      <c r="DD141" s="163"/>
      <c r="DE141" s="163"/>
      <c r="DF141" s="163"/>
      <c r="DG141" s="163"/>
      <c r="DH141" s="163"/>
      <c r="DI141" s="163"/>
      <c r="DJ141" s="163"/>
      <c r="DK141" s="163"/>
      <c r="DL141" s="163"/>
      <c r="DM141" s="163"/>
      <c r="DN141" s="163"/>
      <c r="DO141" s="163"/>
      <c r="DP141" s="163"/>
      <c r="DQ141" s="163"/>
      <c r="DR141" s="163"/>
      <c r="DS141" s="163"/>
      <c r="DT141" s="163"/>
      <c r="DU141" s="163"/>
      <c r="DV141" s="163"/>
      <c r="DW141" s="163"/>
      <c r="DX141" s="163"/>
      <c r="DY141" s="163"/>
      <c r="DZ141" s="163"/>
      <c r="EA141" s="163"/>
      <c r="EB141" s="163"/>
      <c r="EC141" s="163"/>
      <c r="ED141" s="163"/>
      <c r="EE141" s="163"/>
      <c r="EF141" s="163"/>
      <c r="EG141" s="163"/>
      <c r="EH141" s="163"/>
      <c r="EI141" s="163"/>
      <c r="EJ141" s="163"/>
      <c r="EK141" s="163"/>
      <c r="EL141" s="163"/>
      <c r="EM141" s="163"/>
      <c r="EN141" s="163"/>
      <c r="EO141" s="163"/>
      <c r="EP141" s="163"/>
      <c r="EQ141" s="163"/>
      <c r="ER141" s="163"/>
      <c r="ES141" s="163"/>
      <c r="ET141" s="163"/>
      <c r="EU141" s="163"/>
      <c r="EV141" s="163"/>
      <c r="EW141" s="163"/>
      <c r="EX141" s="163"/>
      <c r="EY141" s="163"/>
      <c r="EZ141" s="163"/>
      <c r="FA141" s="163"/>
      <c r="FB141" s="163"/>
      <c r="FC141" s="163"/>
      <c r="FD141" s="163"/>
      <c r="FE141" s="163"/>
      <c r="FF141" s="163"/>
      <c r="FG141" s="163"/>
      <c r="FH141" s="163"/>
      <c r="FI141" s="163"/>
      <c r="FJ141" s="163"/>
      <c r="FK141" s="163"/>
      <c r="FL141" s="163"/>
      <c r="FM141" s="163"/>
      <c r="FN141" s="163"/>
      <c r="FO141" s="163"/>
      <c r="FP141" s="163"/>
      <c r="FQ141" s="163"/>
      <c r="FR141" s="163"/>
      <c r="FS141" s="163"/>
      <c r="FT141" s="163"/>
      <c r="FU141" s="163"/>
      <c r="FV141" s="163"/>
      <c r="FW141" s="163"/>
      <c r="FX141" s="163"/>
      <c r="FY141" s="163"/>
      <c r="FZ141" s="163"/>
      <c r="GA141" s="163"/>
      <c r="GB141" s="163"/>
      <c r="GC141" s="167"/>
      <c r="GD141" s="167"/>
      <c r="GE141" s="167"/>
      <c r="GF141" s="167"/>
      <c r="GG141" s="167"/>
      <c r="GH141" s="167"/>
      <c r="GI141" s="167"/>
      <c r="GJ141" s="167"/>
      <c r="GK141" s="167"/>
    </row>
    <row r="142" spans="1:193">
      <c r="A142" t="s">
        <v>279</v>
      </c>
      <c r="B142" t="s">
        <v>274</v>
      </c>
      <c r="C142" s="37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3"/>
      <c r="BM142" s="163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63"/>
      <c r="CD142" s="163"/>
      <c r="CE142" s="163"/>
      <c r="CF142" s="163"/>
      <c r="CG142" s="163"/>
      <c r="CH142" s="163"/>
      <c r="CI142" s="163"/>
      <c r="CJ142" s="163"/>
      <c r="CK142" s="163"/>
      <c r="CL142" s="163"/>
      <c r="CM142" s="163"/>
      <c r="CN142" s="163"/>
      <c r="CO142" s="163"/>
      <c r="CP142" s="163"/>
      <c r="CQ142" s="163"/>
      <c r="CR142" s="163"/>
      <c r="CS142" s="163"/>
      <c r="CT142" s="163"/>
      <c r="CU142" s="163"/>
      <c r="CV142" s="163"/>
      <c r="CW142" s="163"/>
      <c r="CX142" s="163"/>
      <c r="CY142" s="163"/>
      <c r="CZ142" s="163"/>
      <c r="DA142" s="163"/>
      <c r="DB142" s="163"/>
      <c r="DC142" s="163"/>
      <c r="DD142" s="163"/>
      <c r="DE142" s="163"/>
      <c r="DF142" s="163"/>
      <c r="DG142" s="163"/>
      <c r="DH142" s="163"/>
      <c r="DI142" s="163"/>
      <c r="DJ142" s="163"/>
      <c r="DK142" s="163"/>
      <c r="DL142" s="163"/>
      <c r="DM142" s="163"/>
      <c r="DN142" s="163"/>
      <c r="DO142" s="163"/>
      <c r="DP142" s="163"/>
      <c r="DQ142" s="163"/>
      <c r="DR142" s="163"/>
      <c r="DS142" s="163"/>
      <c r="DT142" s="163"/>
      <c r="DU142" s="163"/>
      <c r="DV142" s="163"/>
      <c r="DW142" s="163"/>
      <c r="DX142" s="163"/>
      <c r="DY142" s="163"/>
      <c r="DZ142" s="163"/>
      <c r="EA142" s="163"/>
      <c r="EB142" s="163"/>
      <c r="EC142" s="163"/>
      <c r="ED142" s="163"/>
      <c r="EE142" s="163"/>
      <c r="EF142" s="163"/>
      <c r="EG142" s="163"/>
      <c r="EH142" s="163"/>
      <c r="EI142" s="163"/>
      <c r="EJ142" s="163"/>
      <c r="EK142" s="163"/>
      <c r="EL142" s="163"/>
      <c r="EM142" s="163"/>
      <c r="EN142" s="163"/>
      <c r="EO142" s="163"/>
      <c r="EP142" s="163"/>
      <c r="EQ142" s="163"/>
      <c r="ER142" s="163"/>
      <c r="ES142" s="163"/>
      <c r="ET142" s="163"/>
      <c r="EU142" s="163"/>
      <c r="EV142" s="163"/>
      <c r="EW142" s="163"/>
      <c r="EX142" s="163"/>
      <c r="EY142" s="163"/>
      <c r="EZ142" s="163"/>
      <c r="FA142" s="163"/>
      <c r="FB142" s="163"/>
      <c r="FC142" s="163"/>
      <c r="FD142" s="163"/>
      <c r="FE142" s="163"/>
      <c r="FF142" s="163"/>
      <c r="FG142" s="163"/>
      <c r="FH142" s="163"/>
      <c r="FI142" s="163"/>
      <c r="FJ142" s="163"/>
      <c r="FK142" s="163"/>
      <c r="FL142" s="163"/>
      <c r="FM142" s="163"/>
      <c r="FN142" s="163"/>
      <c r="FO142" s="163"/>
      <c r="FP142" s="163"/>
      <c r="FQ142" s="163"/>
      <c r="FR142" s="163"/>
      <c r="FS142" s="163"/>
      <c r="FT142" s="163"/>
      <c r="FU142" s="163"/>
      <c r="FV142" s="163"/>
      <c r="FW142" s="163"/>
      <c r="FX142" s="163"/>
      <c r="FY142" s="163"/>
      <c r="FZ142" s="163"/>
      <c r="GA142" s="163"/>
      <c r="GB142" s="163"/>
      <c r="GC142" s="167"/>
      <c r="GD142" s="167"/>
      <c r="GE142" s="167"/>
      <c r="GF142" s="167"/>
      <c r="GG142" s="167"/>
      <c r="GH142" s="167"/>
      <c r="GI142" s="167"/>
      <c r="GJ142" s="167"/>
      <c r="GK142" s="167"/>
    </row>
    <row r="143" spans="1:193" ht="13.8">
      <c r="A143" s="19" t="s">
        <v>180</v>
      </c>
      <c r="C143" s="37">
        <f>IF('Bench-10'!$D$116="n.a.","n.a.",IF($D$116&lt;=PI()/2,C136*'Input Data'!$C$3*$D$142*SIN('Bench-10'!$D$116)*9.81,'Bench-10'!C136*'Input Data'!$C$3*$D$142*9.81))</f>
        <v>0</v>
      </c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63"/>
      <c r="CD143" s="163"/>
      <c r="CE143" s="163"/>
      <c r="CF143" s="163"/>
      <c r="CG143" s="163"/>
      <c r="CH143" s="163"/>
      <c r="CI143" s="163"/>
      <c r="CJ143" s="163"/>
      <c r="CK143" s="163"/>
      <c r="CL143" s="163"/>
      <c r="CM143" s="163"/>
      <c r="CN143" s="163"/>
      <c r="CO143" s="163"/>
      <c r="CP143" s="163"/>
      <c r="CQ143" s="163"/>
      <c r="CR143" s="163"/>
      <c r="CS143" s="163"/>
      <c r="CT143" s="163"/>
      <c r="CU143" s="163"/>
      <c r="CV143" s="163"/>
      <c r="CW143" s="163"/>
      <c r="CX143" s="163"/>
      <c r="CY143" s="163"/>
      <c r="CZ143" s="163"/>
      <c r="DA143" s="163"/>
      <c r="DB143" s="163"/>
      <c r="DC143" s="163"/>
      <c r="DD143" s="163"/>
      <c r="DE143" s="163"/>
      <c r="DF143" s="163"/>
      <c r="DG143" s="163"/>
      <c r="DH143" s="163"/>
      <c r="DI143" s="163"/>
      <c r="DJ143" s="163"/>
      <c r="DK143" s="163"/>
      <c r="DL143" s="163"/>
      <c r="DM143" s="163"/>
      <c r="DN143" s="163"/>
      <c r="DO143" s="163"/>
      <c r="DP143" s="163"/>
      <c r="DQ143" s="163"/>
      <c r="DR143" s="163"/>
      <c r="DS143" s="163"/>
      <c r="DT143" s="163"/>
      <c r="DU143" s="163"/>
      <c r="DV143" s="163"/>
      <c r="DW143" s="163"/>
      <c r="DX143" s="163"/>
      <c r="DY143" s="163"/>
      <c r="DZ143" s="163"/>
      <c r="EA143" s="163"/>
      <c r="EB143" s="163"/>
      <c r="EC143" s="163"/>
      <c r="ED143" s="163"/>
      <c r="EE143" s="163"/>
      <c r="EF143" s="163"/>
      <c r="EG143" s="163"/>
      <c r="EH143" s="163"/>
      <c r="EI143" s="163"/>
      <c r="EJ143" s="163"/>
      <c r="EK143" s="163"/>
      <c r="EL143" s="163"/>
      <c r="EM143" s="163"/>
      <c r="EN143" s="163"/>
      <c r="EO143" s="163"/>
      <c r="EP143" s="163"/>
      <c r="EQ143" s="163"/>
      <c r="ER143" s="163"/>
      <c r="ES143" s="163"/>
      <c r="ET143" s="163"/>
      <c r="EU143" s="163"/>
      <c r="EV143" s="163"/>
      <c r="EW143" s="163"/>
      <c r="EX143" s="163"/>
      <c r="EY143" s="163"/>
      <c r="EZ143" s="163"/>
      <c r="FA143" s="163"/>
      <c r="FB143" s="163"/>
      <c r="FC143" s="163"/>
      <c r="FD143" s="163"/>
      <c r="FE143" s="163"/>
      <c r="FF143" s="163"/>
      <c r="FG143" s="163"/>
      <c r="FH143" s="163"/>
      <c r="FI143" s="163"/>
      <c r="FJ143" s="163"/>
      <c r="FK143" s="163"/>
      <c r="FL143" s="163"/>
      <c r="FM143" s="163"/>
      <c r="FN143" s="163"/>
      <c r="FO143" s="163"/>
      <c r="FP143" s="163"/>
      <c r="FQ143" s="163"/>
      <c r="FR143" s="163"/>
      <c r="FS143" s="163"/>
      <c r="FT143" s="163"/>
      <c r="FU143" s="163"/>
      <c r="FV143" s="163"/>
      <c r="FW143" s="163"/>
      <c r="FX143" s="163"/>
      <c r="FY143" s="163"/>
      <c r="FZ143" s="163"/>
      <c r="GA143" s="163"/>
      <c r="GB143" s="163"/>
      <c r="GC143" s="167"/>
      <c r="GD143" s="167"/>
      <c r="GE143" s="167"/>
      <c r="GF143" s="167"/>
      <c r="GG143" s="167"/>
      <c r="GH143" s="167"/>
      <c r="GI143" s="167"/>
      <c r="GJ143" s="167"/>
      <c r="GK143" s="167"/>
    </row>
    <row r="144" spans="1:193" ht="13.8">
      <c r="A144" s="19" t="s">
        <v>304</v>
      </c>
      <c r="C144" s="37">
        <f>IF('Bench-10'!$D$120="n.a.","n.a.",IF($D$120&lt;=PI()/2,C137*'Input Data'!$C$3*$D$142*SIN('Bench-10'!$D$120)*9.81,'Bench-10'!C137*'Input Data'!$C$3*$D$142*9.81))</f>
        <v>0</v>
      </c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3"/>
      <c r="BM144" s="163"/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63"/>
      <c r="CD144" s="163"/>
      <c r="CE144" s="163"/>
      <c r="CF144" s="163"/>
      <c r="CG144" s="163"/>
      <c r="CH144" s="163"/>
      <c r="CI144" s="163"/>
      <c r="CJ144" s="163"/>
      <c r="CK144" s="163"/>
      <c r="CL144" s="163"/>
      <c r="CM144" s="163"/>
      <c r="CN144" s="163"/>
      <c r="CO144" s="163"/>
      <c r="CP144" s="163"/>
      <c r="CQ144" s="163"/>
      <c r="CR144" s="163"/>
      <c r="CS144" s="163"/>
      <c r="CT144" s="163"/>
      <c r="CU144" s="163"/>
      <c r="CV144" s="163"/>
      <c r="CW144" s="163"/>
      <c r="CX144" s="163"/>
      <c r="CY144" s="163"/>
      <c r="CZ144" s="163"/>
      <c r="DA144" s="163"/>
      <c r="DB144" s="163"/>
      <c r="DC144" s="163"/>
      <c r="DD144" s="163"/>
      <c r="DE144" s="163"/>
      <c r="DF144" s="163"/>
      <c r="DG144" s="163"/>
      <c r="DH144" s="163"/>
      <c r="DI144" s="163"/>
      <c r="DJ144" s="163"/>
      <c r="DK144" s="163"/>
      <c r="DL144" s="163"/>
      <c r="DM144" s="163"/>
      <c r="DN144" s="163"/>
      <c r="DO144" s="163"/>
      <c r="DP144" s="163"/>
      <c r="DQ144" s="163"/>
      <c r="DR144" s="163"/>
      <c r="DS144" s="163"/>
      <c r="DT144" s="163"/>
      <c r="DU144" s="163"/>
      <c r="DV144" s="163"/>
      <c r="DW144" s="163"/>
      <c r="DX144" s="163"/>
      <c r="DY144" s="163"/>
      <c r="DZ144" s="163"/>
      <c r="EA144" s="163"/>
      <c r="EB144" s="163"/>
      <c r="EC144" s="163"/>
      <c r="ED144" s="163"/>
      <c r="EE144" s="163"/>
      <c r="EF144" s="163"/>
      <c r="EG144" s="163"/>
      <c r="EH144" s="163"/>
      <c r="EI144" s="163"/>
      <c r="EJ144" s="163"/>
      <c r="EK144" s="163"/>
      <c r="EL144" s="163"/>
      <c r="EM144" s="163"/>
      <c r="EN144" s="163"/>
      <c r="EO144" s="163"/>
      <c r="EP144" s="163"/>
      <c r="EQ144" s="163"/>
      <c r="ER144" s="163"/>
      <c r="ES144" s="163"/>
      <c r="ET144" s="163"/>
      <c r="EU144" s="163"/>
      <c r="EV144" s="163"/>
      <c r="EW144" s="163"/>
      <c r="EX144" s="163"/>
      <c r="EY144" s="163"/>
      <c r="EZ144" s="163"/>
      <c r="FA144" s="163"/>
      <c r="FB144" s="163"/>
      <c r="FC144" s="163"/>
      <c r="FD144" s="163"/>
      <c r="FE144" s="163"/>
      <c r="FF144" s="163"/>
      <c r="FG144" s="163"/>
      <c r="FH144" s="163"/>
      <c r="FI144" s="163"/>
      <c r="FJ144" s="163"/>
      <c r="FK144" s="163"/>
      <c r="FL144" s="163"/>
      <c r="FM144" s="163"/>
      <c r="FN144" s="163"/>
      <c r="FO144" s="163"/>
      <c r="FP144" s="163"/>
      <c r="FQ144" s="163"/>
      <c r="FR144" s="163"/>
      <c r="FS144" s="163"/>
      <c r="FT144" s="163"/>
      <c r="FU144" s="163"/>
      <c r="FV144" s="163"/>
      <c r="FW144" s="163"/>
      <c r="FX144" s="163"/>
      <c r="FY144" s="163"/>
      <c r="FZ144" s="163"/>
      <c r="GA144" s="163"/>
      <c r="GB144" s="163"/>
      <c r="GC144" s="167"/>
      <c r="GD144" s="167"/>
      <c r="GE144" s="167"/>
      <c r="GF144" s="167"/>
      <c r="GG144" s="167"/>
      <c r="GH144" s="167"/>
      <c r="GI144" s="167"/>
      <c r="GJ144" s="167"/>
      <c r="GK144" s="167"/>
    </row>
    <row r="145" spans="1:193" ht="13.8">
      <c r="A145" s="19" t="s">
        <v>181</v>
      </c>
      <c r="C145" s="37">
        <f>IF('Bench-10'!$D$124="n.a.","n.a.",IF($D$124&lt;=PI()/2,C138*'Input Data'!$C$3*$D$142*SIN('Bench-10'!$D$124)*9.81,'Bench-10'!C138*'Input Data'!$C$3*$D$142*9.81))</f>
        <v>0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3"/>
      <c r="BM145" s="163"/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63"/>
      <c r="CD145" s="163"/>
      <c r="CE145" s="163"/>
      <c r="CF145" s="163"/>
      <c r="CG145" s="163"/>
      <c r="CH145" s="163"/>
      <c r="CI145" s="163"/>
      <c r="CJ145" s="163"/>
      <c r="CK145" s="163"/>
      <c r="CL145" s="163"/>
      <c r="CM145" s="163"/>
      <c r="CN145" s="163"/>
      <c r="CO145" s="163"/>
      <c r="CP145" s="163"/>
      <c r="CQ145" s="163"/>
      <c r="CR145" s="163"/>
      <c r="CS145" s="163"/>
      <c r="CT145" s="163"/>
      <c r="CU145" s="163"/>
      <c r="CV145" s="163"/>
      <c r="CW145" s="163"/>
      <c r="CX145" s="163"/>
      <c r="CY145" s="163"/>
      <c r="CZ145" s="163"/>
      <c r="DA145" s="163"/>
      <c r="DB145" s="163"/>
      <c r="DC145" s="163"/>
      <c r="DD145" s="163"/>
      <c r="DE145" s="163"/>
      <c r="DF145" s="163"/>
      <c r="DG145" s="163"/>
      <c r="DH145" s="163"/>
      <c r="DI145" s="163"/>
      <c r="DJ145" s="163"/>
      <c r="DK145" s="163"/>
      <c r="DL145" s="163"/>
      <c r="DM145" s="163"/>
      <c r="DN145" s="163"/>
      <c r="DO145" s="163"/>
      <c r="DP145" s="163"/>
      <c r="DQ145" s="163"/>
      <c r="DR145" s="163"/>
      <c r="DS145" s="163"/>
      <c r="DT145" s="163"/>
      <c r="DU145" s="163"/>
      <c r="DV145" s="163"/>
      <c r="DW145" s="163"/>
      <c r="DX145" s="163"/>
      <c r="DY145" s="163"/>
      <c r="DZ145" s="163"/>
      <c r="EA145" s="163"/>
      <c r="EB145" s="163"/>
      <c r="EC145" s="163"/>
      <c r="ED145" s="163"/>
      <c r="EE145" s="163"/>
      <c r="EF145" s="163"/>
      <c r="EG145" s="163"/>
      <c r="EH145" s="163"/>
      <c r="EI145" s="163"/>
      <c r="EJ145" s="163"/>
      <c r="EK145" s="163"/>
      <c r="EL145" s="163"/>
      <c r="EM145" s="163"/>
      <c r="EN145" s="163"/>
      <c r="EO145" s="163"/>
      <c r="EP145" s="163"/>
      <c r="EQ145" s="163"/>
      <c r="ER145" s="163"/>
      <c r="ES145" s="163"/>
      <c r="ET145" s="163"/>
      <c r="EU145" s="163"/>
      <c r="EV145" s="163"/>
      <c r="EW145" s="163"/>
      <c r="EX145" s="163"/>
      <c r="EY145" s="163"/>
      <c r="EZ145" s="163"/>
      <c r="FA145" s="163"/>
      <c r="FB145" s="163"/>
      <c r="FC145" s="163"/>
      <c r="FD145" s="163"/>
      <c r="FE145" s="163"/>
      <c r="FF145" s="163"/>
      <c r="FG145" s="163"/>
      <c r="FH145" s="163"/>
      <c r="FI145" s="163"/>
      <c r="FJ145" s="163"/>
      <c r="FK145" s="163"/>
      <c r="FL145" s="163"/>
      <c r="FM145" s="163"/>
      <c r="FN145" s="163"/>
      <c r="FO145" s="163"/>
      <c r="FP145" s="163"/>
      <c r="FQ145" s="163"/>
      <c r="FR145" s="163"/>
      <c r="FS145" s="163"/>
      <c r="FT145" s="163"/>
      <c r="FU145" s="163"/>
      <c r="FV145" s="163"/>
      <c r="FW145" s="163"/>
      <c r="FX145" s="163"/>
      <c r="FY145" s="163"/>
      <c r="FZ145" s="163"/>
      <c r="GA145" s="163"/>
      <c r="GB145" s="163"/>
      <c r="GC145" s="167"/>
      <c r="GD145" s="167"/>
      <c r="GE145" s="167"/>
      <c r="GF145" s="167"/>
      <c r="GG145" s="167"/>
      <c r="GH145" s="167"/>
      <c r="GI145" s="167"/>
      <c r="GJ145" s="167"/>
      <c r="GK145" s="167"/>
    </row>
    <row r="146" spans="1:193" ht="13.8">
      <c r="A146" s="19" t="s">
        <v>182</v>
      </c>
      <c r="C146" s="37">
        <f>IF('Bench-10'!$D$128="n.a.","n.a.",IF($D$128&lt;=PI()/2,C139*'Input Data'!$C$3*$D$142*SIN('Bench-10'!$D$128)*9.81,'Bench-10'!C139*'Input Data'!$C$3*$D$142*9.81))</f>
        <v>0</v>
      </c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3"/>
      <c r="BM146" s="163"/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63"/>
      <c r="CD146" s="163"/>
      <c r="CE146" s="163"/>
      <c r="CF146" s="163"/>
      <c r="CG146" s="163"/>
      <c r="CH146" s="163"/>
      <c r="CI146" s="163"/>
      <c r="CJ146" s="163"/>
      <c r="CK146" s="163"/>
      <c r="CL146" s="163"/>
      <c r="CM146" s="163"/>
      <c r="CN146" s="163"/>
      <c r="CO146" s="163"/>
      <c r="CP146" s="163"/>
      <c r="CQ146" s="163"/>
      <c r="CR146" s="163"/>
      <c r="CS146" s="163"/>
      <c r="CT146" s="163"/>
      <c r="CU146" s="163"/>
      <c r="CV146" s="163"/>
      <c r="CW146" s="163"/>
      <c r="CX146" s="163"/>
      <c r="CY146" s="163"/>
      <c r="CZ146" s="163"/>
      <c r="DA146" s="163"/>
      <c r="DB146" s="163"/>
      <c r="DC146" s="163"/>
      <c r="DD146" s="163"/>
      <c r="DE146" s="163"/>
      <c r="DF146" s="163"/>
      <c r="DG146" s="163"/>
      <c r="DH146" s="163"/>
      <c r="DI146" s="163"/>
      <c r="DJ146" s="163"/>
      <c r="DK146" s="163"/>
      <c r="DL146" s="163"/>
      <c r="DM146" s="163"/>
      <c r="DN146" s="163"/>
      <c r="DO146" s="163"/>
      <c r="DP146" s="163"/>
      <c r="DQ146" s="163"/>
      <c r="DR146" s="163"/>
      <c r="DS146" s="163"/>
      <c r="DT146" s="163"/>
      <c r="DU146" s="163"/>
      <c r="DV146" s="163"/>
      <c r="DW146" s="163"/>
      <c r="DX146" s="163"/>
      <c r="DY146" s="163"/>
      <c r="DZ146" s="163"/>
      <c r="EA146" s="163"/>
      <c r="EB146" s="163"/>
      <c r="EC146" s="163"/>
      <c r="ED146" s="163"/>
      <c r="EE146" s="163"/>
      <c r="EF146" s="163"/>
      <c r="EG146" s="163"/>
      <c r="EH146" s="163"/>
      <c r="EI146" s="163"/>
      <c r="EJ146" s="163"/>
      <c r="EK146" s="163"/>
      <c r="EL146" s="163"/>
      <c r="EM146" s="163"/>
      <c r="EN146" s="163"/>
      <c r="EO146" s="163"/>
      <c r="EP146" s="163"/>
      <c r="EQ146" s="163"/>
      <c r="ER146" s="163"/>
      <c r="ES146" s="163"/>
      <c r="ET146" s="163"/>
      <c r="EU146" s="163"/>
      <c r="EV146" s="163"/>
      <c r="EW146" s="163"/>
      <c r="EX146" s="163"/>
      <c r="EY146" s="163"/>
      <c r="EZ146" s="163"/>
      <c r="FA146" s="163"/>
      <c r="FB146" s="163"/>
      <c r="FC146" s="163"/>
      <c r="FD146" s="163"/>
      <c r="FE146" s="163"/>
      <c r="FF146" s="163"/>
      <c r="FG146" s="163"/>
      <c r="FH146" s="163"/>
      <c r="FI146" s="163"/>
      <c r="FJ146" s="163"/>
      <c r="FK146" s="163"/>
      <c r="FL146" s="163"/>
      <c r="FM146" s="163"/>
      <c r="FN146" s="163"/>
      <c r="FO146" s="163"/>
      <c r="FP146" s="163"/>
      <c r="FQ146" s="163"/>
      <c r="FR146" s="163"/>
      <c r="FS146" s="163"/>
      <c r="FT146" s="163"/>
      <c r="FU146" s="163"/>
      <c r="FV146" s="163"/>
      <c r="FW146" s="163"/>
      <c r="FX146" s="163"/>
      <c r="FY146" s="163"/>
      <c r="FZ146" s="163"/>
      <c r="GA146" s="163"/>
      <c r="GB146" s="163"/>
      <c r="GC146" s="167"/>
      <c r="GD146" s="167"/>
      <c r="GE146" s="167"/>
      <c r="GF146" s="167"/>
      <c r="GG146" s="167"/>
      <c r="GH146" s="167"/>
      <c r="GI146" s="167"/>
      <c r="GJ146" s="167"/>
      <c r="GK146" s="167"/>
    </row>
    <row r="147" spans="1:193" ht="13.8">
      <c r="A147" s="19" t="s">
        <v>183</v>
      </c>
      <c r="C147" s="38">
        <f>IF('Bench-10'!$D$132="n.a.","n.a.",IF($D$132&lt;=PI()/2,C140*'Input Data'!$C$3*$D$142*SIN('Bench-10'!$D$132)*9.81,'Bench-10'!C140*'Input Data'!$C$3*$D$142*9.81))</f>
        <v>0</v>
      </c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  <c r="DK147" s="164"/>
      <c r="DL147" s="164"/>
      <c r="DM147" s="164"/>
      <c r="DN147" s="164"/>
      <c r="DO147" s="164"/>
      <c r="DP147" s="164"/>
      <c r="DQ147" s="164"/>
      <c r="DR147" s="164"/>
      <c r="DS147" s="164"/>
      <c r="DT147" s="164"/>
      <c r="DU147" s="164"/>
      <c r="DV147" s="164"/>
      <c r="DW147" s="164"/>
      <c r="DX147" s="164"/>
      <c r="DY147" s="164"/>
      <c r="DZ147" s="164"/>
      <c r="EA147" s="164"/>
      <c r="EB147" s="164"/>
      <c r="EC147" s="164"/>
      <c r="ED147" s="164"/>
      <c r="EE147" s="164"/>
      <c r="EF147" s="164"/>
      <c r="EG147" s="164"/>
      <c r="EH147" s="164"/>
      <c r="EI147" s="164"/>
      <c r="EJ147" s="164"/>
      <c r="EK147" s="164"/>
      <c r="EL147" s="164"/>
      <c r="EM147" s="164"/>
      <c r="EN147" s="164"/>
      <c r="EO147" s="164"/>
      <c r="EP147" s="164"/>
      <c r="EQ147" s="164"/>
      <c r="ER147" s="164"/>
      <c r="ES147" s="164"/>
      <c r="ET147" s="164"/>
      <c r="EU147" s="164"/>
      <c r="EV147" s="164"/>
      <c r="EW147" s="164"/>
      <c r="EX147" s="164"/>
      <c r="EY147" s="164"/>
      <c r="EZ147" s="164"/>
      <c r="FA147" s="164"/>
      <c r="FB147" s="164"/>
      <c r="FC147" s="164"/>
      <c r="FD147" s="164"/>
      <c r="FE147" s="164"/>
      <c r="FF147" s="164"/>
      <c r="FG147" s="164"/>
      <c r="FH147" s="164"/>
      <c r="FI147" s="164"/>
      <c r="FJ147" s="164"/>
      <c r="FK147" s="164"/>
      <c r="FL147" s="164"/>
      <c r="FM147" s="164"/>
      <c r="FN147" s="164"/>
      <c r="FO147" s="164"/>
      <c r="FP147" s="164"/>
      <c r="FQ147" s="164"/>
      <c r="FR147" s="164"/>
      <c r="FS147" s="164"/>
      <c r="FT147" s="164"/>
      <c r="FU147" s="164"/>
      <c r="FV147" s="164"/>
      <c r="FW147" s="164"/>
      <c r="FX147" s="164"/>
      <c r="FY147" s="164"/>
      <c r="FZ147" s="164"/>
      <c r="GA147" s="164"/>
      <c r="GB147" s="164"/>
      <c r="GC147" s="167"/>
      <c r="GD147" s="167"/>
      <c r="GE147" s="167"/>
      <c r="GF147" s="167"/>
      <c r="GG147" s="167"/>
      <c r="GH147" s="167"/>
      <c r="GI147" s="167"/>
      <c r="GJ147" s="167"/>
      <c r="GK147" s="167"/>
    </row>
    <row r="148" spans="1:193" ht="15.6" hidden="1">
      <c r="A148" s="54" t="s">
        <v>379</v>
      </c>
      <c r="B148" t="s">
        <v>227</v>
      </c>
      <c r="C148" s="35" t="e">
        <f>SUM(C143:C147)/'Input Data'!$C$16</f>
        <v>#DIV/0!</v>
      </c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65"/>
      <c r="BM148" s="165"/>
      <c r="BN148" s="165"/>
      <c r="BO148" s="165"/>
      <c r="BP148" s="165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65"/>
      <c r="CD148" s="165"/>
      <c r="CE148" s="165"/>
      <c r="CF148" s="165"/>
      <c r="CG148" s="165"/>
      <c r="CH148" s="165"/>
      <c r="CI148" s="165"/>
      <c r="CJ148" s="165"/>
      <c r="CK148" s="165"/>
      <c r="CL148" s="165"/>
      <c r="CM148" s="165"/>
      <c r="CN148" s="165"/>
      <c r="CO148" s="165"/>
      <c r="CP148" s="165"/>
      <c r="CQ148" s="165"/>
      <c r="CR148" s="165"/>
      <c r="CS148" s="165"/>
      <c r="CT148" s="165"/>
      <c r="CU148" s="165"/>
      <c r="CV148" s="165"/>
      <c r="CW148" s="165"/>
      <c r="CX148" s="165"/>
      <c r="CY148" s="165"/>
      <c r="CZ148" s="165"/>
      <c r="DA148" s="165"/>
      <c r="DB148" s="165"/>
      <c r="DC148" s="165"/>
      <c r="DD148" s="165"/>
      <c r="DE148" s="165"/>
      <c r="DF148" s="165"/>
      <c r="DG148" s="165"/>
      <c r="DH148" s="165"/>
      <c r="DI148" s="165"/>
      <c r="DJ148" s="165"/>
      <c r="DK148" s="165"/>
      <c r="DL148" s="165"/>
      <c r="DM148" s="165"/>
      <c r="DN148" s="165"/>
      <c r="DO148" s="165"/>
      <c r="DP148" s="165"/>
      <c r="DQ148" s="165"/>
      <c r="DR148" s="165"/>
      <c r="DS148" s="165"/>
      <c r="DT148" s="165"/>
      <c r="DU148" s="165"/>
      <c r="DV148" s="165"/>
      <c r="DW148" s="165"/>
      <c r="DX148" s="165"/>
      <c r="DY148" s="165"/>
      <c r="DZ148" s="165"/>
      <c r="EA148" s="165"/>
      <c r="EB148" s="165"/>
      <c r="EC148" s="165"/>
      <c r="ED148" s="165"/>
      <c r="EE148" s="165"/>
      <c r="EF148" s="165"/>
      <c r="EG148" s="165"/>
      <c r="EH148" s="165"/>
      <c r="EI148" s="165"/>
      <c r="EJ148" s="165"/>
      <c r="EK148" s="165"/>
      <c r="EL148" s="165"/>
      <c r="EM148" s="165"/>
      <c r="EN148" s="165"/>
      <c r="EO148" s="165"/>
      <c r="EP148" s="165"/>
      <c r="EQ148" s="165"/>
      <c r="ER148" s="165"/>
      <c r="ES148" s="165"/>
      <c r="ET148" s="165"/>
      <c r="EU148" s="165"/>
      <c r="EV148" s="165"/>
      <c r="EW148" s="165"/>
      <c r="EX148" s="165"/>
      <c r="EY148" s="165"/>
      <c r="EZ148" s="165"/>
      <c r="FA148" s="165"/>
      <c r="FB148" s="165"/>
      <c r="FC148" s="165"/>
      <c r="FD148" s="165"/>
      <c r="FE148" s="165"/>
      <c r="FF148" s="165"/>
      <c r="FG148" s="165"/>
      <c r="FH148" s="165"/>
      <c r="FI148" s="165"/>
      <c r="FJ148" s="165"/>
      <c r="FK148" s="165"/>
      <c r="FL148" s="165"/>
      <c r="FM148" s="165"/>
      <c r="FN148" s="165"/>
      <c r="FO148" s="165"/>
      <c r="FP148" s="165"/>
      <c r="FQ148" s="165"/>
      <c r="FR148" s="165"/>
      <c r="FS148" s="165"/>
      <c r="FT148" s="165"/>
      <c r="FU148" s="165"/>
      <c r="FV148" s="165"/>
      <c r="FW148" s="165"/>
      <c r="FX148" s="165"/>
      <c r="FY148" s="165"/>
      <c r="FZ148" s="165"/>
      <c r="GA148" s="165"/>
      <c r="GB148" s="165"/>
      <c r="GC148" s="167"/>
      <c r="GD148" s="167"/>
      <c r="GE148" s="167"/>
      <c r="GF148" s="167"/>
      <c r="GG148" s="167"/>
      <c r="GH148" s="167"/>
      <c r="GI148" s="167"/>
      <c r="GJ148" s="167"/>
      <c r="GK148" s="167"/>
    </row>
    <row r="149" spans="1:193">
      <c r="A149" t="s">
        <v>367</v>
      </c>
      <c r="B149" t="s">
        <v>368</v>
      </c>
      <c r="C149" s="12"/>
      <c r="D149" s="168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65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65"/>
      <c r="CD149" s="165"/>
      <c r="CE149" s="165"/>
      <c r="CF149" s="165"/>
      <c r="CG149" s="165"/>
      <c r="CH149" s="165"/>
      <c r="CI149" s="165"/>
      <c r="CJ149" s="165"/>
      <c r="CK149" s="165"/>
      <c r="CL149" s="165"/>
      <c r="CM149" s="165"/>
      <c r="CN149" s="165"/>
      <c r="CO149" s="165"/>
      <c r="CP149" s="165"/>
      <c r="CQ149" s="165"/>
      <c r="CR149" s="165"/>
      <c r="CS149" s="165"/>
      <c r="CT149" s="165"/>
      <c r="CU149" s="165"/>
      <c r="CV149" s="165"/>
      <c r="CW149" s="165"/>
      <c r="CX149" s="165"/>
      <c r="CY149" s="165"/>
      <c r="CZ149" s="165"/>
      <c r="DA149" s="165"/>
      <c r="DB149" s="165"/>
      <c r="DC149" s="165"/>
      <c r="DD149" s="165"/>
      <c r="DE149" s="165"/>
      <c r="DF149" s="165"/>
      <c r="DG149" s="165"/>
      <c r="DH149" s="165"/>
      <c r="DI149" s="165"/>
      <c r="DJ149" s="165"/>
      <c r="DK149" s="165"/>
      <c r="DL149" s="165"/>
      <c r="DM149" s="165"/>
      <c r="DN149" s="165"/>
      <c r="DO149" s="165"/>
      <c r="DP149" s="165"/>
      <c r="DQ149" s="165"/>
      <c r="DR149" s="165"/>
      <c r="DS149" s="165"/>
      <c r="DT149" s="165"/>
      <c r="DU149" s="165"/>
      <c r="DV149" s="165"/>
      <c r="DW149" s="165"/>
      <c r="DX149" s="165"/>
      <c r="DY149" s="165"/>
      <c r="DZ149" s="165"/>
      <c r="EA149" s="165"/>
      <c r="EB149" s="165"/>
      <c r="EC149" s="165"/>
      <c r="ED149" s="165"/>
      <c r="EE149" s="165"/>
      <c r="EF149" s="165"/>
      <c r="EG149" s="165"/>
      <c r="EH149" s="165"/>
      <c r="EI149" s="165"/>
      <c r="EJ149" s="165"/>
      <c r="EK149" s="165"/>
      <c r="EL149" s="165"/>
      <c r="EM149" s="165"/>
      <c r="EN149" s="165"/>
      <c r="EO149" s="165"/>
      <c r="EP149" s="165"/>
      <c r="EQ149" s="165"/>
      <c r="ER149" s="165"/>
      <c r="ES149" s="165"/>
      <c r="ET149" s="165"/>
      <c r="EU149" s="165"/>
      <c r="EV149" s="165"/>
      <c r="EW149" s="165"/>
      <c r="EX149" s="165"/>
      <c r="EY149" s="165"/>
      <c r="EZ149" s="165"/>
      <c r="FA149" s="165"/>
      <c r="FB149" s="165"/>
      <c r="FC149" s="165"/>
      <c r="FD149" s="165"/>
      <c r="FE149" s="165"/>
      <c r="FF149" s="165"/>
      <c r="FG149" s="165"/>
      <c r="FH149" s="165"/>
      <c r="FI149" s="165"/>
      <c r="FJ149" s="165"/>
      <c r="FK149" s="165"/>
      <c r="FL149" s="165"/>
      <c r="FM149" s="165"/>
      <c r="FN149" s="165"/>
      <c r="FO149" s="165"/>
      <c r="FP149" s="165"/>
      <c r="FQ149" s="165"/>
      <c r="FR149" s="165"/>
      <c r="FS149" s="165"/>
      <c r="FT149" s="165"/>
      <c r="FU149" s="165"/>
      <c r="FV149" s="165"/>
      <c r="FW149" s="165"/>
      <c r="FX149" s="165"/>
      <c r="FY149" s="165"/>
      <c r="FZ149" s="165"/>
      <c r="GA149" s="165"/>
      <c r="GB149" s="165"/>
      <c r="GC149" s="167"/>
      <c r="GD149" s="167"/>
      <c r="GE149" s="167"/>
      <c r="GF149" s="167"/>
      <c r="GG149" s="167"/>
      <c r="GH149" s="167"/>
      <c r="GI149" s="167"/>
      <c r="GJ149" s="167"/>
      <c r="GK149" s="167"/>
    </row>
    <row r="150" spans="1:193" ht="15.6">
      <c r="A150" t="s">
        <v>226</v>
      </c>
      <c r="B150" t="s">
        <v>227</v>
      </c>
      <c r="C150" s="12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65"/>
      <c r="BM150" s="165"/>
      <c r="BN150" s="165"/>
      <c r="BO150" s="165"/>
      <c r="BP150" s="165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65"/>
      <c r="CD150" s="165"/>
      <c r="CE150" s="165"/>
      <c r="CF150" s="165"/>
      <c r="CG150" s="165"/>
      <c r="CH150" s="165"/>
      <c r="CI150" s="165"/>
      <c r="CJ150" s="165"/>
      <c r="CK150" s="165"/>
      <c r="CL150" s="165"/>
      <c r="CM150" s="165"/>
      <c r="CN150" s="165"/>
      <c r="CO150" s="165"/>
      <c r="CP150" s="165"/>
      <c r="CQ150" s="165"/>
      <c r="CR150" s="165"/>
      <c r="CS150" s="165"/>
      <c r="CT150" s="165"/>
      <c r="CU150" s="165"/>
      <c r="CV150" s="165"/>
      <c r="CW150" s="165"/>
      <c r="CX150" s="165"/>
      <c r="CY150" s="165"/>
      <c r="CZ150" s="165"/>
      <c r="DA150" s="165"/>
      <c r="DB150" s="165"/>
      <c r="DC150" s="165"/>
      <c r="DD150" s="165"/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/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7"/>
      <c r="GD150" s="167"/>
      <c r="GE150" s="167"/>
      <c r="GF150" s="167"/>
      <c r="GG150" s="167"/>
      <c r="GH150" s="167"/>
      <c r="GI150" s="167"/>
      <c r="GJ150" s="167"/>
      <c r="GK150" s="167"/>
    </row>
    <row r="151" spans="1:193">
      <c r="A151" s="17" t="s">
        <v>223</v>
      </c>
      <c r="C151" s="12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5"/>
      <c r="BD151" s="165"/>
      <c r="BE151" s="165"/>
      <c r="BF151" s="165"/>
      <c r="BG151" s="165"/>
      <c r="BH151" s="165"/>
      <c r="BI151" s="165"/>
      <c r="BJ151" s="165"/>
      <c r="BK151" s="165"/>
      <c r="BL151" s="165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65"/>
      <c r="CD151" s="165"/>
      <c r="CE151" s="165"/>
      <c r="CF151" s="165"/>
      <c r="CG151" s="165"/>
      <c r="CH151" s="165"/>
      <c r="CI151" s="165"/>
      <c r="CJ151" s="165"/>
      <c r="CK151" s="165"/>
      <c r="CL151" s="165"/>
      <c r="CM151" s="165"/>
      <c r="CN151" s="165"/>
      <c r="CO151" s="165"/>
      <c r="CP151" s="165"/>
      <c r="CQ151" s="165"/>
      <c r="CR151" s="165"/>
      <c r="CS151" s="165"/>
      <c r="CT151" s="165"/>
      <c r="CU151" s="165"/>
      <c r="CV151" s="165"/>
      <c r="CW151" s="165"/>
      <c r="CX151" s="165"/>
      <c r="CY151" s="165"/>
      <c r="CZ151" s="165"/>
      <c r="DA151" s="165"/>
      <c r="DB151" s="165"/>
      <c r="DC151" s="165"/>
      <c r="DD151" s="165"/>
      <c r="DE151" s="165"/>
      <c r="DF151" s="165"/>
      <c r="DG151" s="165"/>
      <c r="DH151" s="165"/>
      <c r="DI151" s="165"/>
      <c r="DJ151" s="165"/>
      <c r="DK151" s="165"/>
      <c r="DL151" s="165"/>
      <c r="DM151" s="165"/>
      <c r="DN151" s="165"/>
      <c r="DO151" s="165"/>
      <c r="DP151" s="165"/>
      <c r="DQ151" s="165"/>
      <c r="DR151" s="165"/>
      <c r="DS151" s="165"/>
      <c r="DT151" s="165"/>
      <c r="DU151" s="165"/>
      <c r="DV151" s="165"/>
      <c r="DW151" s="165"/>
      <c r="DX151" s="165"/>
      <c r="DY151" s="165"/>
      <c r="DZ151" s="165"/>
      <c r="EA151" s="165"/>
      <c r="EB151" s="165"/>
      <c r="EC151" s="165"/>
      <c r="ED151" s="165"/>
      <c r="EE151" s="165"/>
      <c r="EF151" s="165"/>
      <c r="EG151" s="165"/>
      <c r="EH151" s="165"/>
      <c r="EI151" s="165"/>
      <c r="EJ151" s="165"/>
      <c r="EK151" s="165"/>
      <c r="EL151" s="165"/>
      <c r="EM151" s="165"/>
      <c r="EN151" s="165"/>
      <c r="EO151" s="165"/>
      <c r="EP151" s="165"/>
      <c r="EQ151" s="165"/>
      <c r="ER151" s="165"/>
      <c r="ES151" s="165"/>
      <c r="ET151" s="165"/>
      <c r="EU151" s="165"/>
      <c r="EV151" s="165"/>
      <c r="EW151" s="165"/>
      <c r="EX151" s="165"/>
      <c r="EY151" s="165"/>
      <c r="EZ151" s="165"/>
      <c r="FA151" s="165"/>
      <c r="FB151" s="165"/>
      <c r="FC151" s="165"/>
      <c r="FD151" s="165"/>
      <c r="FE151" s="165"/>
      <c r="FF151" s="165"/>
      <c r="FG151" s="165"/>
      <c r="FH151" s="165"/>
      <c r="FI151" s="165"/>
      <c r="FJ151" s="165"/>
      <c r="FK151" s="165"/>
      <c r="FL151" s="165"/>
      <c r="FM151" s="165"/>
      <c r="FN151" s="165"/>
      <c r="FO151" s="165"/>
      <c r="FP151" s="165"/>
      <c r="FQ151" s="165"/>
      <c r="FR151" s="165"/>
      <c r="FS151" s="165"/>
      <c r="FT151" s="165"/>
      <c r="FU151" s="165"/>
      <c r="FV151" s="165"/>
      <c r="FW151" s="165"/>
      <c r="FX151" s="165"/>
      <c r="FY151" s="165"/>
      <c r="FZ151" s="165"/>
      <c r="GA151" s="165"/>
      <c r="GB151" s="165"/>
      <c r="GC151" s="167"/>
      <c r="GD151" s="167"/>
      <c r="GE151" s="167"/>
      <c r="GF151" s="167"/>
      <c r="GG151" s="167"/>
      <c r="GH151" s="167"/>
      <c r="GI151" s="167"/>
      <c r="GJ151" s="167"/>
      <c r="GK151" s="167"/>
    </row>
    <row r="152" spans="1:193">
      <c r="A152" s="17" t="s">
        <v>362</v>
      </c>
      <c r="C152" s="12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65"/>
      <c r="BM152" s="165"/>
      <c r="BN152" s="165"/>
      <c r="BO152" s="165"/>
      <c r="BP152" s="165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65"/>
      <c r="CD152" s="165"/>
      <c r="CE152" s="165"/>
      <c r="CF152" s="165"/>
      <c r="CG152" s="165"/>
      <c r="CH152" s="165"/>
      <c r="CI152" s="165"/>
      <c r="CJ152" s="165"/>
      <c r="CK152" s="165"/>
      <c r="CL152" s="165"/>
      <c r="CM152" s="165"/>
      <c r="CN152" s="165"/>
      <c r="CO152" s="165"/>
      <c r="CP152" s="165"/>
      <c r="CQ152" s="165"/>
      <c r="CR152" s="165"/>
      <c r="CS152" s="165"/>
      <c r="CT152" s="165"/>
      <c r="CU152" s="165"/>
      <c r="CV152" s="165"/>
      <c r="CW152" s="165"/>
      <c r="CX152" s="165"/>
      <c r="CY152" s="165"/>
      <c r="CZ152" s="165"/>
      <c r="DA152" s="165"/>
      <c r="DB152" s="165"/>
      <c r="DC152" s="165"/>
      <c r="DD152" s="165"/>
      <c r="DE152" s="165"/>
      <c r="DF152" s="165"/>
      <c r="DG152" s="165"/>
      <c r="DH152" s="165"/>
      <c r="DI152" s="165"/>
      <c r="DJ152" s="165"/>
      <c r="DK152" s="165"/>
      <c r="DL152" s="165"/>
      <c r="DM152" s="165"/>
      <c r="DN152" s="165"/>
      <c r="DO152" s="165"/>
      <c r="DP152" s="165"/>
      <c r="DQ152" s="165"/>
      <c r="DR152" s="165"/>
      <c r="DS152" s="165"/>
      <c r="DT152" s="165"/>
      <c r="DU152" s="165"/>
      <c r="DV152" s="165"/>
      <c r="DW152" s="165"/>
      <c r="DX152" s="165"/>
      <c r="DY152" s="165"/>
      <c r="DZ152" s="165"/>
      <c r="EA152" s="165"/>
      <c r="EB152" s="165"/>
      <c r="EC152" s="165"/>
      <c r="ED152" s="165"/>
      <c r="EE152" s="165"/>
      <c r="EF152" s="165"/>
      <c r="EG152" s="165"/>
      <c r="EH152" s="165"/>
      <c r="EI152" s="165"/>
      <c r="EJ152" s="165"/>
      <c r="EK152" s="165"/>
      <c r="EL152" s="165"/>
      <c r="EM152" s="165"/>
      <c r="EN152" s="165"/>
      <c r="EO152" s="165"/>
      <c r="EP152" s="165"/>
      <c r="EQ152" s="165"/>
      <c r="ER152" s="165"/>
      <c r="ES152" s="165"/>
      <c r="ET152" s="165"/>
      <c r="EU152" s="165"/>
      <c r="EV152" s="165"/>
      <c r="EW152" s="165"/>
      <c r="EX152" s="165"/>
      <c r="EY152" s="165"/>
      <c r="EZ152" s="165"/>
      <c r="FA152" s="165"/>
      <c r="FB152" s="165"/>
      <c r="FC152" s="165"/>
      <c r="FD152" s="165"/>
      <c r="FE152" s="165"/>
      <c r="FF152" s="165"/>
      <c r="FG152" s="165"/>
      <c r="FH152" s="165"/>
      <c r="FI152" s="165"/>
      <c r="FJ152" s="165"/>
      <c r="FK152" s="165"/>
      <c r="FL152" s="165"/>
      <c r="FM152" s="165"/>
      <c r="FN152" s="165"/>
      <c r="FO152" s="165"/>
      <c r="FP152" s="165"/>
      <c r="FQ152" s="165"/>
      <c r="FR152" s="165"/>
      <c r="FS152" s="165"/>
      <c r="FT152" s="165"/>
      <c r="FU152" s="165"/>
      <c r="FV152" s="165"/>
      <c r="FW152" s="165"/>
      <c r="FX152" s="165"/>
      <c r="FY152" s="165"/>
      <c r="FZ152" s="165"/>
      <c r="GA152" s="165"/>
      <c r="GB152" s="165"/>
      <c r="GC152" s="167"/>
      <c r="GD152" s="167"/>
      <c r="GE152" s="167"/>
      <c r="GF152" s="167"/>
      <c r="GG152" s="167"/>
      <c r="GH152" s="167"/>
      <c r="GI152" s="167"/>
      <c r="GJ152" s="167"/>
      <c r="GK152" s="167"/>
    </row>
    <row r="153" spans="1:193" ht="15.6">
      <c r="A153" t="s">
        <v>113</v>
      </c>
      <c r="B153" t="s">
        <v>282</v>
      </c>
      <c r="C153" s="35" t="e">
        <f t="shared" ref="C153:BN153" si="0">IF(C69&lt;=$D$20,C148/$D$142,"")</f>
        <v>#DIV/0!</v>
      </c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65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65"/>
      <c r="CD153" s="165"/>
      <c r="CE153" s="165"/>
      <c r="CF153" s="165"/>
      <c r="CG153" s="165"/>
      <c r="CH153" s="165"/>
      <c r="CI153" s="165"/>
      <c r="CJ153" s="165"/>
      <c r="CK153" s="165"/>
      <c r="CL153" s="165"/>
      <c r="CM153" s="165"/>
      <c r="CN153" s="165"/>
      <c r="CO153" s="165"/>
      <c r="CP153" s="165"/>
      <c r="CQ153" s="165"/>
      <c r="CR153" s="165"/>
      <c r="CS153" s="165"/>
      <c r="CT153" s="165"/>
      <c r="CU153" s="165"/>
      <c r="CV153" s="165"/>
      <c r="CW153" s="165"/>
      <c r="CX153" s="165"/>
      <c r="CY153" s="165"/>
      <c r="CZ153" s="165"/>
      <c r="DA153" s="165"/>
      <c r="DB153" s="165"/>
      <c r="DC153" s="165"/>
      <c r="DD153" s="165"/>
      <c r="DE153" s="165"/>
      <c r="DF153" s="165"/>
      <c r="DG153" s="165"/>
      <c r="DH153" s="165"/>
      <c r="DI153" s="165"/>
      <c r="DJ153" s="165"/>
      <c r="DK153" s="165"/>
      <c r="DL153" s="165"/>
      <c r="DM153" s="165"/>
      <c r="DN153" s="165"/>
      <c r="DO153" s="165"/>
      <c r="DP153" s="165"/>
      <c r="DQ153" s="165"/>
      <c r="DR153" s="165"/>
      <c r="DS153" s="165"/>
      <c r="DT153" s="165"/>
      <c r="DU153" s="165"/>
      <c r="DV153" s="165"/>
      <c r="DW153" s="165"/>
      <c r="DX153" s="165"/>
      <c r="DY153" s="165"/>
      <c r="DZ153" s="165"/>
      <c r="EA153" s="165"/>
      <c r="EB153" s="165"/>
      <c r="EC153" s="165"/>
      <c r="ED153" s="165"/>
      <c r="EE153" s="165"/>
      <c r="EF153" s="165"/>
      <c r="EG153" s="165"/>
      <c r="EH153" s="165"/>
      <c r="EI153" s="165"/>
      <c r="EJ153" s="165"/>
      <c r="EK153" s="165"/>
      <c r="EL153" s="165"/>
      <c r="EM153" s="165"/>
      <c r="EN153" s="165"/>
      <c r="EO153" s="165"/>
      <c r="EP153" s="165"/>
      <c r="EQ153" s="165"/>
      <c r="ER153" s="165"/>
      <c r="ES153" s="165"/>
      <c r="ET153" s="165"/>
      <c r="EU153" s="165"/>
      <c r="EV153" s="165"/>
      <c r="EW153" s="165"/>
      <c r="EX153" s="165"/>
      <c r="EY153" s="165"/>
      <c r="EZ153" s="165"/>
      <c r="FA153" s="165"/>
      <c r="FB153" s="165"/>
      <c r="FC153" s="165"/>
      <c r="FD153" s="165"/>
      <c r="FE153" s="165"/>
      <c r="FF153" s="165"/>
      <c r="FG153" s="165"/>
      <c r="FH153" s="165"/>
      <c r="FI153" s="165"/>
      <c r="FJ153" s="165"/>
      <c r="FK153" s="165"/>
      <c r="FL153" s="165"/>
      <c r="FM153" s="165"/>
      <c r="FN153" s="165"/>
      <c r="FO153" s="165"/>
      <c r="FP153" s="165"/>
      <c r="FQ153" s="165"/>
      <c r="FR153" s="165"/>
      <c r="FS153" s="165"/>
      <c r="FT153" s="165"/>
      <c r="FU153" s="165"/>
      <c r="FV153" s="165"/>
      <c r="FW153" s="165"/>
      <c r="FX153" s="165"/>
      <c r="FY153" s="165"/>
      <c r="FZ153" s="165"/>
      <c r="GA153" s="165"/>
      <c r="GB153" s="165"/>
      <c r="GC153" s="167"/>
      <c r="GD153" s="167"/>
      <c r="GE153" s="167"/>
      <c r="GF153" s="167"/>
      <c r="GG153" s="167"/>
      <c r="GH153" s="167"/>
      <c r="GI153" s="167"/>
      <c r="GJ153" s="167"/>
      <c r="GK153" s="167"/>
    </row>
    <row r="154" spans="1:193" ht="15.6">
      <c r="A154" s="17" t="s">
        <v>280</v>
      </c>
      <c r="B154" s="17" t="s">
        <v>281</v>
      </c>
      <c r="C154" s="35"/>
      <c r="D154" s="176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65"/>
      <c r="BM154" s="165"/>
      <c r="BN154" s="165"/>
      <c r="BO154" s="165"/>
      <c r="BP154" s="165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65"/>
      <c r="CD154" s="165"/>
      <c r="CE154" s="165"/>
      <c r="CF154" s="165"/>
      <c r="CG154" s="165"/>
      <c r="CH154" s="165"/>
      <c r="CI154" s="165"/>
      <c r="CJ154" s="165"/>
      <c r="CK154" s="165"/>
      <c r="CL154" s="165"/>
      <c r="CM154" s="165"/>
      <c r="CN154" s="165"/>
      <c r="CO154" s="165"/>
      <c r="CP154" s="165"/>
      <c r="CQ154" s="165"/>
      <c r="CR154" s="165"/>
      <c r="CS154" s="165"/>
      <c r="CT154" s="165"/>
      <c r="CU154" s="165"/>
      <c r="CV154" s="165"/>
      <c r="CW154" s="165"/>
      <c r="CX154" s="165"/>
      <c r="CY154" s="165"/>
      <c r="CZ154" s="165"/>
      <c r="DA154" s="165"/>
      <c r="DB154" s="165"/>
      <c r="DC154" s="165"/>
      <c r="DD154" s="165"/>
      <c r="DE154" s="165"/>
      <c r="DF154" s="165"/>
      <c r="DG154" s="165"/>
      <c r="DH154" s="165"/>
      <c r="DI154" s="165"/>
      <c r="DJ154" s="165"/>
      <c r="DK154" s="165"/>
      <c r="DL154" s="165"/>
      <c r="DM154" s="165"/>
      <c r="DN154" s="165"/>
      <c r="DO154" s="165"/>
      <c r="DP154" s="165"/>
      <c r="DQ154" s="165"/>
      <c r="DR154" s="165"/>
      <c r="DS154" s="165"/>
      <c r="DT154" s="165"/>
      <c r="DU154" s="165"/>
      <c r="DV154" s="165"/>
      <c r="DW154" s="165"/>
      <c r="DX154" s="165"/>
      <c r="DY154" s="165"/>
      <c r="DZ154" s="165"/>
      <c r="EA154" s="165"/>
      <c r="EB154" s="165"/>
      <c r="EC154" s="165"/>
      <c r="ED154" s="165"/>
      <c r="EE154" s="165"/>
      <c r="EF154" s="165"/>
      <c r="EG154" s="165"/>
      <c r="EH154" s="165"/>
      <c r="EI154" s="165"/>
      <c r="EJ154" s="165"/>
      <c r="EK154" s="165"/>
      <c r="EL154" s="165"/>
      <c r="EM154" s="165"/>
      <c r="EN154" s="165"/>
      <c r="EO154" s="165"/>
      <c r="EP154" s="165"/>
      <c r="EQ154" s="165"/>
      <c r="ER154" s="165"/>
      <c r="ES154" s="165"/>
      <c r="ET154" s="165"/>
      <c r="EU154" s="165"/>
      <c r="EV154" s="165"/>
      <c r="EW154" s="165"/>
      <c r="EX154" s="165"/>
      <c r="EY154" s="165"/>
      <c r="EZ154" s="165"/>
      <c r="FA154" s="165"/>
      <c r="FB154" s="165"/>
      <c r="FC154" s="165"/>
      <c r="FD154" s="165"/>
      <c r="FE154" s="165"/>
      <c r="FF154" s="165"/>
      <c r="FG154" s="165"/>
      <c r="FH154" s="165"/>
      <c r="FI154" s="165"/>
      <c r="FJ154" s="165"/>
      <c r="FK154" s="165"/>
      <c r="FL154" s="165"/>
      <c r="FM154" s="165"/>
      <c r="FN154" s="165"/>
      <c r="FO154" s="165"/>
      <c r="FP154" s="165"/>
      <c r="FQ154" s="165"/>
      <c r="FR154" s="165"/>
      <c r="FS154" s="165"/>
      <c r="FT154" s="165"/>
      <c r="FU154" s="165"/>
      <c r="FV154" s="165"/>
      <c r="FW154" s="165"/>
      <c r="FX154" s="165"/>
      <c r="FY154" s="165"/>
      <c r="FZ154" s="165"/>
      <c r="GA154" s="165"/>
      <c r="GB154" s="165"/>
      <c r="GC154" s="167"/>
      <c r="GD154" s="167"/>
      <c r="GE154" s="167"/>
      <c r="GF154" s="167"/>
      <c r="GG154" s="167"/>
      <c r="GH154" s="167"/>
      <c r="GI154" s="167"/>
      <c r="GJ154" s="167"/>
      <c r="GK154" s="167"/>
    </row>
    <row r="155" spans="1:193">
      <c r="A155" s="17" t="s">
        <v>285</v>
      </c>
      <c r="B155" s="17"/>
      <c r="C155" s="3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I155" s="165"/>
      <c r="DJ155" s="165"/>
      <c r="DK155" s="165"/>
      <c r="DL155" s="165"/>
      <c r="DM155" s="165"/>
      <c r="DN155" s="165"/>
      <c r="DO155" s="165"/>
      <c r="DP155" s="165"/>
      <c r="DQ155" s="165"/>
      <c r="DR155" s="165"/>
      <c r="DS155" s="165"/>
      <c r="DT155" s="165"/>
      <c r="DU155" s="165"/>
      <c r="DV155" s="165"/>
      <c r="DW155" s="165"/>
      <c r="DX155" s="165"/>
      <c r="DY155" s="165"/>
      <c r="DZ155" s="165"/>
      <c r="EA155" s="165"/>
      <c r="EB155" s="165"/>
      <c r="EC155" s="165"/>
      <c r="ED155" s="165"/>
      <c r="EE155" s="165"/>
      <c r="EF155" s="165"/>
      <c r="EG155" s="165"/>
      <c r="EH155" s="165"/>
      <c r="EI155" s="165"/>
      <c r="EJ155" s="165"/>
      <c r="EK155" s="165"/>
      <c r="EL155" s="165"/>
      <c r="EM155" s="165"/>
      <c r="EN155" s="165"/>
      <c r="EO155" s="165"/>
      <c r="EP155" s="165"/>
      <c r="EQ155" s="165"/>
      <c r="ER155" s="165"/>
      <c r="ES155" s="165"/>
      <c r="ET155" s="165"/>
      <c r="EU155" s="165"/>
      <c r="EV155" s="165"/>
      <c r="EW155" s="165"/>
      <c r="EX155" s="165"/>
      <c r="EY155" s="165"/>
      <c r="EZ155" s="165"/>
      <c r="FA155" s="165"/>
      <c r="FB155" s="165"/>
      <c r="FC155" s="165"/>
      <c r="FD155" s="165"/>
      <c r="FE155" s="165"/>
      <c r="FF155" s="165"/>
      <c r="FG155" s="165"/>
      <c r="FH155" s="165"/>
      <c r="FI155" s="165"/>
      <c r="FJ155" s="165"/>
      <c r="FK155" s="165"/>
      <c r="FL155" s="165"/>
      <c r="FM155" s="165"/>
      <c r="FN155" s="165"/>
      <c r="FO155" s="165"/>
      <c r="FP155" s="165"/>
      <c r="FQ155" s="165"/>
      <c r="FR155" s="165"/>
      <c r="FS155" s="165"/>
      <c r="FT155" s="165"/>
      <c r="FU155" s="165"/>
      <c r="FV155" s="165"/>
      <c r="FW155" s="165"/>
      <c r="FX155" s="165"/>
      <c r="FY155" s="165"/>
      <c r="FZ155" s="165"/>
      <c r="GA155" s="165"/>
      <c r="GB155" s="165"/>
      <c r="GC155" s="167"/>
      <c r="GD155" s="167"/>
      <c r="GE155" s="167"/>
      <c r="GF155" s="167"/>
      <c r="GG155" s="167"/>
      <c r="GH155" s="167"/>
      <c r="GI155" s="167"/>
      <c r="GJ155" s="167"/>
      <c r="GK155" s="167"/>
    </row>
    <row r="156" spans="1:193" ht="16.8">
      <c r="B156" t="s">
        <v>225</v>
      </c>
      <c r="C156" s="3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65"/>
      <c r="BM156" s="165"/>
      <c r="BN156" s="165"/>
      <c r="BO156" s="165"/>
      <c r="BP156" s="165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65"/>
      <c r="CD156" s="165"/>
      <c r="CE156" s="165"/>
      <c r="CF156" s="165"/>
      <c r="CG156" s="165"/>
      <c r="CH156" s="165"/>
      <c r="CI156" s="165"/>
      <c r="CJ156" s="165"/>
      <c r="CK156" s="165"/>
      <c r="CL156" s="165"/>
      <c r="CM156" s="165"/>
      <c r="CN156" s="165"/>
      <c r="CO156" s="165"/>
      <c r="CP156" s="165"/>
      <c r="CQ156" s="165"/>
      <c r="CR156" s="165"/>
      <c r="CS156" s="165"/>
      <c r="CT156" s="165"/>
      <c r="CU156" s="165"/>
      <c r="CV156" s="165"/>
      <c r="CW156" s="165"/>
      <c r="CX156" s="165"/>
      <c r="CY156" s="165"/>
      <c r="CZ156" s="165"/>
      <c r="DA156" s="165"/>
      <c r="DB156" s="165"/>
      <c r="DC156" s="165"/>
      <c r="DD156" s="165"/>
      <c r="DE156" s="165"/>
      <c r="DF156" s="165"/>
      <c r="DG156" s="165"/>
      <c r="DH156" s="165"/>
      <c r="DI156" s="165"/>
      <c r="DJ156" s="165"/>
      <c r="DK156" s="165"/>
      <c r="DL156" s="165"/>
      <c r="DM156" s="165"/>
      <c r="DN156" s="165"/>
      <c r="DO156" s="165"/>
      <c r="DP156" s="165"/>
      <c r="DQ156" s="165"/>
      <c r="DR156" s="165"/>
      <c r="DS156" s="165"/>
      <c r="DT156" s="165"/>
      <c r="DU156" s="165"/>
      <c r="DV156" s="165"/>
      <c r="DW156" s="165"/>
      <c r="DX156" s="165"/>
      <c r="DY156" s="165"/>
      <c r="DZ156" s="165"/>
      <c r="EA156" s="165"/>
      <c r="EB156" s="165"/>
      <c r="EC156" s="165"/>
      <c r="ED156" s="165"/>
      <c r="EE156" s="165"/>
      <c r="EF156" s="165"/>
      <c r="EG156" s="165"/>
      <c r="EH156" s="165"/>
      <c r="EI156" s="165"/>
      <c r="EJ156" s="165"/>
      <c r="EK156" s="165"/>
      <c r="EL156" s="165"/>
      <c r="EM156" s="165"/>
      <c r="EN156" s="165"/>
      <c r="EO156" s="165"/>
      <c r="EP156" s="165"/>
      <c r="EQ156" s="165"/>
      <c r="ER156" s="165"/>
      <c r="ES156" s="165"/>
      <c r="ET156" s="165"/>
      <c r="EU156" s="165"/>
      <c r="EV156" s="165"/>
      <c r="EW156" s="165"/>
      <c r="EX156" s="165"/>
      <c r="EY156" s="165"/>
      <c r="EZ156" s="165"/>
      <c r="FA156" s="165"/>
      <c r="FB156" s="165"/>
      <c r="FC156" s="165"/>
      <c r="FD156" s="165"/>
      <c r="FE156" s="165"/>
      <c r="FF156" s="165"/>
      <c r="FG156" s="165"/>
      <c r="FH156" s="165"/>
      <c r="FI156" s="165"/>
      <c r="FJ156" s="165"/>
      <c r="FK156" s="165"/>
      <c r="FL156" s="165"/>
      <c r="FM156" s="165"/>
      <c r="FN156" s="165"/>
      <c r="FO156" s="165"/>
      <c r="FP156" s="165"/>
      <c r="FQ156" s="165"/>
      <c r="FR156" s="165"/>
      <c r="FS156" s="165"/>
      <c r="FT156" s="165"/>
      <c r="FU156" s="165"/>
      <c r="FV156" s="165"/>
      <c r="FW156" s="165"/>
      <c r="FX156" s="165"/>
      <c r="FY156" s="165"/>
      <c r="FZ156" s="165"/>
      <c r="GA156" s="165"/>
      <c r="GB156" s="165"/>
      <c r="GC156" s="167"/>
      <c r="GD156" s="167"/>
      <c r="GE156" s="167"/>
      <c r="GF156" s="167"/>
      <c r="GG156" s="167"/>
      <c r="GH156" s="167"/>
      <c r="GI156" s="167"/>
      <c r="GJ156" s="167"/>
      <c r="GK156" s="167"/>
    </row>
    <row r="157" spans="1:193" ht="15.6">
      <c r="A157" s="17" t="s">
        <v>223</v>
      </c>
      <c r="B157" s="17" t="s">
        <v>224</v>
      </c>
      <c r="C157" s="42"/>
      <c r="D157" s="179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7"/>
      <c r="GD157" s="167"/>
      <c r="GE157" s="167"/>
      <c r="GF157" s="167"/>
      <c r="GG157" s="167"/>
      <c r="GH157" s="167"/>
      <c r="GI157" s="167"/>
      <c r="GJ157" s="167"/>
      <c r="GK157" s="167"/>
    </row>
    <row r="158" spans="1:193">
      <c r="A158" s="17" t="s">
        <v>355</v>
      </c>
      <c r="B158" s="17"/>
      <c r="C158" s="42"/>
      <c r="D158" s="165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7"/>
      <c r="GD158" s="167"/>
      <c r="GE158" s="167"/>
      <c r="GF158" s="167"/>
      <c r="GG158" s="167"/>
      <c r="GH158" s="167"/>
      <c r="GI158" s="167"/>
      <c r="GJ158" s="167"/>
      <c r="GK158" s="167"/>
    </row>
    <row r="159" spans="1:193">
      <c r="A159" s="17" t="s">
        <v>284</v>
      </c>
      <c r="B159" s="17"/>
      <c r="D159" s="165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7"/>
      <c r="GD159" s="167"/>
      <c r="GE159" s="167"/>
      <c r="GF159" s="167"/>
      <c r="GG159" s="167"/>
      <c r="GH159" s="167"/>
      <c r="GI159" s="167"/>
      <c r="GJ159" s="167"/>
      <c r="GK159" s="167"/>
    </row>
    <row r="160" spans="1:193">
      <c r="A160" s="17"/>
      <c r="B160" s="17"/>
      <c r="C160" s="35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/>
      <c r="AU160" s="168"/>
      <c r="AV160" s="168"/>
      <c r="AW160" s="168"/>
      <c r="AX160" s="168"/>
      <c r="AY160" s="168"/>
      <c r="AZ160" s="168"/>
      <c r="BA160" s="168"/>
      <c r="BB160" s="168"/>
      <c r="BC160" s="168"/>
      <c r="BD160" s="168"/>
      <c r="BE160" s="168"/>
      <c r="BF160" s="168"/>
      <c r="BG160" s="168"/>
      <c r="BH160" s="168"/>
      <c r="BI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68"/>
      <c r="BU160" s="168"/>
      <c r="BV160" s="168"/>
      <c r="BW160" s="168"/>
      <c r="BX160" s="168"/>
      <c r="BY160" s="168"/>
      <c r="BZ160" s="168"/>
      <c r="CA160" s="168"/>
      <c r="CB160" s="168"/>
      <c r="CC160" s="168"/>
      <c r="CD160" s="168"/>
      <c r="CE160" s="168"/>
      <c r="CF160" s="168"/>
      <c r="CG160" s="168"/>
      <c r="CH160" s="168"/>
      <c r="CI160" s="168"/>
      <c r="CJ160" s="168"/>
      <c r="CK160" s="168"/>
      <c r="CL160" s="168"/>
      <c r="CM160" s="168"/>
      <c r="CN160" s="168"/>
      <c r="CO160" s="168"/>
      <c r="CP160" s="168"/>
      <c r="CQ160" s="168"/>
      <c r="CR160" s="168"/>
      <c r="CS160" s="168"/>
      <c r="CT160" s="168"/>
      <c r="CU160" s="168"/>
      <c r="CV160" s="168"/>
      <c r="CW160" s="168"/>
      <c r="CX160" s="168"/>
      <c r="CY160" s="168"/>
      <c r="CZ160" s="168"/>
      <c r="DA160" s="168"/>
      <c r="DB160" s="168"/>
      <c r="DC160" s="168"/>
      <c r="DD160" s="168"/>
      <c r="DE160" s="168"/>
      <c r="DF160" s="168"/>
      <c r="DG160" s="168"/>
      <c r="DH160" s="168"/>
      <c r="DI160" s="168"/>
      <c r="DJ160" s="168"/>
      <c r="DK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/>
      <c r="DW160" s="168"/>
      <c r="DX160" s="168"/>
      <c r="DY160" s="168"/>
      <c r="DZ160" s="168"/>
      <c r="EA160" s="168"/>
      <c r="EB160" s="168"/>
      <c r="EC160" s="168"/>
      <c r="ED160" s="168"/>
      <c r="EE160" s="168"/>
      <c r="EF160" s="168"/>
      <c r="EG160" s="168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/>
      <c r="EY160" s="168"/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/>
      <c r="FQ160" s="168"/>
      <c r="FR160" s="168"/>
      <c r="FS160" s="168"/>
      <c r="FT160" s="168"/>
      <c r="FU160" s="168"/>
      <c r="FV160" s="168"/>
      <c r="FW160" s="168"/>
      <c r="FX160" s="168"/>
      <c r="FY160" s="168"/>
      <c r="FZ160" s="168"/>
      <c r="GA160" s="168"/>
      <c r="GB160" s="168"/>
      <c r="GC160" s="167"/>
      <c r="GD160" s="167"/>
      <c r="GE160" s="167"/>
      <c r="GF160" s="167"/>
      <c r="GG160" s="167"/>
      <c r="GH160" s="167"/>
      <c r="GI160" s="167"/>
      <c r="GJ160" s="167"/>
      <c r="GK160" s="167"/>
    </row>
    <row r="161" spans="1:193">
      <c r="A161" s="17" t="s">
        <v>40</v>
      </c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67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</row>
    <row r="162" spans="1:193">
      <c r="A162" t="s">
        <v>192</v>
      </c>
      <c r="B162" t="s">
        <v>274</v>
      </c>
      <c r="C162" s="37"/>
      <c r="D162" s="168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67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</row>
    <row r="163" spans="1:193" ht="13.8">
      <c r="A163" s="19" t="s">
        <v>184</v>
      </c>
      <c r="C163" s="34">
        <f>IF('Bench-10'!$D$116="n.a.","n.a.",IF($D$116&lt;=PI()/2,C136*'Input Data'!$C$3*$D$162*COS('Bench-10'!$D$116)*9.81*'Input Data'!$C$5,0))</f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  <c r="AT163" s="168"/>
      <c r="AU163" s="168"/>
      <c r="AV163" s="168"/>
      <c r="AW163" s="168"/>
      <c r="AX163" s="168"/>
      <c r="AY163" s="168"/>
      <c r="AZ163" s="168"/>
      <c r="BA163" s="168"/>
      <c r="BB163" s="168"/>
      <c r="BC163" s="168"/>
      <c r="BD163" s="168"/>
      <c r="BE163" s="168"/>
      <c r="BF163" s="168"/>
      <c r="BG163" s="168"/>
      <c r="BH163" s="168"/>
      <c r="BI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68"/>
      <c r="BU163" s="168"/>
      <c r="BV163" s="168"/>
      <c r="BW163" s="168"/>
      <c r="BX163" s="168"/>
      <c r="BY163" s="168"/>
      <c r="BZ163" s="168"/>
      <c r="CA163" s="168"/>
      <c r="CB163" s="168"/>
      <c r="CC163" s="168"/>
      <c r="CD163" s="168"/>
      <c r="CE163" s="168"/>
      <c r="CF163" s="168"/>
      <c r="CG163" s="168"/>
      <c r="CH163" s="168"/>
      <c r="CI163" s="168"/>
      <c r="CJ163" s="168"/>
      <c r="CK163" s="168"/>
      <c r="CL163" s="168"/>
      <c r="CM163" s="168"/>
      <c r="CN163" s="168"/>
      <c r="CO163" s="168"/>
      <c r="CP163" s="168"/>
      <c r="CQ163" s="168"/>
      <c r="CR163" s="168"/>
      <c r="CS163" s="168"/>
      <c r="CT163" s="168"/>
      <c r="CU163" s="168"/>
      <c r="CV163" s="168"/>
      <c r="CW163" s="168"/>
      <c r="CX163" s="168"/>
      <c r="CY163" s="168"/>
      <c r="CZ163" s="168"/>
      <c r="DA163" s="168"/>
      <c r="DB163" s="168"/>
      <c r="DC163" s="168"/>
      <c r="DD163" s="168"/>
      <c r="DE163" s="168"/>
      <c r="DF163" s="168"/>
      <c r="DG163" s="168"/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/>
      <c r="DW163" s="168"/>
      <c r="DX163" s="168"/>
      <c r="DY163" s="168"/>
      <c r="DZ163" s="168"/>
      <c r="EA163" s="168"/>
      <c r="EB163" s="168"/>
      <c r="EC163" s="168"/>
      <c r="ED163" s="168"/>
      <c r="EE163" s="168"/>
      <c r="EF163" s="168"/>
      <c r="EG163" s="168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/>
      <c r="EY163" s="168"/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/>
      <c r="FQ163" s="168"/>
      <c r="FR163" s="168"/>
      <c r="FS163" s="168"/>
      <c r="FT163" s="168"/>
      <c r="FU163" s="168"/>
      <c r="FV163" s="168"/>
      <c r="FW163" s="168"/>
      <c r="FX163" s="168"/>
      <c r="FY163" s="168"/>
      <c r="FZ163" s="168"/>
      <c r="GA163" s="168"/>
      <c r="GB163" s="168"/>
      <c r="GC163" s="167"/>
      <c r="GD163" s="167"/>
      <c r="GE163" s="167"/>
      <c r="GF163" s="167"/>
      <c r="GG163" s="167"/>
      <c r="GH163" s="167"/>
      <c r="GI163" s="167"/>
      <c r="GJ163" s="167"/>
      <c r="GK163" s="167"/>
    </row>
    <row r="164" spans="1:193" ht="13.8">
      <c r="A164" s="19" t="s">
        <v>185</v>
      </c>
      <c r="C164" s="34">
        <f>IF('Bench-10'!$D$120="n.a.","n.a.",IF($D$120&lt;=PI()/2,C137*'Input Data'!$C$3*$D$162*COS('Bench-10'!$D$120)*9.81*'Input Data'!$C$5,0))</f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7"/>
      <c r="GD164" s="167"/>
      <c r="GE164" s="167"/>
      <c r="GF164" s="167"/>
      <c r="GG164" s="167"/>
      <c r="GH164" s="167"/>
      <c r="GI164" s="167"/>
      <c r="GJ164" s="167"/>
      <c r="GK164" s="167"/>
    </row>
    <row r="165" spans="1:193" ht="13.8">
      <c r="A165" s="19" t="s">
        <v>186</v>
      </c>
      <c r="C165" s="34">
        <f>IF('Bench-10'!$D$124="n.a.","n.a.",IF($D$124&lt;=PI()/2,C138*'Input Data'!$C$3*$D$162*COS('Bench-10'!$D$124)*9.81*'Input Data'!$C$5,0))</f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7"/>
      <c r="GD165" s="167"/>
      <c r="GE165" s="167"/>
      <c r="GF165" s="167"/>
      <c r="GG165" s="167"/>
      <c r="GH165" s="167"/>
      <c r="GI165" s="167"/>
      <c r="GJ165" s="167"/>
      <c r="GK165" s="167"/>
    </row>
    <row r="166" spans="1:193" ht="13.8">
      <c r="A166" s="19" t="s">
        <v>187</v>
      </c>
      <c r="C166" s="34">
        <f>IF('Bench-10'!$D$128="n.a.","n.a.",IF($D$128&lt;=PI()/2,C139*'Input Data'!$C$3*$D$162*COS('Bench-10'!$D$128)*9.81*'Input Data'!$C$5,0))</f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7"/>
      <c r="GD166" s="167"/>
      <c r="GE166" s="167"/>
      <c r="GF166" s="167"/>
      <c r="GG166" s="167"/>
      <c r="GH166" s="167"/>
      <c r="GI166" s="167"/>
      <c r="GJ166" s="167"/>
      <c r="GK166" s="167"/>
    </row>
    <row r="167" spans="1:193" ht="13.8">
      <c r="A167" s="19" t="s">
        <v>188</v>
      </c>
      <c r="C167" s="38">
        <f>IF('Bench-10'!$D$132="n.a.","n.a.",IF($D$132&lt;=PI()/2,C140*'Input Data'!$C$3*$D$162*COS('Bench-10'!$D$132)*9.81*'Input Data'!$C$5,0))</f>
        <v>0</v>
      </c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4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  <c r="DK167" s="164"/>
      <c r="DL167" s="164"/>
      <c r="DM167" s="164"/>
      <c r="DN167" s="164"/>
      <c r="DO167" s="164"/>
      <c r="DP167" s="164"/>
      <c r="DQ167" s="164"/>
      <c r="DR167" s="164"/>
      <c r="DS167" s="164"/>
      <c r="DT167" s="164"/>
      <c r="DU167" s="164"/>
      <c r="DV167" s="164"/>
      <c r="DW167" s="164"/>
      <c r="DX167" s="164"/>
      <c r="DY167" s="164"/>
      <c r="DZ167" s="164"/>
      <c r="EA167" s="164"/>
      <c r="EB167" s="164"/>
      <c r="EC167" s="164"/>
      <c r="ED167" s="164"/>
      <c r="EE167" s="164"/>
      <c r="EF167" s="164"/>
      <c r="EG167" s="164"/>
      <c r="EH167" s="164"/>
      <c r="EI167" s="164"/>
      <c r="EJ167" s="164"/>
      <c r="EK167" s="164"/>
      <c r="EL167" s="164"/>
      <c r="EM167" s="164"/>
      <c r="EN167" s="164"/>
      <c r="EO167" s="164"/>
      <c r="EP167" s="164"/>
      <c r="EQ167" s="164"/>
      <c r="ER167" s="164"/>
      <c r="ES167" s="164"/>
      <c r="ET167" s="164"/>
      <c r="EU167" s="164"/>
      <c r="EV167" s="164"/>
      <c r="EW167" s="164"/>
      <c r="EX167" s="164"/>
      <c r="EY167" s="164"/>
      <c r="EZ167" s="164"/>
      <c r="FA167" s="164"/>
      <c r="FB167" s="164"/>
      <c r="FC167" s="164"/>
      <c r="FD167" s="164"/>
      <c r="FE167" s="164"/>
      <c r="FF167" s="164"/>
      <c r="FG167" s="164"/>
      <c r="FH167" s="164"/>
      <c r="FI167" s="164"/>
      <c r="FJ167" s="164"/>
      <c r="FK167" s="164"/>
      <c r="FL167" s="164"/>
      <c r="FM167" s="164"/>
      <c r="FN167" s="164"/>
      <c r="FO167" s="164"/>
      <c r="FP167" s="164"/>
      <c r="FQ167" s="164"/>
      <c r="FR167" s="164"/>
      <c r="FS167" s="164"/>
      <c r="FT167" s="164"/>
      <c r="FU167" s="164"/>
      <c r="FV167" s="164"/>
      <c r="FW167" s="164"/>
      <c r="FX167" s="164"/>
      <c r="FY167" s="164"/>
      <c r="FZ167" s="164"/>
      <c r="GA167" s="164"/>
      <c r="GB167" s="164"/>
      <c r="GC167" s="167"/>
      <c r="GD167" s="167"/>
      <c r="GE167" s="167"/>
      <c r="GF167" s="167"/>
      <c r="GG167" s="167"/>
      <c r="GH167" s="167"/>
      <c r="GI167" s="167"/>
      <c r="GJ167" s="167"/>
      <c r="GK167" s="167"/>
    </row>
    <row r="168" spans="1:193" ht="15.6">
      <c r="A168" t="s">
        <v>189</v>
      </c>
      <c r="B168" t="s">
        <v>229</v>
      </c>
      <c r="C168" s="34" t="e">
        <f>SUM(C163:C167)/'Input Data'!$C$16</f>
        <v>#DIV/0!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7"/>
      <c r="GD168" s="167"/>
      <c r="GE168" s="167"/>
      <c r="GF168" s="167"/>
      <c r="GG168" s="167"/>
      <c r="GH168" s="167"/>
      <c r="GI168" s="167"/>
      <c r="GJ168" s="167"/>
      <c r="GK168" s="167"/>
    </row>
    <row r="169" spans="1:193" ht="15.6">
      <c r="A169" t="s">
        <v>191</v>
      </c>
      <c r="B169" s="17" t="s">
        <v>190</v>
      </c>
      <c r="C169" s="43" t="e">
        <f>C168/$D$162</f>
        <v>#DIV/0!</v>
      </c>
      <c r="D169" s="176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/>
      <c r="DU169" s="176"/>
      <c r="DV169" s="176"/>
      <c r="DW169" s="176"/>
      <c r="DX169" s="176"/>
      <c r="DY169" s="176"/>
      <c r="DZ169" s="176"/>
      <c r="EA169" s="176"/>
      <c r="EB169" s="176"/>
      <c r="EC169" s="176"/>
      <c r="ED169" s="176"/>
      <c r="EE169" s="176"/>
      <c r="EF169" s="176"/>
      <c r="EG169" s="176"/>
      <c r="EH169" s="176"/>
      <c r="EI169" s="176"/>
      <c r="EJ169" s="176"/>
      <c r="EK169" s="176"/>
      <c r="EL169" s="176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76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67"/>
      <c r="GD169" s="167"/>
      <c r="GE169" s="167"/>
      <c r="GF169" s="167"/>
      <c r="GG169" s="167"/>
      <c r="GH169" s="167"/>
      <c r="GI169" s="167"/>
      <c r="GJ169" s="167"/>
      <c r="GK169" s="167"/>
    </row>
    <row r="170" spans="1:193" ht="16.8">
      <c r="B170" t="s">
        <v>230</v>
      </c>
      <c r="C170" s="3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65"/>
      <c r="BM170" s="165"/>
      <c r="BN170" s="165"/>
      <c r="BO170" s="165"/>
      <c r="BP170" s="165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65"/>
      <c r="CD170" s="165"/>
      <c r="CE170" s="165"/>
      <c r="CF170" s="165"/>
      <c r="CG170" s="165"/>
      <c r="CH170" s="165"/>
      <c r="CI170" s="165"/>
      <c r="CJ170" s="165"/>
      <c r="CK170" s="165"/>
      <c r="CL170" s="165"/>
      <c r="CM170" s="165"/>
      <c r="CN170" s="165"/>
      <c r="CO170" s="165"/>
      <c r="CP170" s="165"/>
      <c r="CQ170" s="165"/>
      <c r="CR170" s="165"/>
      <c r="CS170" s="165"/>
      <c r="CT170" s="165"/>
      <c r="CU170" s="165"/>
      <c r="CV170" s="165"/>
      <c r="CW170" s="165"/>
      <c r="CX170" s="165"/>
      <c r="CY170" s="165"/>
      <c r="CZ170" s="165"/>
      <c r="DA170" s="165"/>
      <c r="DB170" s="165"/>
      <c r="DC170" s="165"/>
      <c r="DD170" s="165"/>
      <c r="DE170" s="165"/>
      <c r="DF170" s="165"/>
      <c r="DG170" s="165"/>
      <c r="DH170" s="165"/>
      <c r="DI170" s="165"/>
      <c r="DJ170" s="165"/>
      <c r="DK170" s="165"/>
      <c r="DL170" s="165"/>
      <c r="DM170" s="165"/>
      <c r="DN170" s="165"/>
      <c r="DO170" s="165"/>
      <c r="DP170" s="165"/>
      <c r="DQ170" s="165"/>
      <c r="DR170" s="165"/>
      <c r="DS170" s="165"/>
      <c r="DT170" s="165"/>
      <c r="DU170" s="165"/>
      <c r="DV170" s="165"/>
      <c r="DW170" s="165"/>
      <c r="DX170" s="165"/>
      <c r="DY170" s="165"/>
      <c r="DZ170" s="165"/>
      <c r="EA170" s="165"/>
      <c r="EB170" s="165"/>
      <c r="EC170" s="165"/>
      <c r="ED170" s="165"/>
      <c r="EE170" s="165"/>
      <c r="EF170" s="165"/>
      <c r="EG170" s="165"/>
      <c r="EH170" s="165"/>
      <c r="EI170" s="165"/>
      <c r="EJ170" s="165"/>
      <c r="EK170" s="165"/>
      <c r="EL170" s="165"/>
      <c r="EM170" s="165"/>
      <c r="EN170" s="165"/>
      <c r="EO170" s="165"/>
      <c r="EP170" s="165"/>
      <c r="EQ170" s="165"/>
      <c r="ER170" s="165"/>
      <c r="ES170" s="165"/>
      <c r="ET170" s="165"/>
      <c r="EU170" s="165"/>
      <c r="EV170" s="165"/>
      <c r="EW170" s="165"/>
      <c r="EX170" s="165"/>
      <c r="EY170" s="165"/>
      <c r="EZ170" s="165"/>
      <c r="FA170" s="165"/>
      <c r="FB170" s="165"/>
      <c r="FC170" s="165"/>
      <c r="FD170" s="165"/>
      <c r="FE170" s="165"/>
      <c r="FF170" s="165"/>
      <c r="FG170" s="165"/>
      <c r="FH170" s="165"/>
      <c r="FI170" s="165"/>
      <c r="FJ170" s="165"/>
      <c r="FK170" s="165"/>
      <c r="FL170" s="165"/>
      <c r="FM170" s="165"/>
      <c r="FN170" s="165"/>
      <c r="FO170" s="165"/>
      <c r="FP170" s="165"/>
      <c r="FQ170" s="165"/>
      <c r="FR170" s="165"/>
      <c r="FS170" s="165"/>
      <c r="FT170" s="165"/>
      <c r="FU170" s="165"/>
      <c r="FV170" s="165"/>
      <c r="FW170" s="165"/>
      <c r="FX170" s="165"/>
      <c r="FY170" s="165"/>
      <c r="FZ170" s="165"/>
      <c r="GA170" s="165"/>
      <c r="GB170" s="165"/>
      <c r="GC170" s="167"/>
      <c r="GD170" s="167"/>
      <c r="GE170" s="167"/>
      <c r="GF170" s="167"/>
      <c r="GG170" s="167"/>
      <c r="GH170" s="167"/>
      <c r="GI170" s="167"/>
      <c r="GJ170" s="167"/>
      <c r="GK170" s="167"/>
    </row>
    <row r="171" spans="1:193" ht="15.6">
      <c r="A171" s="17" t="s">
        <v>231</v>
      </c>
      <c r="B171" s="17" t="s">
        <v>232</v>
      </c>
      <c r="C171" s="42"/>
      <c r="D171" s="179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7"/>
      <c r="GD171" s="167"/>
      <c r="GE171" s="167"/>
      <c r="GF171" s="167"/>
      <c r="GG171" s="167"/>
      <c r="GH171" s="167"/>
      <c r="GI171" s="167"/>
      <c r="GJ171" s="167"/>
      <c r="GK171" s="167"/>
    </row>
    <row r="172" spans="1:193">
      <c r="A172" s="17" t="s">
        <v>357</v>
      </c>
      <c r="B172" s="17"/>
      <c r="C172" s="42"/>
      <c r="D172" s="179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7"/>
      <c r="GD172" s="167"/>
      <c r="GE172" s="167"/>
      <c r="GF172" s="167"/>
      <c r="GG172" s="167"/>
      <c r="GH172" s="167"/>
      <c r="GI172" s="167"/>
      <c r="GJ172" s="167"/>
      <c r="GK172" s="167"/>
    </row>
    <row r="173" spans="1:193">
      <c r="A173" s="17" t="s">
        <v>242</v>
      </c>
      <c r="C173"/>
      <c r="D173" s="168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67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</row>
    <row r="174" spans="1:193">
      <c r="A174" s="17"/>
      <c r="C174"/>
      <c r="D174" s="168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67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</row>
    <row r="175" spans="1:193" ht="15.6">
      <c r="A175" s="17" t="s">
        <v>233</v>
      </c>
      <c r="B175" t="s">
        <v>240</v>
      </c>
      <c r="C175" s="3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65"/>
      <c r="CD175" s="165"/>
      <c r="CE175" s="165"/>
      <c r="CF175" s="165"/>
      <c r="CG175" s="165"/>
      <c r="CH175" s="165"/>
      <c r="CI175" s="165"/>
      <c r="CJ175" s="165"/>
      <c r="CK175" s="165"/>
      <c r="CL175" s="165"/>
      <c r="CM175" s="165"/>
      <c r="CN175" s="165"/>
      <c r="CO175" s="165"/>
      <c r="CP175" s="165"/>
      <c r="CQ175" s="165"/>
      <c r="CR175" s="165"/>
      <c r="CS175" s="165"/>
      <c r="CT175" s="165"/>
      <c r="CU175" s="165"/>
      <c r="CV175" s="165"/>
      <c r="CW175" s="165"/>
      <c r="CX175" s="165"/>
      <c r="CY175" s="165"/>
      <c r="CZ175" s="165"/>
      <c r="DA175" s="165"/>
      <c r="DB175" s="165"/>
      <c r="DC175" s="165"/>
      <c r="DD175" s="165"/>
      <c r="DE175" s="165"/>
      <c r="DF175" s="165"/>
      <c r="DG175" s="165"/>
      <c r="DH175" s="165"/>
      <c r="DI175" s="165"/>
      <c r="DJ175" s="165"/>
      <c r="DK175" s="165"/>
      <c r="DL175" s="165"/>
      <c r="DM175" s="165"/>
      <c r="DN175" s="165"/>
      <c r="DO175" s="165"/>
      <c r="DP175" s="165"/>
      <c r="DQ175" s="165"/>
      <c r="DR175" s="165"/>
      <c r="DS175" s="165"/>
      <c r="DT175" s="165"/>
      <c r="DU175" s="165"/>
      <c r="DV175" s="165"/>
      <c r="DW175" s="165"/>
      <c r="DX175" s="165"/>
      <c r="DY175" s="165"/>
      <c r="DZ175" s="165"/>
      <c r="EA175" s="165"/>
      <c r="EB175" s="165"/>
      <c r="EC175" s="165"/>
      <c r="ED175" s="165"/>
      <c r="EE175" s="165"/>
      <c r="EF175" s="165"/>
      <c r="EG175" s="165"/>
      <c r="EH175" s="165"/>
      <c r="EI175" s="165"/>
      <c r="EJ175" s="165"/>
      <c r="EK175" s="165"/>
      <c r="EL175" s="165"/>
      <c r="EM175" s="165"/>
      <c r="EN175" s="165"/>
      <c r="EO175" s="165"/>
      <c r="EP175" s="165"/>
      <c r="EQ175" s="165"/>
      <c r="ER175" s="165"/>
      <c r="ES175" s="165"/>
      <c r="ET175" s="165"/>
      <c r="EU175" s="165"/>
      <c r="EV175" s="165"/>
      <c r="EW175" s="165"/>
      <c r="EX175" s="165"/>
      <c r="EY175" s="165"/>
      <c r="EZ175" s="165"/>
      <c r="FA175" s="165"/>
      <c r="FB175" s="165"/>
      <c r="FC175" s="165"/>
      <c r="FD175" s="165"/>
      <c r="FE175" s="165"/>
      <c r="FF175" s="165"/>
      <c r="FG175" s="165"/>
      <c r="FH175" s="165"/>
      <c r="FI175" s="165"/>
      <c r="FJ175" s="165"/>
      <c r="FK175" s="165"/>
      <c r="FL175" s="165"/>
      <c r="FM175" s="165"/>
      <c r="FN175" s="165"/>
      <c r="FO175" s="165"/>
      <c r="FP175" s="165"/>
      <c r="FQ175" s="165"/>
      <c r="FR175" s="165"/>
      <c r="FS175" s="165"/>
      <c r="FT175" s="165"/>
      <c r="FU175" s="165"/>
      <c r="FV175" s="165"/>
      <c r="FW175" s="165"/>
      <c r="FX175" s="165"/>
      <c r="FY175" s="165"/>
      <c r="FZ175" s="165"/>
      <c r="GA175" s="165"/>
      <c r="GB175" s="165"/>
      <c r="GC175" s="167"/>
      <c r="GD175" s="167"/>
      <c r="GE175" s="167"/>
      <c r="GF175" s="167"/>
      <c r="GG175" s="167"/>
      <c r="GH175" s="167"/>
      <c r="GI175" s="167"/>
      <c r="GJ175" s="167"/>
      <c r="GK175" s="167"/>
    </row>
    <row r="176" spans="1:193" s="21" customFormat="1" ht="15">
      <c r="B176" s="21" t="s">
        <v>134</v>
      </c>
      <c r="C176" s="44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4"/>
      <c r="GD176" s="184"/>
      <c r="GE176" s="184"/>
      <c r="GF176" s="184"/>
      <c r="GG176" s="184"/>
      <c r="GH176" s="184"/>
      <c r="GI176" s="184"/>
      <c r="GJ176" s="184"/>
      <c r="GK176" s="184"/>
    </row>
    <row r="177" spans="1:193" ht="14.4" customHeight="1"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67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</row>
    <row r="178" spans="1:193" ht="14.4" customHeight="1">
      <c r="A178" t="s">
        <v>131</v>
      </c>
      <c r="B178" t="s">
        <v>132</v>
      </c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67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</row>
    <row r="179" spans="1:193" ht="14.4" customHeight="1">
      <c r="A179" s="17" t="s">
        <v>387</v>
      </c>
      <c r="B179" t="s">
        <v>540</v>
      </c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/>
      <c r="AU179" s="168"/>
      <c r="AV179" s="168"/>
      <c r="AW179" s="168"/>
      <c r="AX179" s="168"/>
      <c r="AY179" s="168"/>
      <c r="AZ179" s="168"/>
      <c r="BA179" s="168"/>
      <c r="BB179" s="168"/>
      <c r="BC179" s="168"/>
      <c r="BD179" s="168"/>
      <c r="BE179" s="168"/>
      <c r="BF179" s="168"/>
      <c r="BG179" s="168"/>
      <c r="BH179" s="168"/>
      <c r="BI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68"/>
      <c r="BU179" s="168"/>
      <c r="BV179" s="168"/>
      <c r="BW179" s="168"/>
      <c r="BX179" s="168"/>
      <c r="BY179" s="168"/>
      <c r="BZ179" s="168"/>
      <c r="CA179" s="168"/>
      <c r="CB179" s="168"/>
      <c r="CC179" s="168"/>
      <c r="CD179" s="168"/>
      <c r="CE179" s="168"/>
      <c r="CF179" s="168"/>
      <c r="CG179" s="168"/>
      <c r="CH179" s="168"/>
      <c r="CI179" s="168"/>
      <c r="CJ179" s="168"/>
      <c r="CK179" s="168"/>
      <c r="CL179" s="168"/>
      <c r="CM179" s="168"/>
      <c r="CN179" s="168"/>
      <c r="CO179" s="168"/>
      <c r="CP179" s="168"/>
      <c r="CQ179" s="168"/>
      <c r="CR179" s="168"/>
      <c r="CS179" s="168"/>
      <c r="CT179" s="168"/>
      <c r="CU179" s="168"/>
      <c r="CV179" s="168"/>
      <c r="CW179" s="168"/>
      <c r="CX179" s="168"/>
      <c r="CY179" s="168"/>
      <c r="CZ179" s="168"/>
      <c r="DA179" s="168"/>
      <c r="DB179" s="168"/>
      <c r="DC179" s="168"/>
      <c r="DD179" s="168"/>
      <c r="DE179" s="168"/>
      <c r="DF179" s="168"/>
      <c r="DG179" s="168"/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/>
      <c r="DW179" s="168"/>
      <c r="DX179" s="168"/>
      <c r="DY179" s="168"/>
      <c r="DZ179" s="168"/>
      <c r="EA179" s="168"/>
      <c r="EB179" s="168"/>
      <c r="EC179" s="168"/>
      <c r="ED179" s="168"/>
      <c r="EE179" s="168"/>
      <c r="EF179" s="168"/>
      <c r="EG179" s="168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/>
      <c r="EY179" s="168"/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/>
      <c r="FQ179" s="168"/>
      <c r="FR179" s="168"/>
      <c r="FS179" s="168"/>
      <c r="FT179" s="168"/>
      <c r="FU179" s="168"/>
      <c r="FV179" s="168"/>
      <c r="FW179" s="168"/>
      <c r="FX179" s="168"/>
      <c r="FY179" s="168"/>
      <c r="FZ179" s="168"/>
      <c r="GA179" s="168"/>
      <c r="GB179" s="168"/>
      <c r="GC179" s="167"/>
      <c r="GD179" s="167"/>
      <c r="GE179" s="167"/>
      <c r="GF179" s="167"/>
      <c r="GG179" s="167"/>
      <c r="GH179" s="167"/>
      <c r="GI179" s="167"/>
      <c r="GJ179" s="167"/>
      <c r="GK179" s="167"/>
    </row>
    <row r="180" spans="1:193" ht="14.4" customHeight="1">
      <c r="B180" t="s">
        <v>389</v>
      </c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67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</row>
    <row r="181" spans="1:193" ht="14.4" customHeight="1">
      <c r="A181" s="17" t="s">
        <v>388</v>
      </c>
      <c r="B181" t="s">
        <v>421</v>
      </c>
      <c r="D181" s="176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67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</row>
    <row r="182" spans="1:193" ht="14.4" customHeight="1">
      <c r="A182" s="17" t="s">
        <v>390</v>
      </c>
      <c r="D182" s="176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67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</row>
    <row r="183" spans="1:193" ht="14.4" customHeight="1"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67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</row>
    <row r="184" spans="1:193" ht="15.6">
      <c r="A184" t="s">
        <v>259</v>
      </c>
      <c r="B184" s="19" t="s">
        <v>211</v>
      </c>
      <c r="C184" s="34"/>
      <c r="D184" s="168"/>
      <c r="E184" s="168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2"/>
      <c r="DR184" s="162"/>
      <c r="DS184" s="162"/>
      <c r="DT184" s="162"/>
      <c r="DU184" s="162"/>
      <c r="DV184" s="162"/>
      <c r="DW184" s="162"/>
      <c r="DX184" s="162"/>
      <c r="DY184" s="162"/>
      <c r="DZ184" s="162"/>
      <c r="EA184" s="162"/>
      <c r="EB184" s="162"/>
      <c r="EC184" s="162"/>
      <c r="ED184" s="162"/>
      <c r="EE184" s="162"/>
      <c r="EF184" s="162"/>
      <c r="EG184" s="162"/>
      <c r="EH184" s="162"/>
      <c r="EI184" s="162"/>
      <c r="EJ184" s="162"/>
      <c r="EK184" s="162"/>
      <c r="EL184" s="162"/>
      <c r="EM184" s="162"/>
      <c r="EN184" s="162"/>
      <c r="EO184" s="162"/>
      <c r="EP184" s="162"/>
      <c r="EQ184" s="162"/>
      <c r="ER184" s="162"/>
      <c r="ES184" s="162"/>
      <c r="ET184" s="162"/>
      <c r="EU184" s="162"/>
      <c r="EV184" s="162"/>
      <c r="EW184" s="162"/>
      <c r="EX184" s="162"/>
      <c r="EY184" s="162"/>
      <c r="EZ184" s="162"/>
      <c r="FA184" s="162"/>
      <c r="FB184" s="162"/>
      <c r="FC184" s="162"/>
      <c r="FD184" s="162"/>
      <c r="FE184" s="162"/>
      <c r="FF184" s="162"/>
      <c r="FG184" s="162"/>
      <c r="FH184" s="162"/>
      <c r="FI184" s="162"/>
      <c r="FJ184" s="162"/>
      <c r="FK184" s="162"/>
      <c r="FL184" s="162"/>
      <c r="FM184" s="162"/>
      <c r="FN184" s="162"/>
      <c r="FO184" s="162"/>
      <c r="FP184" s="162"/>
      <c r="FQ184" s="162"/>
      <c r="FR184" s="162"/>
      <c r="FS184" s="162"/>
      <c r="FT184" s="162"/>
      <c r="FU184" s="162"/>
      <c r="FV184" s="162"/>
      <c r="FW184" s="162"/>
      <c r="FX184" s="162"/>
      <c r="FY184" s="162"/>
      <c r="FZ184" s="162"/>
      <c r="GA184" s="162"/>
      <c r="GB184" s="162"/>
      <c r="GC184" s="167"/>
      <c r="GD184" s="167"/>
      <c r="GE184" s="167"/>
      <c r="GF184" s="167"/>
      <c r="GG184" s="167"/>
      <c r="GH184" s="167"/>
      <c r="GI184" s="167"/>
      <c r="GJ184" s="167"/>
      <c r="GK184" s="167"/>
    </row>
    <row r="185" spans="1:193" ht="13.8">
      <c r="A185" t="s">
        <v>332</v>
      </c>
      <c r="B185" s="19" t="s">
        <v>333</v>
      </c>
      <c r="C185" s="34"/>
      <c r="D185" s="168"/>
      <c r="E185" s="168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62"/>
      <c r="DA185" s="162"/>
      <c r="DB185" s="162"/>
      <c r="DC185" s="162"/>
      <c r="DD185" s="162"/>
      <c r="DE185" s="162"/>
      <c r="DF185" s="162"/>
      <c r="DG185" s="162"/>
      <c r="DH185" s="162"/>
      <c r="DI185" s="162"/>
      <c r="DJ185" s="162"/>
      <c r="DK185" s="162"/>
      <c r="DL185" s="162"/>
      <c r="DM185" s="162"/>
      <c r="DN185" s="162"/>
      <c r="DO185" s="162"/>
      <c r="DP185" s="162"/>
      <c r="DQ185" s="162"/>
      <c r="DR185" s="162"/>
      <c r="DS185" s="162"/>
      <c r="DT185" s="162"/>
      <c r="DU185" s="162"/>
      <c r="DV185" s="162"/>
      <c r="DW185" s="162"/>
      <c r="DX185" s="162"/>
      <c r="DY185" s="162"/>
      <c r="DZ185" s="162"/>
      <c r="EA185" s="162"/>
      <c r="EB185" s="162"/>
      <c r="EC185" s="162"/>
      <c r="ED185" s="162"/>
      <c r="EE185" s="162"/>
      <c r="EF185" s="162"/>
      <c r="EG185" s="162"/>
      <c r="EH185" s="162"/>
      <c r="EI185" s="162"/>
      <c r="EJ185" s="162"/>
      <c r="EK185" s="162"/>
      <c r="EL185" s="162"/>
      <c r="EM185" s="162"/>
      <c r="EN185" s="162"/>
      <c r="EO185" s="162"/>
      <c r="EP185" s="162"/>
      <c r="EQ185" s="162"/>
      <c r="ER185" s="162"/>
      <c r="ES185" s="162"/>
      <c r="ET185" s="162"/>
      <c r="EU185" s="162"/>
      <c r="EV185" s="162"/>
      <c r="EW185" s="162"/>
      <c r="EX185" s="162"/>
      <c r="EY185" s="162"/>
      <c r="EZ185" s="162"/>
      <c r="FA185" s="162"/>
      <c r="FB185" s="162"/>
      <c r="FC185" s="162"/>
      <c r="FD185" s="162"/>
      <c r="FE185" s="162"/>
      <c r="FF185" s="162"/>
      <c r="FG185" s="162"/>
      <c r="FH185" s="162"/>
      <c r="FI185" s="162"/>
      <c r="FJ185" s="162"/>
      <c r="FK185" s="162"/>
      <c r="FL185" s="162"/>
      <c r="FM185" s="162"/>
      <c r="FN185" s="162"/>
      <c r="FO185" s="162"/>
      <c r="FP185" s="162"/>
      <c r="FQ185" s="162"/>
      <c r="FR185" s="162"/>
      <c r="FS185" s="162"/>
      <c r="FT185" s="162"/>
      <c r="FU185" s="162"/>
      <c r="FV185" s="162"/>
      <c r="FW185" s="162"/>
      <c r="FX185" s="162"/>
      <c r="FY185" s="162"/>
      <c r="FZ185" s="162"/>
      <c r="GA185" s="162"/>
      <c r="GB185" s="162"/>
      <c r="GC185" s="167"/>
      <c r="GD185" s="167"/>
      <c r="GE185" s="167"/>
      <c r="GF185" s="167"/>
      <c r="GG185" s="167"/>
      <c r="GH185" s="167"/>
      <c r="GI185" s="167"/>
      <c r="GJ185" s="167"/>
      <c r="GK185" s="167"/>
    </row>
    <row r="186" spans="1:193" ht="13.8">
      <c r="A186" t="s">
        <v>260</v>
      </c>
      <c r="B186" s="19" t="s">
        <v>112</v>
      </c>
      <c r="C186" s="34"/>
      <c r="D186" s="165"/>
      <c r="E186" s="165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62"/>
      <c r="DA186" s="162"/>
      <c r="DB186" s="162"/>
      <c r="DC186" s="162"/>
      <c r="DD186" s="162"/>
      <c r="DE186" s="162"/>
      <c r="DF186" s="162"/>
      <c r="DG186" s="162"/>
      <c r="DH186" s="162"/>
      <c r="DI186" s="162"/>
      <c r="DJ186" s="162"/>
      <c r="DK186" s="162"/>
      <c r="DL186" s="162"/>
      <c r="DM186" s="162"/>
      <c r="DN186" s="162"/>
      <c r="DO186" s="162"/>
      <c r="DP186" s="162"/>
      <c r="DQ186" s="162"/>
      <c r="DR186" s="162"/>
      <c r="DS186" s="162"/>
      <c r="DT186" s="162"/>
      <c r="DU186" s="162"/>
      <c r="DV186" s="162"/>
      <c r="DW186" s="162"/>
      <c r="DX186" s="162"/>
      <c r="DY186" s="162"/>
      <c r="DZ186" s="162"/>
      <c r="EA186" s="162"/>
      <c r="EB186" s="162"/>
      <c r="EC186" s="162"/>
      <c r="ED186" s="162"/>
      <c r="EE186" s="162"/>
      <c r="EF186" s="162"/>
      <c r="EG186" s="162"/>
      <c r="EH186" s="162"/>
      <c r="EI186" s="162"/>
      <c r="EJ186" s="162"/>
      <c r="EK186" s="162"/>
      <c r="EL186" s="162"/>
      <c r="EM186" s="162"/>
      <c r="EN186" s="162"/>
      <c r="EO186" s="162"/>
      <c r="EP186" s="162"/>
      <c r="EQ186" s="162"/>
      <c r="ER186" s="162"/>
      <c r="ES186" s="162"/>
      <c r="ET186" s="162"/>
      <c r="EU186" s="162"/>
      <c r="EV186" s="162"/>
      <c r="EW186" s="162"/>
      <c r="EX186" s="162"/>
      <c r="EY186" s="162"/>
      <c r="EZ186" s="162"/>
      <c r="FA186" s="162"/>
      <c r="FB186" s="162"/>
      <c r="FC186" s="162"/>
      <c r="FD186" s="162"/>
      <c r="FE186" s="162"/>
      <c r="FF186" s="162"/>
      <c r="FG186" s="162"/>
      <c r="FH186" s="162"/>
      <c r="FI186" s="162"/>
      <c r="FJ186" s="162"/>
      <c r="FK186" s="162"/>
      <c r="FL186" s="162"/>
      <c r="FM186" s="162"/>
      <c r="FN186" s="162"/>
      <c r="FO186" s="162"/>
      <c r="FP186" s="162"/>
      <c r="FQ186" s="162"/>
      <c r="FR186" s="162"/>
      <c r="FS186" s="162"/>
      <c r="FT186" s="162"/>
      <c r="FU186" s="162"/>
      <c r="FV186" s="162"/>
      <c r="FW186" s="162"/>
      <c r="FX186" s="162"/>
      <c r="FY186" s="162"/>
      <c r="FZ186" s="162"/>
      <c r="GA186" s="162"/>
      <c r="GB186" s="162"/>
      <c r="GC186" s="167"/>
      <c r="GD186" s="167"/>
      <c r="GE186" s="167"/>
      <c r="GF186" s="167"/>
      <c r="GG186" s="167"/>
      <c r="GH186" s="167"/>
      <c r="GI186" s="167"/>
      <c r="GJ186" s="167"/>
      <c r="GK186" s="167"/>
    </row>
    <row r="187" spans="1:193" ht="15">
      <c r="A187" t="s">
        <v>346</v>
      </c>
      <c r="B187" s="19" t="s">
        <v>347</v>
      </c>
      <c r="C187" s="34"/>
      <c r="D187" s="165"/>
      <c r="E187" s="165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62"/>
      <c r="DA187" s="162"/>
      <c r="DB187" s="162"/>
      <c r="DC187" s="162"/>
      <c r="DD187" s="162"/>
      <c r="DE187" s="162"/>
      <c r="DF187" s="162"/>
      <c r="DG187" s="162"/>
      <c r="DH187" s="162"/>
      <c r="DI187" s="162"/>
      <c r="DJ187" s="162"/>
      <c r="DK187" s="162"/>
      <c r="DL187" s="162"/>
      <c r="DM187" s="162"/>
      <c r="DN187" s="162"/>
      <c r="DO187" s="162"/>
      <c r="DP187" s="162"/>
      <c r="DQ187" s="162"/>
      <c r="DR187" s="162"/>
      <c r="DS187" s="162"/>
      <c r="DT187" s="162"/>
      <c r="DU187" s="162"/>
      <c r="DV187" s="162"/>
      <c r="DW187" s="162"/>
      <c r="DX187" s="162"/>
      <c r="DY187" s="162"/>
      <c r="DZ187" s="162"/>
      <c r="EA187" s="162"/>
      <c r="EB187" s="162"/>
      <c r="EC187" s="162"/>
      <c r="ED187" s="162"/>
      <c r="EE187" s="162"/>
      <c r="EF187" s="162"/>
      <c r="EG187" s="162"/>
      <c r="EH187" s="162"/>
      <c r="EI187" s="162"/>
      <c r="EJ187" s="162"/>
      <c r="EK187" s="162"/>
      <c r="EL187" s="162"/>
      <c r="EM187" s="162"/>
      <c r="EN187" s="162"/>
      <c r="EO187" s="162"/>
      <c r="EP187" s="162"/>
      <c r="EQ187" s="162"/>
      <c r="ER187" s="162"/>
      <c r="ES187" s="162"/>
      <c r="ET187" s="162"/>
      <c r="EU187" s="162"/>
      <c r="EV187" s="162"/>
      <c r="EW187" s="162"/>
      <c r="EX187" s="162"/>
      <c r="EY187" s="162"/>
      <c r="EZ187" s="162"/>
      <c r="FA187" s="162"/>
      <c r="FB187" s="162"/>
      <c r="FC187" s="162"/>
      <c r="FD187" s="162"/>
      <c r="FE187" s="162"/>
      <c r="FF187" s="162"/>
      <c r="FG187" s="162"/>
      <c r="FH187" s="162"/>
      <c r="FI187" s="162"/>
      <c r="FJ187" s="162"/>
      <c r="FK187" s="162"/>
      <c r="FL187" s="162"/>
      <c r="FM187" s="162"/>
      <c r="FN187" s="162"/>
      <c r="FO187" s="162"/>
      <c r="FP187" s="162"/>
      <c r="FQ187" s="162"/>
      <c r="FR187" s="162"/>
      <c r="FS187" s="162"/>
      <c r="FT187" s="162"/>
      <c r="FU187" s="162"/>
      <c r="FV187" s="162"/>
      <c r="FW187" s="162"/>
      <c r="FX187" s="162"/>
      <c r="FY187" s="162"/>
      <c r="FZ187" s="162"/>
      <c r="GA187" s="162"/>
      <c r="GB187" s="162"/>
      <c r="GC187" s="167"/>
      <c r="GD187" s="167"/>
      <c r="GE187" s="167"/>
      <c r="GF187" s="167"/>
      <c r="GG187" s="167"/>
      <c r="GH187" s="167"/>
      <c r="GI187" s="167"/>
      <c r="GJ187" s="167"/>
      <c r="GK187" s="167"/>
    </row>
    <row r="188" spans="1:193" ht="15">
      <c r="A188" t="s">
        <v>351</v>
      </c>
      <c r="B188" s="19" t="s">
        <v>352</v>
      </c>
      <c r="C188" s="34"/>
      <c r="D188" s="165"/>
      <c r="E188" s="165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62"/>
      <c r="DA188" s="162"/>
      <c r="DB188" s="162"/>
      <c r="DC188" s="162"/>
      <c r="DD188" s="162"/>
      <c r="DE188" s="162"/>
      <c r="DF188" s="162"/>
      <c r="DG188" s="162"/>
      <c r="DH188" s="162"/>
      <c r="DI188" s="162"/>
      <c r="DJ188" s="162"/>
      <c r="DK188" s="162"/>
      <c r="DL188" s="162"/>
      <c r="DM188" s="162"/>
      <c r="DN188" s="162"/>
      <c r="DO188" s="162"/>
      <c r="DP188" s="162"/>
      <c r="DQ188" s="162"/>
      <c r="DR188" s="162"/>
      <c r="DS188" s="162"/>
      <c r="DT188" s="162"/>
      <c r="DU188" s="162"/>
      <c r="DV188" s="162"/>
      <c r="DW188" s="162"/>
      <c r="DX188" s="162"/>
      <c r="DY188" s="162"/>
      <c r="DZ188" s="162"/>
      <c r="EA188" s="162"/>
      <c r="EB188" s="162"/>
      <c r="EC188" s="162"/>
      <c r="ED188" s="162"/>
      <c r="EE188" s="162"/>
      <c r="EF188" s="162"/>
      <c r="EG188" s="162"/>
      <c r="EH188" s="162"/>
      <c r="EI188" s="162"/>
      <c r="EJ188" s="162"/>
      <c r="EK188" s="162"/>
      <c r="EL188" s="162"/>
      <c r="EM188" s="162"/>
      <c r="EN188" s="162"/>
      <c r="EO188" s="162"/>
      <c r="EP188" s="162"/>
      <c r="EQ188" s="162"/>
      <c r="ER188" s="162"/>
      <c r="ES188" s="162"/>
      <c r="ET188" s="162"/>
      <c r="EU188" s="162"/>
      <c r="EV188" s="162"/>
      <c r="EW188" s="162"/>
      <c r="EX188" s="162"/>
      <c r="EY188" s="162"/>
      <c r="EZ188" s="162"/>
      <c r="FA188" s="162"/>
      <c r="FB188" s="162"/>
      <c r="FC188" s="162"/>
      <c r="FD188" s="162"/>
      <c r="FE188" s="162"/>
      <c r="FF188" s="162"/>
      <c r="FG188" s="162"/>
      <c r="FH188" s="162"/>
      <c r="FI188" s="162"/>
      <c r="FJ188" s="162"/>
      <c r="FK188" s="162"/>
      <c r="FL188" s="162"/>
      <c r="FM188" s="162"/>
      <c r="FN188" s="162"/>
      <c r="FO188" s="162"/>
      <c r="FP188" s="162"/>
      <c r="FQ188" s="162"/>
      <c r="FR188" s="162"/>
      <c r="FS188" s="162"/>
      <c r="FT188" s="162"/>
      <c r="FU188" s="162"/>
      <c r="FV188" s="162"/>
      <c r="FW188" s="162"/>
      <c r="FX188" s="162"/>
      <c r="FY188" s="162"/>
      <c r="FZ188" s="162"/>
      <c r="GA188" s="162"/>
      <c r="GB188" s="162"/>
      <c r="GC188" s="167"/>
      <c r="GD188" s="167"/>
      <c r="GE188" s="167"/>
      <c r="GF188" s="167"/>
      <c r="GG188" s="167"/>
      <c r="GH188" s="167"/>
      <c r="GI188" s="167"/>
      <c r="GJ188" s="167"/>
      <c r="GK188" s="167"/>
    </row>
    <row r="189" spans="1:193" ht="15.6">
      <c r="A189" t="s">
        <v>334</v>
      </c>
      <c r="B189" t="s">
        <v>335</v>
      </c>
      <c r="C189" s="34"/>
      <c r="D189" s="168"/>
      <c r="E189" s="165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62"/>
      <c r="DA189" s="162"/>
      <c r="DB189" s="162"/>
      <c r="DC189" s="162"/>
      <c r="DD189" s="162"/>
      <c r="DE189" s="162"/>
      <c r="DF189" s="162"/>
      <c r="DG189" s="162"/>
      <c r="DH189" s="162"/>
      <c r="DI189" s="162"/>
      <c r="DJ189" s="162"/>
      <c r="DK189" s="162"/>
      <c r="DL189" s="162"/>
      <c r="DM189" s="162"/>
      <c r="DN189" s="162"/>
      <c r="DO189" s="162"/>
      <c r="DP189" s="162"/>
      <c r="DQ189" s="162"/>
      <c r="DR189" s="162"/>
      <c r="DS189" s="162"/>
      <c r="DT189" s="162"/>
      <c r="DU189" s="162"/>
      <c r="DV189" s="162"/>
      <c r="DW189" s="162"/>
      <c r="DX189" s="162"/>
      <c r="DY189" s="162"/>
      <c r="DZ189" s="162"/>
      <c r="EA189" s="162"/>
      <c r="EB189" s="162"/>
      <c r="EC189" s="162"/>
      <c r="ED189" s="162"/>
      <c r="EE189" s="162"/>
      <c r="EF189" s="162"/>
      <c r="EG189" s="162"/>
      <c r="EH189" s="162"/>
      <c r="EI189" s="162"/>
      <c r="EJ189" s="162"/>
      <c r="EK189" s="162"/>
      <c r="EL189" s="162"/>
      <c r="EM189" s="162"/>
      <c r="EN189" s="162"/>
      <c r="EO189" s="162"/>
      <c r="EP189" s="162"/>
      <c r="EQ189" s="162"/>
      <c r="ER189" s="162"/>
      <c r="ES189" s="162"/>
      <c r="ET189" s="162"/>
      <c r="EU189" s="162"/>
      <c r="EV189" s="162"/>
      <c r="EW189" s="162"/>
      <c r="EX189" s="162"/>
      <c r="EY189" s="162"/>
      <c r="EZ189" s="162"/>
      <c r="FA189" s="162"/>
      <c r="FB189" s="162"/>
      <c r="FC189" s="162"/>
      <c r="FD189" s="162"/>
      <c r="FE189" s="162"/>
      <c r="FF189" s="162"/>
      <c r="FG189" s="162"/>
      <c r="FH189" s="162"/>
      <c r="FI189" s="162"/>
      <c r="FJ189" s="162"/>
      <c r="FK189" s="162"/>
      <c r="FL189" s="162"/>
      <c r="FM189" s="162"/>
      <c r="FN189" s="162"/>
      <c r="FO189" s="162"/>
      <c r="FP189" s="162"/>
      <c r="FQ189" s="162"/>
      <c r="FR189" s="162"/>
      <c r="FS189" s="162"/>
      <c r="FT189" s="162"/>
      <c r="FU189" s="162"/>
      <c r="FV189" s="162"/>
      <c r="FW189" s="162"/>
      <c r="FX189" s="162"/>
      <c r="FY189" s="162"/>
      <c r="FZ189" s="162"/>
      <c r="GA189" s="162"/>
      <c r="GB189" s="162"/>
      <c r="GC189" s="167"/>
      <c r="GD189" s="167"/>
      <c r="GE189" s="167"/>
      <c r="GF189" s="167"/>
      <c r="GG189" s="167"/>
      <c r="GH189" s="167"/>
      <c r="GI189" s="167"/>
      <c r="GJ189" s="167"/>
      <c r="GK189" s="167"/>
    </row>
    <row r="190" spans="1:193" ht="15">
      <c r="A190" t="s">
        <v>261</v>
      </c>
      <c r="B190" s="19" t="s">
        <v>262</v>
      </c>
      <c r="C190" s="34"/>
      <c r="D190" s="165"/>
      <c r="E190" s="165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62"/>
      <c r="DA190" s="162"/>
      <c r="DB190" s="162"/>
      <c r="DC190" s="162"/>
      <c r="DD190" s="162"/>
      <c r="DE190" s="162"/>
      <c r="DF190" s="162"/>
      <c r="DG190" s="162"/>
      <c r="DH190" s="162"/>
      <c r="DI190" s="162"/>
      <c r="DJ190" s="162"/>
      <c r="DK190" s="162"/>
      <c r="DL190" s="162"/>
      <c r="DM190" s="162"/>
      <c r="DN190" s="162"/>
      <c r="DO190" s="162"/>
      <c r="DP190" s="162"/>
      <c r="DQ190" s="162"/>
      <c r="DR190" s="162"/>
      <c r="DS190" s="162"/>
      <c r="DT190" s="162"/>
      <c r="DU190" s="162"/>
      <c r="DV190" s="162"/>
      <c r="DW190" s="162"/>
      <c r="DX190" s="162"/>
      <c r="DY190" s="162"/>
      <c r="DZ190" s="162"/>
      <c r="EA190" s="162"/>
      <c r="EB190" s="162"/>
      <c r="EC190" s="162"/>
      <c r="ED190" s="162"/>
      <c r="EE190" s="162"/>
      <c r="EF190" s="162"/>
      <c r="EG190" s="162"/>
      <c r="EH190" s="162"/>
      <c r="EI190" s="162"/>
      <c r="EJ190" s="162"/>
      <c r="EK190" s="162"/>
      <c r="EL190" s="162"/>
      <c r="EM190" s="162"/>
      <c r="EN190" s="162"/>
      <c r="EO190" s="162"/>
      <c r="EP190" s="162"/>
      <c r="EQ190" s="162"/>
      <c r="ER190" s="162"/>
      <c r="ES190" s="162"/>
      <c r="ET190" s="162"/>
      <c r="EU190" s="162"/>
      <c r="EV190" s="162"/>
      <c r="EW190" s="162"/>
      <c r="EX190" s="162"/>
      <c r="EY190" s="162"/>
      <c r="EZ190" s="162"/>
      <c r="FA190" s="162"/>
      <c r="FB190" s="162"/>
      <c r="FC190" s="162"/>
      <c r="FD190" s="162"/>
      <c r="FE190" s="162"/>
      <c r="FF190" s="162"/>
      <c r="FG190" s="162"/>
      <c r="FH190" s="162"/>
      <c r="FI190" s="162"/>
      <c r="FJ190" s="162"/>
      <c r="FK190" s="162"/>
      <c r="FL190" s="162"/>
      <c r="FM190" s="162"/>
      <c r="FN190" s="162"/>
      <c r="FO190" s="162"/>
      <c r="FP190" s="162"/>
      <c r="FQ190" s="162"/>
      <c r="FR190" s="162"/>
      <c r="FS190" s="162"/>
      <c r="FT190" s="162"/>
      <c r="FU190" s="162"/>
      <c r="FV190" s="162"/>
      <c r="FW190" s="162"/>
      <c r="FX190" s="162"/>
      <c r="FY190" s="162"/>
      <c r="FZ190" s="162"/>
      <c r="GA190" s="162"/>
      <c r="GB190" s="162"/>
      <c r="GC190" s="167"/>
      <c r="GD190" s="167"/>
      <c r="GE190" s="167"/>
      <c r="GF190" s="167"/>
      <c r="GG190" s="167"/>
      <c r="GH190" s="167"/>
      <c r="GI190" s="167"/>
      <c r="GJ190" s="167"/>
      <c r="GK190" s="167"/>
    </row>
    <row r="191" spans="1:193" ht="13.8">
      <c r="B191" s="47" t="s">
        <v>303</v>
      </c>
      <c r="C191" s="42"/>
      <c r="D191" s="176"/>
      <c r="E191" s="176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62"/>
      <c r="DA191" s="162"/>
      <c r="DB191" s="162"/>
      <c r="DC191" s="162"/>
      <c r="DD191" s="162"/>
      <c r="DE191" s="162"/>
      <c r="DF191" s="162"/>
      <c r="DG191" s="162"/>
      <c r="DH191" s="162"/>
      <c r="DI191" s="162"/>
      <c r="DJ191" s="162"/>
      <c r="DK191" s="162"/>
      <c r="DL191" s="162"/>
      <c r="DM191" s="162"/>
      <c r="DN191" s="162"/>
      <c r="DO191" s="162"/>
      <c r="DP191" s="162"/>
      <c r="DQ191" s="162"/>
      <c r="DR191" s="162"/>
      <c r="DS191" s="162"/>
      <c r="DT191" s="162"/>
      <c r="DU191" s="162"/>
      <c r="DV191" s="162"/>
      <c r="DW191" s="162"/>
      <c r="DX191" s="162"/>
      <c r="DY191" s="162"/>
      <c r="DZ191" s="162"/>
      <c r="EA191" s="162"/>
      <c r="EB191" s="162"/>
      <c r="EC191" s="162"/>
      <c r="ED191" s="162"/>
      <c r="EE191" s="162"/>
      <c r="EF191" s="162"/>
      <c r="EG191" s="162"/>
      <c r="EH191" s="162"/>
      <c r="EI191" s="162"/>
      <c r="EJ191" s="162"/>
      <c r="EK191" s="162"/>
      <c r="EL191" s="162"/>
      <c r="EM191" s="162"/>
      <c r="EN191" s="162"/>
      <c r="EO191" s="162"/>
      <c r="EP191" s="162"/>
      <c r="EQ191" s="162"/>
      <c r="ER191" s="162"/>
      <c r="ES191" s="162"/>
      <c r="ET191" s="162"/>
      <c r="EU191" s="162"/>
      <c r="EV191" s="162"/>
      <c r="EW191" s="162"/>
      <c r="EX191" s="162"/>
      <c r="EY191" s="162"/>
      <c r="EZ191" s="162"/>
      <c r="FA191" s="162"/>
      <c r="FB191" s="162"/>
      <c r="FC191" s="162"/>
      <c r="FD191" s="162"/>
      <c r="FE191" s="162"/>
      <c r="FF191" s="162"/>
      <c r="FG191" s="162"/>
      <c r="FH191" s="162"/>
      <c r="FI191" s="162"/>
      <c r="FJ191" s="162"/>
      <c r="FK191" s="162"/>
      <c r="FL191" s="162"/>
      <c r="FM191" s="162"/>
      <c r="FN191" s="162"/>
      <c r="FO191" s="162"/>
      <c r="FP191" s="162"/>
      <c r="FQ191" s="162"/>
      <c r="FR191" s="162"/>
      <c r="FS191" s="162"/>
      <c r="FT191" s="162"/>
      <c r="FU191" s="162"/>
      <c r="FV191" s="162"/>
      <c r="FW191" s="162"/>
      <c r="FX191" s="162"/>
      <c r="FY191" s="162"/>
      <c r="FZ191" s="162"/>
      <c r="GA191" s="162"/>
      <c r="GB191" s="162"/>
      <c r="GC191" s="167"/>
      <c r="GD191" s="167"/>
      <c r="GE191" s="167"/>
      <c r="GF191" s="167"/>
      <c r="GG191" s="167"/>
      <c r="GH191" s="167"/>
      <c r="GI191" s="167"/>
      <c r="GJ191" s="167"/>
      <c r="GK191" s="167"/>
    </row>
    <row r="192" spans="1:193" ht="15">
      <c r="A192" t="s">
        <v>323</v>
      </c>
      <c r="B192" s="47" t="s">
        <v>324</v>
      </c>
      <c r="C192" s="42"/>
      <c r="D192" s="165"/>
      <c r="E192" s="176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62"/>
      <c r="DA192" s="162"/>
      <c r="DB192" s="162"/>
      <c r="DC192" s="162"/>
      <c r="DD192" s="162"/>
      <c r="DE192" s="162"/>
      <c r="DF192" s="162"/>
      <c r="DG192" s="162"/>
      <c r="DH192" s="162"/>
      <c r="DI192" s="162"/>
      <c r="DJ192" s="162"/>
      <c r="DK192" s="162"/>
      <c r="DL192" s="162"/>
      <c r="DM192" s="162"/>
      <c r="DN192" s="162"/>
      <c r="DO192" s="162"/>
      <c r="DP192" s="162"/>
      <c r="DQ192" s="162"/>
      <c r="DR192" s="162"/>
      <c r="DS192" s="162"/>
      <c r="DT192" s="162"/>
      <c r="DU192" s="162"/>
      <c r="DV192" s="162"/>
      <c r="DW192" s="162"/>
      <c r="DX192" s="162"/>
      <c r="DY192" s="162"/>
      <c r="DZ192" s="162"/>
      <c r="EA192" s="162"/>
      <c r="EB192" s="162"/>
      <c r="EC192" s="162"/>
      <c r="ED192" s="162"/>
      <c r="EE192" s="162"/>
      <c r="EF192" s="162"/>
      <c r="EG192" s="162"/>
      <c r="EH192" s="162"/>
      <c r="EI192" s="162"/>
      <c r="EJ192" s="162"/>
      <c r="EK192" s="162"/>
      <c r="EL192" s="162"/>
      <c r="EM192" s="162"/>
      <c r="EN192" s="162"/>
      <c r="EO192" s="162"/>
      <c r="EP192" s="162"/>
      <c r="EQ192" s="162"/>
      <c r="ER192" s="162"/>
      <c r="ES192" s="162"/>
      <c r="ET192" s="162"/>
      <c r="EU192" s="162"/>
      <c r="EV192" s="162"/>
      <c r="EW192" s="162"/>
      <c r="EX192" s="162"/>
      <c r="EY192" s="162"/>
      <c r="EZ192" s="162"/>
      <c r="FA192" s="162"/>
      <c r="FB192" s="162"/>
      <c r="FC192" s="162"/>
      <c r="FD192" s="162"/>
      <c r="FE192" s="162"/>
      <c r="FF192" s="162"/>
      <c r="FG192" s="162"/>
      <c r="FH192" s="162"/>
      <c r="FI192" s="162"/>
      <c r="FJ192" s="162"/>
      <c r="FK192" s="162"/>
      <c r="FL192" s="162"/>
      <c r="FM192" s="162"/>
      <c r="FN192" s="162"/>
      <c r="FO192" s="162"/>
      <c r="FP192" s="162"/>
      <c r="FQ192" s="162"/>
      <c r="FR192" s="162"/>
      <c r="FS192" s="162"/>
      <c r="FT192" s="162"/>
      <c r="FU192" s="162"/>
      <c r="FV192" s="162"/>
      <c r="FW192" s="162"/>
      <c r="FX192" s="162"/>
      <c r="FY192" s="162"/>
      <c r="FZ192" s="162"/>
      <c r="GA192" s="162"/>
      <c r="GB192" s="162"/>
      <c r="GC192" s="167"/>
      <c r="GD192" s="167"/>
      <c r="GE192" s="167"/>
      <c r="GF192" s="167"/>
      <c r="GG192" s="167"/>
      <c r="GH192" s="167"/>
      <c r="GI192" s="167"/>
      <c r="GJ192" s="167"/>
      <c r="GK192" s="167"/>
    </row>
    <row r="193" spans="1:203" ht="14.4" customHeight="1">
      <c r="A193" t="s">
        <v>212</v>
      </c>
      <c r="B193" s="19"/>
      <c r="C193" s="35"/>
      <c r="D193" s="165"/>
      <c r="E193" s="165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67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</row>
    <row r="194" spans="1:203" ht="14.4" customHeight="1">
      <c r="A194" t="s">
        <v>213</v>
      </c>
      <c r="B194" s="19"/>
      <c r="C194" s="3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/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7"/>
      <c r="GD194" s="167"/>
      <c r="GE194" s="167"/>
      <c r="GF194" s="167"/>
      <c r="GG194" s="167"/>
      <c r="GH194" s="167"/>
      <c r="GI194" s="167"/>
      <c r="GJ194" s="167"/>
      <c r="GK194" s="167"/>
    </row>
    <row r="195" spans="1:203" ht="14.4" customHeight="1">
      <c r="A195" t="s">
        <v>216</v>
      </c>
      <c r="B195" s="19" t="s">
        <v>217</v>
      </c>
      <c r="C195" s="34"/>
      <c r="D195" s="168"/>
      <c r="E195" s="168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7"/>
      <c r="GD195" s="167"/>
      <c r="GE195" s="167"/>
      <c r="GF195" s="167"/>
      <c r="GG195" s="167"/>
      <c r="GH195" s="167"/>
      <c r="GI195" s="167"/>
      <c r="GJ195" s="167"/>
      <c r="GK195" s="167"/>
    </row>
    <row r="196" spans="1:203" ht="14.4" customHeight="1">
      <c r="A196" t="s">
        <v>219</v>
      </c>
      <c r="B196" s="19" t="s">
        <v>218</v>
      </c>
      <c r="C196" s="45"/>
      <c r="D196" s="185"/>
      <c r="E196" s="18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65"/>
      <c r="BM196" s="165"/>
      <c r="BN196" s="165"/>
      <c r="BO196" s="165"/>
      <c r="BP196" s="165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65"/>
      <c r="CD196" s="165"/>
      <c r="CE196" s="165"/>
      <c r="CF196" s="165"/>
      <c r="CG196" s="165"/>
      <c r="CH196" s="165"/>
      <c r="CI196" s="165"/>
      <c r="CJ196" s="165"/>
      <c r="CK196" s="165"/>
      <c r="CL196" s="165"/>
      <c r="CM196" s="165"/>
      <c r="CN196" s="165"/>
      <c r="CO196" s="165"/>
      <c r="CP196" s="165"/>
      <c r="CQ196" s="165"/>
      <c r="CR196" s="165"/>
      <c r="CS196" s="165"/>
      <c r="CT196" s="165"/>
      <c r="CU196" s="165"/>
      <c r="CV196" s="165"/>
      <c r="CW196" s="165"/>
      <c r="CX196" s="165"/>
      <c r="CY196" s="165"/>
      <c r="CZ196" s="165"/>
      <c r="DA196" s="165"/>
      <c r="DB196" s="165"/>
      <c r="DC196" s="165"/>
      <c r="DD196" s="165"/>
      <c r="DE196" s="165"/>
      <c r="DF196" s="165"/>
      <c r="DG196" s="165"/>
      <c r="DH196" s="165"/>
      <c r="DI196" s="165"/>
      <c r="DJ196" s="165"/>
      <c r="DK196" s="165"/>
      <c r="DL196" s="165"/>
      <c r="DM196" s="165"/>
      <c r="DN196" s="165"/>
      <c r="DO196" s="165"/>
      <c r="DP196" s="165"/>
      <c r="DQ196" s="165"/>
      <c r="DR196" s="165"/>
      <c r="DS196" s="165"/>
      <c r="DT196" s="165"/>
      <c r="DU196" s="165"/>
      <c r="DV196" s="165"/>
      <c r="DW196" s="165"/>
      <c r="DX196" s="165"/>
      <c r="DY196" s="165"/>
      <c r="DZ196" s="165"/>
      <c r="EA196" s="165"/>
      <c r="EB196" s="165"/>
      <c r="EC196" s="165"/>
      <c r="ED196" s="165"/>
      <c r="EE196" s="165"/>
      <c r="EF196" s="165"/>
      <c r="EG196" s="165"/>
      <c r="EH196" s="165"/>
      <c r="EI196" s="165"/>
      <c r="EJ196" s="165"/>
      <c r="EK196" s="165"/>
      <c r="EL196" s="165"/>
      <c r="EM196" s="165"/>
      <c r="EN196" s="165"/>
      <c r="EO196" s="165"/>
      <c r="EP196" s="165"/>
      <c r="EQ196" s="165"/>
      <c r="ER196" s="165"/>
      <c r="ES196" s="165"/>
      <c r="ET196" s="165"/>
      <c r="EU196" s="165"/>
      <c r="EV196" s="165"/>
      <c r="EW196" s="165"/>
      <c r="EX196" s="165"/>
      <c r="EY196" s="165"/>
      <c r="EZ196" s="165"/>
      <c r="FA196" s="165"/>
      <c r="FB196" s="165"/>
      <c r="FC196" s="165"/>
      <c r="FD196" s="165"/>
      <c r="FE196" s="165"/>
      <c r="FF196" s="165"/>
      <c r="FG196" s="165"/>
      <c r="FH196" s="165"/>
      <c r="FI196" s="165"/>
      <c r="FJ196" s="165"/>
      <c r="FK196" s="165"/>
      <c r="FL196" s="165"/>
      <c r="FM196" s="165"/>
      <c r="FN196" s="165"/>
      <c r="FO196" s="165"/>
      <c r="FP196" s="165"/>
      <c r="FQ196" s="165"/>
      <c r="FR196" s="165"/>
      <c r="FS196" s="165"/>
      <c r="FT196" s="165"/>
      <c r="FU196" s="165"/>
      <c r="FV196" s="165"/>
      <c r="FW196" s="165"/>
      <c r="FX196" s="165"/>
      <c r="FY196" s="165"/>
      <c r="FZ196" s="165"/>
      <c r="GA196" s="165"/>
      <c r="GB196" s="165"/>
      <c r="GC196" s="167"/>
      <c r="GD196" s="167"/>
      <c r="GE196" s="167"/>
      <c r="GF196" s="167"/>
      <c r="GG196" s="167"/>
      <c r="GH196" s="167"/>
      <c r="GI196" s="167"/>
      <c r="GJ196" s="167"/>
      <c r="GK196" s="167"/>
    </row>
    <row r="197" spans="1:203" ht="14.4" customHeight="1">
      <c r="A197" t="s">
        <v>214</v>
      </c>
      <c r="B197" s="19" t="s">
        <v>215</v>
      </c>
      <c r="C197" s="34"/>
      <c r="D197" s="168"/>
      <c r="E197" s="168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67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</row>
    <row r="198" spans="1:203" ht="14.4" customHeight="1">
      <c r="A198" t="s">
        <v>128</v>
      </c>
      <c r="B198" s="17" t="s">
        <v>129</v>
      </c>
      <c r="C198" s="35"/>
      <c r="D198" s="165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</row>
    <row r="199" spans="1:203" ht="14.4" customHeight="1">
      <c r="A199" t="s">
        <v>148</v>
      </c>
      <c r="B199" s="17" t="s">
        <v>130</v>
      </c>
      <c r="C199" s="35"/>
      <c r="D199" s="165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67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</row>
    <row r="200" spans="1:203" ht="14.4" customHeight="1">
      <c r="A200" s="17" t="s">
        <v>149</v>
      </c>
      <c r="B200" s="17" t="s">
        <v>133</v>
      </c>
      <c r="C200" s="46"/>
      <c r="D200" s="18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67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</row>
    <row r="201" spans="1:203" ht="14.4" customHeight="1">
      <c r="A201" s="17" t="s">
        <v>358</v>
      </c>
      <c r="B201" s="17"/>
      <c r="C201" s="46"/>
      <c r="D201" s="18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</row>
    <row r="202" spans="1:203" ht="14.4" customHeight="1">
      <c r="A202" s="17" t="s">
        <v>245</v>
      </c>
      <c r="B202" s="17"/>
      <c r="C202" s="46"/>
      <c r="D202" s="18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67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</row>
    <row r="203" spans="1:203" ht="14.4" customHeight="1">
      <c r="A203" s="17"/>
      <c r="B203" s="17"/>
      <c r="C203" s="46"/>
      <c r="D203" s="18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67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</row>
    <row r="204" spans="1:203" ht="14.4" customHeight="1">
      <c r="A204" s="17" t="s">
        <v>135</v>
      </c>
      <c r="B204" s="17"/>
      <c r="C204" s="46"/>
      <c r="D204" s="18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</row>
    <row r="205" spans="1:203" ht="14.4" customHeight="1">
      <c r="A205" t="s">
        <v>309</v>
      </c>
      <c r="B205" t="s">
        <v>305</v>
      </c>
      <c r="C205" s="48"/>
      <c r="D205" s="165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67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</row>
    <row r="206" spans="1:203" ht="14.4" customHeight="1">
      <c r="A206" t="s">
        <v>310</v>
      </c>
      <c r="B206" t="s">
        <v>306</v>
      </c>
      <c r="C206" s="48"/>
      <c r="D206" s="163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67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</row>
    <row r="207" spans="1:203" ht="14.4" customHeight="1">
      <c r="A207" t="s">
        <v>311</v>
      </c>
      <c r="B207" s="17" t="s">
        <v>314</v>
      </c>
      <c r="C207" s="48"/>
      <c r="D207" s="163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</row>
    <row r="208" spans="1:203" s="18" customFormat="1" ht="15.6">
      <c r="A208" s="10" t="s">
        <v>312</v>
      </c>
      <c r="B208" s="10" t="s">
        <v>313</v>
      </c>
      <c r="C208" s="39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1"/>
      <c r="AZ208" s="171"/>
      <c r="BA208" s="171"/>
      <c r="BB208" s="171"/>
      <c r="BC208" s="171"/>
      <c r="BD208" s="171"/>
      <c r="BE208" s="171"/>
      <c r="BF208" s="171"/>
      <c r="BG208" s="171"/>
      <c r="BH208" s="171"/>
      <c r="BI208" s="171"/>
      <c r="BJ208" s="171"/>
      <c r="BK208" s="171"/>
      <c r="BL208" s="171"/>
      <c r="BM208" s="171"/>
      <c r="BN208" s="171"/>
      <c r="BO208" s="171"/>
      <c r="BP208" s="171"/>
      <c r="BQ208" s="171"/>
      <c r="BR208" s="171"/>
      <c r="BS208" s="171"/>
      <c r="BT208" s="171"/>
      <c r="BU208" s="171"/>
      <c r="BV208" s="171"/>
      <c r="BW208" s="171"/>
      <c r="BX208" s="171"/>
      <c r="BY208" s="171"/>
      <c r="BZ208" s="171"/>
      <c r="CA208" s="171"/>
      <c r="CB208" s="171"/>
      <c r="CC208" s="171"/>
      <c r="CD208" s="171"/>
      <c r="CE208" s="171"/>
      <c r="CF208" s="171"/>
      <c r="CG208" s="171"/>
      <c r="CH208" s="171"/>
      <c r="CI208" s="171"/>
      <c r="CJ208" s="171"/>
      <c r="CK208" s="171"/>
      <c r="CL208" s="171"/>
      <c r="CM208" s="171"/>
      <c r="CN208" s="171"/>
      <c r="CO208" s="171"/>
      <c r="CP208" s="171"/>
      <c r="CQ208" s="171"/>
      <c r="CR208" s="171"/>
      <c r="CS208" s="171"/>
      <c r="CT208" s="171"/>
      <c r="CU208" s="171"/>
      <c r="CV208" s="171"/>
      <c r="CW208" s="171"/>
      <c r="CX208" s="171"/>
      <c r="CY208" s="171"/>
      <c r="CZ208" s="171"/>
      <c r="DA208" s="171"/>
      <c r="DB208" s="171"/>
      <c r="DC208" s="171"/>
      <c r="DD208" s="171"/>
      <c r="DE208" s="171"/>
      <c r="DF208" s="171"/>
      <c r="DG208" s="171"/>
      <c r="DH208" s="171"/>
      <c r="DI208" s="171"/>
      <c r="DJ208" s="171"/>
      <c r="DK208" s="171"/>
      <c r="DL208" s="171"/>
      <c r="DM208" s="171"/>
      <c r="DN208" s="171"/>
      <c r="DO208" s="171"/>
      <c r="DP208" s="171"/>
      <c r="DQ208" s="171"/>
      <c r="DR208" s="171"/>
      <c r="DS208" s="171"/>
      <c r="DT208" s="171"/>
      <c r="DU208" s="171"/>
      <c r="DV208" s="171"/>
      <c r="DW208" s="171"/>
      <c r="DX208" s="171"/>
      <c r="DY208" s="171"/>
      <c r="DZ208" s="171"/>
      <c r="EA208" s="171"/>
      <c r="EB208" s="171"/>
      <c r="EC208" s="171"/>
      <c r="ED208" s="171"/>
      <c r="EE208" s="171"/>
      <c r="EF208" s="171"/>
      <c r="EG208" s="171"/>
      <c r="EH208" s="171"/>
      <c r="EI208" s="171"/>
      <c r="EJ208" s="171"/>
      <c r="EK208" s="171"/>
      <c r="EL208" s="171"/>
      <c r="EM208" s="171"/>
      <c r="EN208" s="171"/>
      <c r="EO208" s="171"/>
      <c r="EP208" s="171"/>
      <c r="EQ208" s="171"/>
      <c r="ER208" s="171"/>
      <c r="ES208" s="171"/>
      <c r="ET208" s="171"/>
      <c r="EU208" s="171"/>
      <c r="EV208" s="171"/>
      <c r="EW208" s="171"/>
      <c r="EX208" s="171"/>
      <c r="EY208" s="171"/>
      <c r="EZ208" s="171"/>
      <c r="FA208" s="171"/>
      <c r="FB208" s="171"/>
      <c r="FC208" s="171"/>
      <c r="FD208" s="171"/>
      <c r="FE208" s="171"/>
      <c r="FF208" s="171"/>
      <c r="FG208" s="171"/>
      <c r="FH208" s="171"/>
      <c r="FI208" s="171"/>
      <c r="FJ208" s="171"/>
      <c r="FK208" s="171"/>
      <c r="FL208" s="171"/>
      <c r="FM208" s="171"/>
      <c r="FN208" s="171"/>
      <c r="FO208" s="171"/>
      <c r="FP208" s="171"/>
      <c r="FQ208" s="171"/>
      <c r="FR208" s="171"/>
      <c r="FS208" s="171"/>
      <c r="FT208" s="171"/>
      <c r="FU208" s="171"/>
      <c r="FV208" s="171"/>
      <c r="FW208" s="171"/>
      <c r="FX208" s="171"/>
      <c r="FY208" s="171"/>
      <c r="FZ208" s="171"/>
      <c r="GA208" s="171"/>
      <c r="GB208" s="171"/>
      <c r="GC208" s="171"/>
      <c r="GD208" s="171"/>
      <c r="GE208" s="171"/>
      <c r="GF208" s="171"/>
      <c r="GG208" s="171"/>
      <c r="GH208" s="171"/>
      <c r="GI208" s="171"/>
      <c r="GJ208" s="171"/>
      <c r="GK208" s="171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</row>
    <row r="209" spans="2:193" ht="15.6">
      <c r="B209" s="17" t="s">
        <v>136</v>
      </c>
      <c r="C209" s="37"/>
      <c r="D209" s="163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62"/>
      <c r="DA209" s="162"/>
      <c r="DB209" s="162"/>
      <c r="DC209" s="162"/>
      <c r="DD209" s="162"/>
      <c r="DE209" s="162"/>
      <c r="DF209" s="162"/>
      <c r="DG209" s="162"/>
      <c r="DH209" s="162"/>
      <c r="DI209" s="162"/>
      <c r="DJ209" s="162"/>
      <c r="DK209" s="162"/>
      <c r="DL209" s="162"/>
      <c r="DM209" s="162"/>
      <c r="DN209" s="162"/>
      <c r="DO209" s="162"/>
      <c r="DP209" s="162"/>
      <c r="DQ209" s="162"/>
      <c r="DR209" s="162"/>
      <c r="DS209" s="162"/>
      <c r="DT209" s="162"/>
      <c r="DU209" s="162"/>
      <c r="DV209" s="162"/>
      <c r="DW209" s="162"/>
      <c r="DX209" s="162"/>
      <c r="DY209" s="162"/>
      <c r="DZ209" s="162"/>
      <c r="EA209" s="162"/>
      <c r="EB209" s="162"/>
      <c r="EC209" s="162"/>
      <c r="ED209" s="162"/>
      <c r="EE209" s="162"/>
      <c r="EF209" s="162"/>
      <c r="EG209" s="162"/>
      <c r="EH209" s="162"/>
      <c r="EI209" s="162"/>
      <c r="EJ209" s="162"/>
      <c r="EK209" s="162"/>
      <c r="EL209" s="162"/>
      <c r="EM209" s="162"/>
      <c r="EN209" s="162"/>
      <c r="EO209" s="162"/>
      <c r="EP209" s="162"/>
      <c r="EQ209" s="162"/>
      <c r="ER209" s="162"/>
      <c r="ES209" s="162"/>
      <c r="ET209" s="162"/>
      <c r="EU209" s="162"/>
      <c r="EV209" s="162"/>
      <c r="EW209" s="162"/>
      <c r="EX209" s="162"/>
      <c r="EY209" s="162"/>
      <c r="EZ209" s="162"/>
      <c r="FA209" s="162"/>
      <c r="FB209" s="162"/>
      <c r="FC209" s="162"/>
      <c r="FD209" s="162"/>
      <c r="FE209" s="162"/>
      <c r="FF209" s="162"/>
      <c r="FG209" s="162"/>
      <c r="FH209" s="162"/>
      <c r="FI209" s="162"/>
      <c r="FJ209" s="162"/>
      <c r="FK209" s="162"/>
      <c r="FL209" s="162"/>
      <c r="FM209" s="162"/>
      <c r="FN209" s="162"/>
      <c r="FO209" s="162"/>
      <c r="FP209" s="162"/>
      <c r="FQ209" s="162"/>
      <c r="FR209" s="162"/>
      <c r="FS209" s="162"/>
      <c r="FT209" s="162"/>
      <c r="FU209" s="162"/>
      <c r="FV209" s="162"/>
      <c r="FW209" s="162"/>
      <c r="FX209" s="162"/>
      <c r="FY209" s="162"/>
      <c r="FZ209" s="162"/>
      <c r="GA209" s="162"/>
      <c r="GB209" s="162"/>
      <c r="GC209" s="167"/>
      <c r="GD209" s="167"/>
      <c r="GE209" s="167"/>
      <c r="GF209" s="167"/>
      <c r="GG209" s="167"/>
      <c r="GH209" s="167"/>
      <c r="GI209" s="167"/>
      <c r="GJ209" s="167"/>
      <c r="GK209" s="167"/>
    </row>
    <row r="210" spans="2:193" ht="15.6">
      <c r="B210" s="17" t="s">
        <v>137</v>
      </c>
      <c r="C210" s="37"/>
      <c r="D210" s="163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62"/>
      <c r="DA210" s="162"/>
      <c r="DB210" s="162"/>
      <c r="DC210" s="162"/>
      <c r="DD210" s="162"/>
      <c r="DE210" s="162"/>
      <c r="DF210" s="162"/>
      <c r="DG210" s="162"/>
      <c r="DH210" s="162"/>
      <c r="DI210" s="162"/>
      <c r="DJ210" s="162"/>
      <c r="DK210" s="162"/>
      <c r="DL210" s="162"/>
      <c r="DM210" s="162"/>
      <c r="DN210" s="162"/>
      <c r="DO210" s="162"/>
      <c r="DP210" s="162"/>
      <c r="DQ210" s="162"/>
      <c r="DR210" s="162"/>
      <c r="DS210" s="162"/>
      <c r="DT210" s="162"/>
      <c r="DU210" s="162"/>
      <c r="DV210" s="162"/>
      <c r="DW210" s="162"/>
      <c r="DX210" s="162"/>
      <c r="DY210" s="162"/>
      <c r="DZ210" s="162"/>
      <c r="EA210" s="162"/>
      <c r="EB210" s="162"/>
      <c r="EC210" s="162"/>
      <c r="ED210" s="162"/>
      <c r="EE210" s="162"/>
      <c r="EF210" s="162"/>
      <c r="EG210" s="162"/>
      <c r="EH210" s="162"/>
      <c r="EI210" s="162"/>
      <c r="EJ210" s="162"/>
      <c r="EK210" s="162"/>
      <c r="EL210" s="162"/>
      <c r="EM210" s="162"/>
      <c r="EN210" s="162"/>
      <c r="EO210" s="162"/>
      <c r="EP210" s="162"/>
      <c r="EQ210" s="162"/>
      <c r="ER210" s="162"/>
      <c r="ES210" s="162"/>
      <c r="ET210" s="162"/>
      <c r="EU210" s="162"/>
      <c r="EV210" s="162"/>
      <c r="EW210" s="162"/>
      <c r="EX210" s="162"/>
      <c r="EY210" s="162"/>
      <c r="EZ210" s="162"/>
      <c r="FA210" s="162"/>
      <c r="FB210" s="162"/>
      <c r="FC210" s="162"/>
      <c r="FD210" s="162"/>
      <c r="FE210" s="162"/>
      <c r="FF210" s="162"/>
      <c r="FG210" s="162"/>
      <c r="FH210" s="162"/>
      <c r="FI210" s="162"/>
      <c r="FJ210" s="162"/>
      <c r="FK210" s="162"/>
      <c r="FL210" s="162"/>
      <c r="FM210" s="162"/>
      <c r="FN210" s="162"/>
      <c r="FO210" s="162"/>
      <c r="FP210" s="162"/>
      <c r="FQ210" s="162"/>
      <c r="FR210" s="162"/>
      <c r="FS210" s="162"/>
      <c r="FT210" s="162"/>
      <c r="FU210" s="162"/>
      <c r="FV210" s="162"/>
      <c r="FW210" s="162"/>
      <c r="FX210" s="162"/>
      <c r="FY210" s="162"/>
      <c r="FZ210" s="162"/>
      <c r="GA210" s="162"/>
      <c r="GB210" s="162"/>
      <c r="GC210" s="167"/>
      <c r="GD210" s="167"/>
      <c r="GE210" s="167"/>
      <c r="GF210" s="167"/>
      <c r="GG210" s="167"/>
      <c r="GH210" s="167"/>
      <c r="GI210" s="167"/>
      <c r="GJ210" s="167"/>
      <c r="GK210" s="167"/>
    </row>
    <row r="211" spans="2:193">
      <c r="B211" s="17"/>
      <c r="C211" s="37"/>
      <c r="D211" s="163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62"/>
      <c r="DA211" s="162"/>
      <c r="DB211" s="162"/>
      <c r="DC211" s="162"/>
      <c r="DD211" s="162"/>
      <c r="DE211" s="162"/>
      <c r="DF211" s="162"/>
      <c r="DG211" s="162"/>
      <c r="DH211" s="162"/>
      <c r="DI211" s="162"/>
      <c r="DJ211" s="162"/>
      <c r="DK211" s="162"/>
      <c r="DL211" s="162"/>
      <c r="DM211" s="162"/>
      <c r="DN211" s="162"/>
      <c r="DO211" s="162"/>
      <c r="DP211" s="162"/>
      <c r="DQ211" s="162"/>
      <c r="DR211" s="162"/>
      <c r="DS211" s="162"/>
      <c r="DT211" s="162"/>
      <c r="DU211" s="162"/>
      <c r="DV211" s="162"/>
      <c r="DW211" s="162"/>
      <c r="DX211" s="162"/>
      <c r="DY211" s="162"/>
      <c r="DZ211" s="162"/>
      <c r="EA211" s="162"/>
      <c r="EB211" s="162"/>
      <c r="EC211" s="162"/>
      <c r="ED211" s="162"/>
      <c r="EE211" s="162"/>
      <c r="EF211" s="162"/>
      <c r="EG211" s="162"/>
      <c r="EH211" s="162"/>
      <c r="EI211" s="162"/>
      <c r="EJ211" s="162"/>
      <c r="EK211" s="162"/>
      <c r="EL211" s="162"/>
      <c r="EM211" s="162"/>
      <c r="EN211" s="162"/>
      <c r="EO211" s="162"/>
      <c r="EP211" s="162"/>
      <c r="EQ211" s="162"/>
      <c r="ER211" s="162"/>
      <c r="ES211" s="162"/>
      <c r="ET211" s="162"/>
      <c r="EU211" s="162"/>
      <c r="EV211" s="162"/>
      <c r="EW211" s="162"/>
      <c r="EX211" s="162"/>
      <c r="EY211" s="162"/>
      <c r="EZ211" s="162"/>
      <c r="FA211" s="162"/>
      <c r="FB211" s="162"/>
      <c r="FC211" s="162"/>
      <c r="FD211" s="162"/>
      <c r="FE211" s="162"/>
      <c r="FF211" s="162"/>
      <c r="FG211" s="162"/>
      <c r="FH211" s="162"/>
      <c r="FI211" s="162"/>
      <c r="FJ211" s="162"/>
      <c r="FK211" s="162"/>
      <c r="FL211" s="162"/>
      <c r="FM211" s="162"/>
      <c r="FN211" s="162"/>
      <c r="FO211" s="162"/>
      <c r="FP211" s="162"/>
      <c r="FQ211" s="162"/>
      <c r="FR211" s="162"/>
      <c r="FS211" s="162"/>
      <c r="FT211" s="162"/>
      <c r="FU211" s="162"/>
      <c r="FV211" s="162"/>
      <c r="FW211" s="162"/>
      <c r="FX211" s="162"/>
      <c r="FY211" s="162"/>
      <c r="FZ211" s="162"/>
      <c r="GA211" s="162"/>
      <c r="GB211" s="162"/>
      <c r="GC211" s="167"/>
      <c r="GD211" s="167"/>
      <c r="GE211" s="167"/>
      <c r="GF211" s="167"/>
      <c r="GG211" s="167"/>
      <c r="GH211" s="167"/>
      <c r="GI211" s="167"/>
      <c r="GJ211" s="167"/>
      <c r="GK211" s="167"/>
    </row>
    <row r="212" spans="2:193">
      <c r="B212" s="17"/>
      <c r="C212" s="37"/>
      <c r="D212" s="163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62"/>
      <c r="CI212" s="162"/>
      <c r="CJ212" s="162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  <c r="CX212" s="162"/>
      <c r="CY212" s="162"/>
      <c r="CZ212" s="162"/>
      <c r="DA212" s="162"/>
      <c r="DB212" s="162"/>
      <c r="DC212" s="162"/>
      <c r="DD212" s="162"/>
      <c r="DE212" s="162"/>
      <c r="DF212" s="162"/>
      <c r="DG212" s="162"/>
      <c r="DH212" s="162"/>
      <c r="DI212" s="162"/>
      <c r="DJ212" s="162"/>
      <c r="DK212" s="162"/>
      <c r="DL212" s="162"/>
      <c r="DM212" s="162"/>
      <c r="DN212" s="162"/>
      <c r="DO212" s="162"/>
      <c r="DP212" s="162"/>
      <c r="DQ212" s="162"/>
      <c r="DR212" s="162"/>
      <c r="DS212" s="162"/>
      <c r="DT212" s="162"/>
      <c r="DU212" s="162"/>
      <c r="DV212" s="162"/>
      <c r="DW212" s="162"/>
      <c r="DX212" s="162"/>
      <c r="DY212" s="162"/>
      <c r="DZ212" s="162"/>
      <c r="EA212" s="162"/>
      <c r="EB212" s="162"/>
      <c r="EC212" s="162"/>
      <c r="ED212" s="162"/>
      <c r="EE212" s="162"/>
      <c r="EF212" s="162"/>
      <c r="EG212" s="162"/>
      <c r="EH212" s="162"/>
      <c r="EI212" s="162"/>
      <c r="EJ212" s="162"/>
      <c r="EK212" s="162"/>
      <c r="EL212" s="162"/>
      <c r="EM212" s="162"/>
      <c r="EN212" s="162"/>
      <c r="EO212" s="162"/>
      <c r="EP212" s="162"/>
      <c r="EQ212" s="162"/>
      <c r="ER212" s="162"/>
      <c r="ES212" s="162"/>
      <c r="ET212" s="162"/>
      <c r="EU212" s="162"/>
      <c r="EV212" s="162"/>
      <c r="EW212" s="162"/>
      <c r="EX212" s="162"/>
      <c r="EY212" s="162"/>
      <c r="EZ212" s="162"/>
      <c r="FA212" s="162"/>
      <c r="FB212" s="162"/>
      <c r="FC212" s="162"/>
      <c r="FD212" s="162"/>
      <c r="FE212" s="162"/>
      <c r="FF212" s="162"/>
      <c r="FG212" s="162"/>
      <c r="FH212" s="162"/>
      <c r="FI212" s="162"/>
      <c r="FJ212" s="162"/>
      <c r="FK212" s="162"/>
      <c r="FL212" s="162"/>
      <c r="FM212" s="162"/>
      <c r="FN212" s="162"/>
      <c r="FO212" s="162"/>
      <c r="FP212" s="162"/>
      <c r="FQ212" s="162"/>
      <c r="FR212" s="162"/>
      <c r="FS212" s="162"/>
      <c r="FT212" s="162"/>
      <c r="FU212" s="162"/>
      <c r="FV212" s="162"/>
      <c r="FW212" s="162"/>
      <c r="FX212" s="162"/>
      <c r="FY212" s="162"/>
      <c r="FZ212" s="162"/>
      <c r="GA212" s="162"/>
      <c r="GB212" s="162"/>
      <c r="GC212" s="167"/>
      <c r="GD212" s="167"/>
      <c r="GE212" s="167"/>
      <c r="GF212" s="167"/>
      <c r="GG212" s="167"/>
      <c r="GH212" s="167"/>
      <c r="GI212" s="167"/>
      <c r="GJ212" s="167"/>
      <c r="GK212" s="167"/>
    </row>
    <row r="213" spans="2:193">
      <c r="B213" s="17"/>
      <c r="C213" s="37"/>
      <c r="D213" s="16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</row>
    <row r="214" spans="2:193">
      <c r="B214" s="17"/>
      <c r="C214" s="37"/>
      <c r="D214" s="16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</row>
    <row r="215" spans="2:193">
      <c r="B215" s="17"/>
      <c r="C215" s="37"/>
      <c r="D215" s="16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</row>
    <row r="216" spans="2:193">
      <c r="B216" s="17"/>
      <c r="C216" s="37"/>
      <c r="D216" s="16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</row>
    <row r="217" spans="2:193">
      <c r="B217" s="17"/>
      <c r="C217" s="37"/>
      <c r="D217" s="16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</row>
    <row r="218" spans="2:193">
      <c r="B218" s="17"/>
      <c r="C218" s="37"/>
      <c r="D218" s="16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</row>
    <row r="219" spans="2:193">
      <c r="B219" s="17"/>
      <c r="C219" s="37"/>
      <c r="D219" s="16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</row>
    <row r="220" spans="2:193">
      <c r="B220" s="17"/>
      <c r="C220" s="33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</row>
    <row r="221" spans="2:193">
      <c r="B221" s="17"/>
      <c r="C221" s="33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</row>
    <row r="222" spans="2:193">
      <c r="B222" s="17"/>
      <c r="C222" s="33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</row>
    <row r="223" spans="2:193">
      <c r="B223" s="17"/>
      <c r="C223" s="33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</row>
    <row r="224" spans="2:193">
      <c r="B224" s="17"/>
      <c r="C224" s="33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</row>
    <row r="225" spans="2:184">
      <c r="B225" s="17"/>
      <c r="C225" s="33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</row>
    <row r="226" spans="2:184">
      <c r="B226" s="17"/>
      <c r="C226" s="33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</row>
    <row r="227" spans="2:184">
      <c r="B227" s="17"/>
      <c r="C227" s="3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</row>
    <row r="228" spans="2:184">
      <c r="B228" s="17"/>
      <c r="C228" s="33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</row>
    <row r="229" spans="2:184">
      <c r="B229" s="17"/>
      <c r="C229" s="37"/>
      <c r="D229" s="16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</row>
    <row r="230" spans="2:184">
      <c r="B230" s="17"/>
      <c r="C230" s="37"/>
      <c r="D230" s="16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</row>
    <row r="231" spans="2:184">
      <c r="B231" s="17"/>
      <c r="C231" s="37"/>
      <c r="D231" s="16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</row>
    <row r="232" spans="2:184">
      <c r="B232" s="17"/>
      <c r="C232" s="37"/>
      <c r="D232" s="16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</row>
    <row r="233" spans="2:184">
      <c r="B233" s="17"/>
      <c r="C233" s="37"/>
      <c r="D233" s="16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</row>
    <row r="234" spans="2:184">
      <c r="B234" s="17"/>
      <c r="C234" s="37"/>
      <c r="D234" s="16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</row>
    <row r="235" spans="2:184">
      <c r="B235" s="17"/>
      <c r="C235" s="33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</row>
  </sheetData>
  <conditionalFormatting sqref="D106">
    <cfRule type="cellIs" dxfId="14" priority="1" operator="equal">
      <formula>"decrease speed"</formula>
    </cfRule>
    <cfRule type="cellIs" dxfId="13" priority="2" operator="equal">
      <formula>"ok"</formula>
    </cfRule>
  </conditionalFormatting>
  <dataValidations count="1">
    <dataValidation allowBlank="1" showInputMessage="1" showErrorMessage="1" error="Insert a value between the reclaiming angles" sqref="C68:GB68"/>
  </dataValidations>
  <pageMargins left="0.74803149606299213" right="0.74803149606299213" top="0.98425196850393704" bottom="0.98425196850393704" header="0" footer="0"/>
  <pageSetup paperSize="9" scale="26" orientation="portrait" r:id="rId1"/>
  <headerFooter differentFirst="1" alignWithMargins="0">
    <oddFooter>&amp;LMod. BDHSTD-RCL-44-200&amp;RPag. &amp;P of &amp;N</oddFooter>
    <firstHeader>&amp;L&amp;G&amp;C
Bucket Wheel 
Power Calculation
doc. &amp;F&amp;RJob: 
Client:
Site:
Date:
Rev.:</firstHeader>
  </headerFooter>
  <rowBreaks count="3" manualBreakCount="3">
    <brk id="175" max="8" man="1"/>
    <brk id="235" max="8" man="1"/>
    <brk id="290" max="8" man="1"/>
  </rowBreaks>
  <drawing r:id="rId2"/>
  <legacyDrawingHF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Off" ma:contentTypeID="0x010100AE570B165755BF4BA331B1C89062534A0100D44BA91817A96545BAAD63E3A5CFD6B4" ma:contentTypeVersion="2" ma:contentTypeDescription="" ma:contentTypeScope="" ma:versionID="1aa817dfbc5172fbe4982a85758fb429">
  <xsd:schema xmlns:xsd="http://www.w3.org/2001/XMLSchema" xmlns:xs="http://www.w3.org/2001/XMLSchema" xmlns:p="http://schemas.microsoft.com/office/2006/metadata/properties" xmlns:ns2="11486749-7378-433e-946a-00ccab83df09" xmlns:ns3="5f4a66e3-a0a8-4d48-80db-839c7a702076" xmlns:ns4="537e7157-98fc-41ac-8e87-fc75700b2626" targetNamespace="http://schemas.microsoft.com/office/2006/metadata/properties" ma:root="true" ma:fieldsID="a55b842438bce1aaeb62d6f8433b8825" ns2:_="" ns3:_="" ns4:_="">
    <xsd:import namespace="11486749-7378-433e-946a-00ccab83df09"/>
    <xsd:import namespace="5f4a66e3-a0a8-4d48-80db-839c7a702076"/>
    <xsd:import namespace="537e7157-98fc-41ac-8e87-fc75700b2626"/>
    <xsd:element name="properties">
      <xsd:complexType>
        <xsd:sequence>
          <xsd:element name="documentManagement">
            <xsd:complexType>
              <xsd:all>
                <xsd:element ref="ns2:Favorites" minOccurs="0"/>
                <xsd:element ref="ns3:DocumentType" minOccurs="0"/>
                <xsd:element ref="ns2:SharedWithUsers" minOccurs="0"/>
                <xsd:element ref="ns2:SharedWithDetails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486749-7378-433e-946a-00ccab83df09" elementFormDefault="qualified">
    <xsd:import namespace="http://schemas.microsoft.com/office/2006/documentManagement/types"/>
    <xsd:import namespace="http://schemas.microsoft.com/office/infopath/2007/PartnerControls"/>
    <xsd:element name="Favorites" ma:index="8" nillable="true" ma:displayName="Favorites" ma:SharePointGroup="0" ma:internalName="Favorite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4a66e3-a0a8-4d48-80db-839c7a702076" elementFormDefault="qualified">
    <xsd:import namespace="http://schemas.microsoft.com/office/2006/documentManagement/types"/>
    <xsd:import namespace="http://schemas.microsoft.com/office/infopath/2007/PartnerControls"/>
    <xsd:element name="DocumentType" ma:index="9" nillable="true" ma:displayName="Document Type" ma:format="Dropdown" ma:internalName="DocumentType" ma:readOnly="false">
      <xsd:simpleType>
        <xsd:restriction base="dms:Choice">
          <xsd:enumeration value="Tipo 1"/>
          <xsd:enumeration value="Tipo 2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7e7157-98fc-41ac-8e87-fc75700b26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avorites xmlns="11486749-7378-433e-946a-00ccab83df09">
      <UserInfo>
        <DisplayName/>
        <AccountId xsi:nil="true"/>
        <AccountType/>
      </UserInfo>
    </Favorites>
    <DocumentType xmlns="5f4a66e3-a0a8-4d48-80db-839c7a702076" xsi:nil="true"/>
  </documentManagement>
</p:properties>
</file>

<file path=customXml/itemProps1.xml><?xml version="1.0" encoding="utf-8"?>
<ds:datastoreItem xmlns:ds="http://schemas.openxmlformats.org/officeDocument/2006/customXml" ds:itemID="{0530E1C9-B37B-4716-98B8-8AC8440756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486749-7378-433e-946a-00ccab83df09"/>
    <ds:schemaRef ds:uri="5f4a66e3-a0a8-4d48-80db-839c7a702076"/>
    <ds:schemaRef ds:uri="537e7157-98fc-41ac-8e87-fc75700b26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6E17621-9CD4-4540-B617-AB1CAE3F936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EF5E1C-632C-4653-8878-F2C39D844BFE}">
  <ds:schemaRefs>
    <ds:schemaRef ds:uri="64d73d02-9e9f-4a18-ba63-bb77cdb6c389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1712d571-1438-4a88-abdf-46da6b7d1fa9"/>
    <ds:schemaRef ds:uri="http://schemas.microsoft.com/office/2006/metadata/properties"/>
    <ds:schemaRef ds:uri="http://purl.org/dc/dcmitype/"/>
    <ds:schemaRef ds:uri="11486749-7378-433e-946a-00ccab83df09"/>
    <ds:schemaRef ds:uri="5f4a66e3-a0a8-4d48-80db-839c7a70207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Intervalli denominati</vt:lpstr>
      </vt:variant>
      <vt:variant>
        <vt:i4>13</vt:i4>
      </vt:variant>
    </vt:vector>
  </HeadingPairs>
  <TitlesOfParts>
    <vt:vector size="26" baseType="lpstr">
      <vt:lpstr>Input Data</vt:lpstr>
      <vt:lpstr>Bench Analysis</vt:lpstr>
      <vt:lpstr>PRINT</vt:lpstr>
      <vt:lpstr>Bench-1</vt:lpstr>
      <vt:lpstr>Bench-2</vt:lpstr>
      <vt:lpstr>Bench-3</vt:lpstr>
      <vt:lpstr>Bench-4</vt:lpstr>
      <vt:lpstr>Bench-5</vt:lpstr>
      <vt:lpstr>Bench-6</vt:lpstr>
      <vt:lpstr>Bench-7</vt:lpstr>
      <vt:lpstr>Bench-8</vt:lpstr>
      <vt:lpstr>Bench-9</vt:lpstr>
      <vt:lpstr>Bench-10</vt:lpstr>
      <vt:lpstr>'Bench Analysis'!Area_stampa</vt:lpstr>
      <vt:lpstr>'Bench-1'!Area_stampa</vt:lpstr>
      <vt:lpstr>'Bench-10'!Area_stampa</vt:lpstr>
      <vt:lpstr>'Bench-2'!Area_stampa</vt:lpstr>
      <vt:lpstr>'Bench-3'!Area_stampa</vt:lpstr>
      <vt:lpstr>'Bench-4'!Area_stampa</vt:lpstr>
      <vt:lpstr>'Bench-5'!Area_stampa</vt:lpstr>
      <vt:lpstr>'Bench-6'!Area_stampa</vt:lpstr>
      <vt:lpstr>'Bench-7'!Area_stampa</vt:lpstr>
      <vt:lpstr>'Bench-8'!Area_stampa</vt:lpstr>
      <vt:lpstr>'Bench-9'!Area_stampa</vt:lpstr>
      <vt:lpstr>'Input Data'!Area_stampa</vt:lpstr>
      <vt:lpstr>PRINT!Area_stampa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Reclaiming Analysis</dc:title>
  <dc:creator>Roberto Oddera</dc:creator>
  <cp:lastModifiedBy>Matteo Palese</cp:lastModifiedBy>
  <cp:lastPrinted>2019-06-25T10:01:06Z</cp:lastPrinted>
  <dcterms:created xsi:type="dcterms:W3CDTF">2008-09-13T20:28:32Z</dcterms:created>
  <dcterms:modified xsi:type="dcterms:W3CDTF">2023-08-22T15:09:02Z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ContentTypeId">
    <vt:lpwstr>0x010100AE570B165755BF4BA331B1C89062534A0100D44BA91817A96545BAAD63E3A5CFD6B4</vt:lpwstr>
  </property>
</Properties>
</file>