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77.xml" ContentType="application/vnd.openxmlformats-officedocument.drawingml.chart+xml"/>
  <Override PartName="/xl/charts/chart120.xml" ContentType="application/vnd.openxmlformats-officedocument.drawingml.chart+xml"/>
  <Override PartName="/xl/charts/chart116.xml" ContentType="application/vnd.openxmlformats-officedocument.drawingml.chart+xml"/>
  <Override PartName="/xl/charts/chart121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10.xml.rels" ContentType="application/vnd.openxmlformats-package.relationships+xml"/>
  <Override PartName="/xl/drawings/_rels/drawing6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1.xml.rels" ContentType="application/vnd.openxmlformats-package.relationships+xml"/>
  <Override PartName="/xl/comments2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put Data" sheetId="1" state="visible" r:id="rId2"/>
    <sheet name="Bench Analysis" sheetId="2" state="visible" r:id="rId3"/>
    <sheet name="PRINT" sheetId="3" state="visible" r:id="rId4"/>
    <sheet name="Bench-1" sheetId="4" state="visible" r:id="rId5"/>
    <sheet name="Bench-2" sheetId="5" state="visible" r:id="rId6"/>
    <sheet name="Bench-3" sheetId="6" state="visible" r:id="rId7"/>
    <sheet name="Bench-4" sheetId="7" state="visible" r:id="rId8"/>
    <sheet name="Bench-5" sheetId="8" state="visible" r:id="rId9"/>
    <sheet name="Bench-6" sheetId="9" state="visible" r:id="rId10"/>
    <sheet name="Bench-7" sheetId="10" state="visible" r:id="rId11"/>
    <sheet name="Bench-8" sheetId="11" state="visible" r:id="rId12"/>
    <sheet name="Bench-9" sheetId="12" state="visible" r:id="rId13"/>
    <sheet name="Bench-10" sheetId="13" state="visible" r:id="rId14"/>
  </sheets>
  <definedNames>
    <definedName function="false" hidden="false" localSheetId="1" name="_xlnm.Print_Area" vbProcedure="false">'Bench Analysis'!$A$1:$AJ$33</definedName>
    <definedName function="false" hidden="false" localSheetId="3" name="_xlnm.Print_Area" vbProcedure="false">'Bench-1'!$A$1:$GX$430</definedName>
    <definedName function="false" hidden="false" localSheetId="12" name="_xlnm.Print_Area" vbProcedure="false">'Bench-10'!$A$1:$I$430</definedName>
    <definedName function="false" hidden="false" localSheetId="4" name="_xlnm.Print_Area" vbProcedure="false">'Bench-2'!$A$1:$GL$430</definedName>
    <definedName function="false" hidden="false" localSheetId="5" name="_xlnm.Print_Area" vbProcedure="false">'Bench-3'!$A$1:$I$430</definedName>
    <definedName function="false" hidden="false" localSheetId="6" name="_xlnm.Print_Area" vbProcedure="false">'Bench-4'!$A$1:$I$430</definedName>
    <definedName function="false" hidden="false" localSheetId="7" name="_xlnm.Print_Area" vbProcedure="false">'Bench-5'!$A$1:$I$430</definedName>
    <definedName function="false" hidden="false" localSheetId="8" name="_xlnm.Print_Area" vbProcedure="false">'Bench-6'!$A$1:$I$430</definedName>
    <definedName function="false" hidden="false" localSheetId="9" name="_xlnm.Print_Area" vbProcedure="false">'Bench-7'!$A$1:$I$430</definedName>
    <definedName function="false" hidden="false" localSheetId="10" name="_xlnm.Print_Area" vbProcedure="false">'Bench-8'!$A$1:$I$430</definedName>
    <definedName function="false" hidden="false" localSheetId="11" name="_xlnm.Print_Area" vbProcedure="false">'Bench-9'!$A$1:$I$430</definedName>
    <definedName function="false" hidden="false" localSheetId="0" name="_xlnm.Print_Area" vbProcedure="false">'Input Data'!$A$1:$K$88</definedName>
    <definedName function="false" hidden="false" localSheetId="2" name="_xlnm.Print_Area" vbProcedure="false">PRINT!$A$2:$Y$2320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J6" authorId="0">
      <text>
        <r>
          <rPr>
            <sz val="9"/>
            <color rgb="FF000000"/>
            <rFont val="Tahoma"/>
            <family val="2"/>
            <charset val="1"/>
          </rPr>
          <t xml:space="preserve">Fr: [0,2; 0,7]</t>
        </r>
      </text>
    </comment>
    <comment ref="J11" authorId="0">
      <text>
        <r>
          <rPr>
            <sz val="9"/>
            <color rgb="FF000000"/>
            <rFont val="Tahoma"/>
            <family val="2"/>
            <charset val="1"/>
          </rPr>
          <t xml:space="preserve">for cell less BW: [0,24;0,40]
for cell BW: [0,25;0,45]</t>
        </r>
      </text>
    </comment>
    <comment ref="J13" authorId="0">
      <text>
        <r>
          <rPr>
            <sz val="9"/>
            <color rgb="FF000000"/>
            <rFont val="Tahoma"/>
            <family val="2"/>
            <charset val="1"/>
          </rPr>
          <t xml:space="preserve">c = 1-1,44
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L17" authorId="0">
      <text>
        <r>
          <rPr>
            <sz val="9"/>
            <color rgb="FF000000"/>
            <rFont val="Tahoma"/>
            <family val="2"/>
            <charset val="1"/>
          </rPr>
          <t xml:space="preserve">cella con formula:NON SCRIVERE</t>
        </r>
      </text>
    </comment>
    <comment ref="V2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Celle con formule:NON SCRIVERE
</t>
        </r>
      </text>
    </comment>
  </commentList>
</comments>
</file>

<file path=xl/sharedStrings.xml><?xml version="1.0" encoding="utf-8"?>
<sst xmlns="http://schemas.openxmlformats.org/spreadsheetml/2006/main" count="3477" uniqueCount="565">
  <si>
    <t xml:space="preserve">Input Data</t>
  </si>
  <si>
    <t xml:space="preserve">Check Data</t>
  </si>
  <si>
    <t xml:space="preserve">Material</t>
  </si>
  <si>
    <t xml:space="preserve">Bulk density</t>
  </si>
  <si>
    <r>
      <rPr>
        <sz val="10"/>
        <rFont val="GreekC"/>
        <family val="0"/>
        <charset val="1"/>
      </rPr>
      <t xml:space="preserve">r[</t>
    </r>
    <r>
      <rPr>
        <sz val="10"/>
        <rFont val="Arial"/>
        <family val="2"/>
        <charset val="1"/>
      </rPr>
      <t xml:space="preserve">t/m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]</t>
    </r>
  </si>
  <si>
    <t xml:space="preserve">Shape parameters analysis</t>
  </si>
  <si>
    <t xml:space="preserve">Repose angle </t>
  </si>
  <si>
    <t xml:space="preserve">f [°]</t>
  </si>
  <si>
    <t xml:space="preserve">Scarp angle</t>
  </si>
  <si>
    <r>
      <rPr>
        <sz val="10"/>
        <rFont val="GreekC"/>
        <family val="0"/>
        <charset val="1"/>
      </rPr>
      <t xml:space="preserve">b        </t>
    </r>
    <r>
      <rPr>
        <sz val="10"/>
        <rFont val="Arial"/>
        <family val="2"/>
        <charset val="1"/>
      </rPr>
      <t xml:space="preserve">[rad]</t>
    </r>
  </si>
  <si>
    <t xml:space="preserve">Friction Coefficient (material/steel)</t>
  </si>
  <si>
    <r>
      <rPr>
        <sz val="10"/>
        <rFont val="Arial"/>
        <family val="2"/>
        <charset val="1"/>
      </rPr>
      <t xml:space="preserve">f</t>
    </r>
    <r>
      <rPr>
        <vertAlign val="subscript"/>
        <sz val="10"/>
        <rFont val="Arial"/>
        <family val="2"/>
        <charset val="1"/>
      </rPr>
      <t xml:space="preserve">f</t>
    </r>
    <r>
      <rPr>
        <sz val="10"/>
        <rFont val="Arial"/>
        <family val="2"/>
        <charset val="1"/>
      </rPr>
      <t xml:space="preserve">=</t>
    </r>
  </si>
  <si>
    <r>
      <rPr>
        <sz val="10"/>
        <rFont val="GreekC"/>
        <family val="0"/>
        <charset val="1"/>
      </rPr>
      <t xml:space="preserve">b        </t>
    </r>
    <r>
      <rPr>
        <sz val="10"/>
        <rFont val="Arial"/>
        <family val="2"/>
        <charset val="1"/>
      </rPr>
      <t xml:space="preserve"> [°]</t>
    </r>
  </si>
  <si>
    <t xml:space="preserve">Nominal Required Capacity</t>
  </si>
  <si>
    <t xml:space="preserve">Q [t/h]</t>
  </si>
  <si>
    <t xml:space="preserve">Froud factor</t>
  </si>
  <si>
    <r>
      <rPr>
        <sz val="10"/>
        <rFont val="Arial"/>
        <family val="2"/>
        <charset val="1"/>
      </rPr>
      <t xml:space="preserve">Fr=v/</t>
    </r>
    <r>
      <rPr>
        <sz val="10"/>
        <rFont val="Calibri"/>
        <family val="2"/>
        <charset val="1"/>
      </rPr>
      <t xml:space="preserve">√</t>
    </r>
    <r>
      <rPr>
        <sz val="10"/>
        <rFont val="Arial"/>
        <family val="2"/>
        <charset val="1"/>
      </rPr>
      <t xml:space="preserve">(D/2 g)</t>
    </r>
  </si>
  <si>
    <r>
      <rPr>
        <sz val="10"/>
        <rFont val="Calibri"/>
        <family val="2"/>
        <charset val="1"/>
      </rPr>
      <t xml:space="preserve">M'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/s]</t>
    </r>
  </si>
  <si>
    <t xml:space="preserve">Bucket Wheel Tangential Limit Speed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</si>
  <si>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100</t>
    </r>
    <r>
      <rPr>
        <sz val="10"/>
        <rFont val="Arial"/>
        <family val="2"/>
        <charset val="1"/>
      </rPr>
      <t xml:space="preserve">=</t>
    </r>
    <r>
      <rPr>
        <sz val="10"/>
        <rFont val="Calibri"/>
        <family val="2"/>
        <charset val="1"/>
      </rPr>
      <t xml:space="preserve">√ (</t>
    </r>
    <r>
      <rPr>
        <sz val="10"/>
        <rFont val="Arial"/>
        <family val="2"/>
        <charset val="1"/>
      </rPr>
      <t xml:space="preserve">g D/2) [m/s]</t>
    </r>
  </si>
  <si>
    <t xml:space="preserve">Diameter (on cutting edge)</t>
  </si>
  <si>
    <t xml:space="preserve">D [m]</t>
  </si>
  <si>
    <t xml:space="preserve">k factor</t>
  </si>
  <si>
    <r>
      <rPr>
        <sz val="10"/>
        <rFont val="Arial"/>
        <family val="2"/>
        <charset val="1"/>
      </rPr>
      <t xml:space="preserve">k=v/v</t>
    </r>
    <r>
      <rPr>
        <vertAlign val="subscript"/>
        <sz val="10"/>
        <rFont val="Arial"/>
        <family val="2"/>
        <charset val="1"/>
      </rPr>
      <t xml:space="preserve">100</t>
    </r>
  </si>
  <si>
    <t xml:space="preserve">Bucket wheel rotational speed</t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</si>
  <si>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BW </t>
    </r>
    <r>
      <rPr>
        <sz val="10"/>
        <rFont val="Arial"/>
        <family val="2"/>
        <charset val="1"/>
      </rPr>
      <t xml:space="preserve">[rpm]</t>
    </r>
  </si>
  <si>
    <t xml:space="preserve">Required Bucket Capacity</t>
  </si>
  <si>
    <r>
      <rPr>
        <sz val="10"/>
        <rFont val="Arial"/>
        <family val="2"/>
        <charset val="1"/>
      </rPr>
      <t xml:space="preserve">J=M/3600 / S 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/ bucket]</t>
    </r>
  </si>
  <si>
    <t xml:space="preserve">Number of buckets</t>
  </si>
  <si>
    <t xml:space="preserve">z</t>
  </si>
  <si>
    <t xml:space="preserve">Reclaimed Capacity per each revolution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</si>
  <si>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r</t>
    </r>
    <r>
      <rPr>
        <sz val="10"/>
        <rFont val="Arial"/>
        <family val="2"/>
        <charset val="1"/>
      </rPr>
      <t xml:space="preserve">= f*V</t>
    </r>
    <r>
      <rPr>
        <vertAlign val="subscript"/>
        <sz val="10"/>
        <rFont val="Arial"/>
        <family val="2"/>
        <charset val="1"/>
      </rPr>
      <t xml:space="preserve">b, f=1</t>
    </r>
    <r>
      <rPr>
        <sz val="10"/>
        <rFont val="Arial"/>
        <family val="2"/>
        <charset val="1"/>
      </rPr>
      <t xml:space="preserve">*z           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]</t>
    </r>
  </si>
  <si>
    <t xml:space="preserve">Bucket volume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</si>
  <si>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b   </t>
    </r>
    <r>
      <rPr>
        <sz val="10"/>
        <rFont val="Arial"/>
        <family val="2"/>
        <charset val="1"/>
      </rPr>
      <t xml:space="preserve"> 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] </t>
    </r>
  </si>
  <si>
    <t xml:space="preserve">Shape factor</t>
  </si>
  <si>
    <r>
      <rPr>
        <sz val="10"/>
        <rFont val="GreekC"/>
        <family val="0"/>
        <charset val="1"/>
      </rPr>
      <t xml:space="preserve">c=</t>
    </r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Calibri"/>
        <family val="2"/>
        <charset val="1"/>
      </rPr>
      <t xml:space="preserve">b, f=1</t>
    </r>
    <r>
      <rPr>
        <vertAlign val="superscript"/>
        <sz val="10"/>
        <rFont val="Calibri"/>
        <family val="2"/>
        <charset val="1"/>
      </rPr>
      <t xml:space="preserve">1/3</t>
    </r>
    <r>
      <rPr>
        <sz val="10"/>
        <rFont val="Calibri"/>
        <family val="2"/>
        <charset val="1"/>
      </rPr>
      <t xml:space="preserve">/a</t>
    </r>
  </si>
  <si>
    <t xml:space="preserve">Bucket height</t>
  </si>
  <si>
    <r>
      <rPr>
        <sz val="10"/>
        <rFont val="Arial"/>
        <family val="2"/>
        <charset val="1"/>
      </rPr>
      <t xml:space="preserve">t</t>
    </r>
    <r>
      <rPr>
        <vertAlign val="subscript"/>
        <sz val="10"/>
        <rFont val="Arial"/>
        <family val="2"/>
        <charset val="1"/>
      </rPr>
      <t xml:space="preserve">E                                               </t>
    </r>
    <r>
      <rPr>
        <sz val="10"/>
        <rFont val="Calibri Light"/>
        <family val="2"/>
        <charset val="1"/>
      </rPr>
      <t xml:space="preserve">[m]</t>
    </r>
  </si>
  <si>
    <t xml:space="preserve">Ratio of pile height to wheel radious</t>
  </si>
  <si>
    <r>
      <rPr>
        <sz val="10"/>
        <rFont val="Arial"/>
        <family val="2"/>
        <charset val="1"/>
      </rPr>
      <t xml:space="preserve">c'=H</t>
    </r>
    <r>
      <rPr>
        <vertAlign val="subscript"/>
        <sz val="10"/>
        <rFont val="Arial"/>
        <family val="2"/>
        <charset val="1"/>
      </rPr>
      <t xml:space="preserve">p</t>
    </r>
    <r>
      <rPr>
        <sz val="10"/>
        <rFont val="Arial"/>
        <family val="2"/>
        <charset val="1"/>
      </rPr>
      <t xml:space="preserve">/R</t>
    </r>
  </si>
  <si>
    <t xml:space="preserve">Bucket width</t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</si>
  <si>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E                                              </t>
    </r>
    <r>
      <rPr>
        <sz val="10"/>
        <rFont val="Calibri Light"/>
        <family val="2"/>
        <charset val="1"/>
      </rPr>
      <t xml:space="preserve">[m]</t>
    </r>
  </si>
  <si>
    <t xml:space="preserve">Ratio of cutting height to wheel radious</t>
  </si>
  <si>
    <r>
      <rPr>
        <sz val="10"/>
        <rFont val="Arial"/>
        <family val="2"/>
        <charset val="1"/>
      </rPr>
      <t xml:space="preserve">c=H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/R</t>
    </r>
  </si>
  <si>
    <r>
      <rPr>
        <sz val="10"/>
        <rFont val="Arial"/>
        <family val="2"/>
        <charset val="1"/>
      </rPr>
      <t xml:space="preserve">Volume calculated considering selected t</t>
    </r>
    <r>
      <rPr>
        <vertAlign val="subscript"/>
        <sz val="10"/>
        <rFont val="Arial"/>
        <family val="2"/>
        <charset val="1"/>
      </rPr>
      <t xml:space="preserve">E</t>
    </r>
    <r>
      <rPr>
        <sz val="10"/>
        <rFont val="Arial"/>
        <family val="2"/>
        <charset val="1"/>
      </rPr>
      <t xml:space="preserve"> and b</t>
    </r>
    <r>
      <rPr>
        <vertAlign val="subscript"/>
        <sz val="10"/>
        <rFont val="Arial"/>
        <family val="2"/>
        <charset val="1"/>
      </rPr>
      <t xml:space="preserve">E</t>
    </r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</si>
  <si>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E,rif</t>
    </r>
    <r>
      <rPr>
        <sz val="10"/>
        <rFont val="Arial"/>
        <family val="2"/>
        <charset val="1"/>
      </rPr>
      <t xml:space="preserve">=0,78*</t>
    </r>
    <r>
      <rPr>
        <sz val="10"/>
        <rFont val="Calibri"/>
        <family val="2"/>
        <charset val="1"/>
      </rPr>
      <t xml:space="preserve">π/4</t>
    </r>
    <r>
      <rPr>
        <sz val="10"/>
        <rFont val="Arial"/>
        <family val="2"/>
        <charset val="1"/>
      </rPr>
      <t xml:space="preserve">*t</t>
    </r>
    <r>
      <rPr>
        <vertAlign val="subscript"/>
        <sz val="10"/>
        <rFont val="Arial"/>
        <family val="2"/>
        <charset val="1"/>
      </rPr>
      <t xml:space="preserve">E</t>
    </r>
    <r>
      <rPr>
        <vertAlign val="superscript"/>
        <sz val="10"/>
        <rFont val="Arial"/>
        <family val="2"/>
        <charset val="1"/>
      </rPr>
      <t xml:space="preserve">2 </t>
    </r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E </t>
    </r>
    <r>
      <rPr>
        <sz val="10"/>
        <rFont val="Arial"/>
        <family val="2"/>
        <charset val="1"/>
      </rPr>
      <t xml:space="preserve">   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] </t>
    </r>
  </si>
  <si>
    <t xml:space="preserve">Maximum bucket frontal sinking</t>
  </si>
  <si>
    <r>
      <rPr>
        <sz val="10"/>
        <rFont val="Arial"/>
        <family val="2"/>
        <charset val="1"/>
      </rPr>
      <t xml:space="preserve">t</t>
    </r>
    <r>
      <rPr>
        <vertAlign val="subscript"/>
        <sz val="10"/>
        <rFont val="Arial"/>
        <family val="2"/>
        <charset val="1"/>
      </rPr>
      <t xml:space="preserve">max</t>
    </r>
    <r>
      <rPr>
        <sz val="10"/>
        <rFont val="Arial"/>
        <family val="2"/>
        <charset val="1"/>
      </rPr>
      <t xml:space="preserve">=p cos </t>
    </r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Arial"/>
        <family val="2"/>
        <charset val="1"/>
      </rPr>
      <t xml:space="preserve">min</t>
    </r>
    <r>
      <rPr>
        <sz val="10"/>
        <rFont val="Arial"/>
        <family val="2"/>
        <charset val="1"/>
      </rPr>
      <t xml:space="preserve"> sen</t>
    </r>
    <r>
      <rPr>
        <sz val="10"/>
        <rFont val="GreekC"/>
        <family val="0"/>
        <charset val="1"/>
      </rPr>
      <t xml:space="preserve">f </t>
    </r>
    <r>
      <rPr>
        <sz val="10"/>
        <rFont val="Calibri Light"/>
        <family val="2"/>
        <charset val="1"/>
      </rPr>
      <t xml:space="preserve">[m]</t>
    </r>
  </si>
  <si>
    <t xml:space="preserve">Angle in which bucket discharge starts, measured from vert</t>
  </si>
  <si>
    <t xml:space="preserve">θ [°]</t>
  </si>
  <si>
    <t xml:space="preserve">Maximum bucket lateral sinking</t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</si>
  <si>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max</t>
    </r>
    <r>
      <rPr>
        <sz val="10"/>
        <rFont val="Arial"/>
        <family val="2"/>
        <charset val="1"/>
      </rPr>
      <t xml:space="preserve">=v</t>
    </r>
    <r>
      <rPr>
        <vertAlign val="subscript"/>
        <sz val="10"/>
        <rFont val="Arial"/>
        <family val="2"/>
        <charset val="1"/>
      </rPr>
      <t xml:space="preserve">s max</t>
    </r>
    <r>
      <rPr>
        <sz val="10"/>
        <rFont val="Arial"/>
        <family val="2"/>
        <charset val="1"/>
      </rPr>
      <t xml:space="preserve"> / S      </t>
    </r>
    <r>
      <rPr>
        <sz val="10"/>
        <rFont val="GreekC"/>
        <family val="0"/>
        <charset val="1"/>
      </rPr>
      <t xml:space="preserve">  </t>
    </r>
    <r>
      <rPr>
        <sz val="10"/>
        <rFont val="Calibri Light"/>
        <family val="2"/>
        <charset val="1"/>
      </rPr>
      <t xml:space="preserve">[m]</t>
    </r>
  </si>
  <si>
    <t xml:space="preserve">Efficiency of Drive (Coupling+Motor+Gearbox)</t>
  </si>
  <si>
    <t xml:space="preserve">m</t>
  </si>
  <si>
    <t xml:space="preserve">Bucket Efficiency (filling factor)</t>
  </si>
  <si>
    <t xml:space="preserve">f</t>
  </si>
  <si>
    <t xml:space="preserve">Maximum potential capacity</t>
  </si>
  <si>
    <r>
      <rPr>
        <sz val="10"/>
        <rFont val="Arial"/>
        <family val="2"/>
        <charset val="1"/>
      </rPr>
      <t xml:space="preserve">Q'=f </t>
    </r>
    <r>
      <rPr>
        <sz val="10"/>
        <rFont val="GreekC"/>
        <family val="0"/>
        <charset val="1"/>
      </rPr>
      <t xml:space="preserve">r</t>
    </r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S   [t/h]</t>
    </r>
  </si>
  <si>
    <t xml:space="preserve">Boom Lenght</t>
  </si>
  <si>
    <r>
      <rPr>
        <sz val="10"/>
        <rFont val="Arial"/>
        <family val="2"/>
        <charset val="1"/>
      </rPr>
      <t xml:space="preserve">L</t>
    </r>
    <r>
      <rPr>
        <vertAlign val="subscript"/>
        <sz val="10"/>
        <rFont val="Arial"/>
        <family val="2"/>
        <charset val="1"/>
      </rPr>
      <t xml:space="preserve">b </t>
    </r>
    <r>
      <rPr>
        <sz val="10"/>
        <rFont val="Arial"/>
        <family val="2"/>
        <charset val="1"/>
      </rPr>
      <t xml:space="preserve">[m]</t>
    </r>
  </si>
  <si>
    <t xml:space="preserve">Height of boom hinge from bottom of yard</t>
  </si>
  <si>
    <r>
      <rPr>
        <sz val="10"/>
        <rFont val="Arial"/>
        <family val="2"/>
        <charset val="1"/>
      </rPr>
      <t xml:space="preserve">H</t>
    </r>
    <r>
      <rPr>
        <vertAlign val="subscript"/>
        <sz val="10"/>
        <rFont val="Arial"/>
        <family val="2"/>
        <charset val="1"/>
      </rPr>
      <t xml:space="preserve">L</t>
    </r>
    <r>
      <rPr>
        <sz val="10"/>
        <rFont val="Arial"/>
        <family val="2"/>
        <charset val="1"/>
      </rPr>
      <t xml:space="preserve"> [m]</t>
    </r>
  </si>
  <si>
    <t xml:space="preserve">Distance of boom hinge from slewing axle</t>
  </si>
  <si>
    <t xml:space="preserve">l    [m]</t>
  </si>
  <si>
    <t xml:space="preserve">Height of BW axle from boom hinge (with boom horizontal)</t>
  </si>
  <si>
    <t xml:space="preserve">h  [m]</t>
  </si>
  <si>
    <t xml:space="preserve">Distance between pile CL and slewing axle</t>
  </si>
  <si>
    <t xml:space="preserve">d [m]</t>
  </si>
  <si>
    <t xml:space="preserve">Maximum selected boom slewing speed  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</si>
  <si>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Smax </t>
    </r>
    <r>
      <rPr>
        <sz val="10"/>
        <rFont val="Arial"/>
        <family val="2"/>
        <charset val="1"/>
      </rPr>
      <t xml:space="preserve"> [m/min]</t>
    </r>
  </si>
  <si>
    <t xml:space="preserve">Stockpile height</t>
  </si>
  <si>
    <r>
      <rPr>
        <sz val="10"/>
        <rFont val="Arial"/>
        <family val="2"/>
        <charset val="1"/>
      </rPr>
      <t xml:space="preserve">H</t>
    </r>
    <r>
      <rPr>
        <vertAlign val="subscript"/>
        <sz val="10"/>
        <rFont val="Arial"/>
        <family val="2"/>
        <charset val="1"/>
      </rPr>
      <t xml:space="preserve">p </t>
    </r>
    <r>
      <rPr>
        <sz val="10"/>
        <rFont val="Arial"/>
        <family val="2"/>
        <charset val="1"/>
      </rPr>
      <t xml:space="preserve">[m]</t>
    </r>
  </si>
  <si>
    <t xml:space="preserve">Bottom stockpile width</t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</si>
  <si>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p </t>
    </r>
    <r>
      <rPr>
        <sz val="10"/>
        <rFont val="Arial"/>
        <family val="2"/>
        <charset val="1"/>
      </rPr>
      <t xml:space="preserve">[m]</t>
    </r>
  </si>
  <si>
    <t xml:space="preserve">Stockpile lenght (of the full stockpile section)</t>
  </si>
  <si>
    <r>
      <rPr>
        <sz val="10"/>
        <rFont val="Arial"/>
        <family val="2"/>
        <charset val="1"/>
      </rPr>
      <t xml:space="preserve">L</t>
    </r>
    <r>
      <rPr>
        <vertAlign val="subscript"/>
        <sz val="10"/>
        <rFont val="Arial"/>
        <family val="2"/>
        <charset val="1"/>
      </rPr>
      <t xml:space="preserve">p </t>
    </r>
    <r>
      <rPr>
        <sz val="10"/>
        <rFont val="Arial"/>
        <family val="2"/>
        <charset val="1"/>
      </rPr>
      <t xml:space="preserve">[m]</t>
    </r>
  </si>
  <si>
    <t xml:space="preserve">Top stockpile width</t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</si>
  <si>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p </t>
    </r>
    <r>
      <rPr>
        <sz val="10"/>
        <rFont val="Arial"/>
        <family val="2"/>
        <charset val="1"/>
      </rPr>
      <t xml:space="preserve">[m]</t>
    </r>
  </si>
  <si>
    <t xml:space="preserve">Calculated minimum slewing angle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</si>
  <si>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min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</si>
  <si>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min</t>
    </r>
    <r>
      <rPr>
        <sz val="10"/>
        <rFont val="GreekC"/>
        <family val="0"/>
        <charset val="1"/>
      </rPr>
      <t xml:space="preserve"> [°]</t>
    </r>
  </si>
  <si>
    <t xml:space="preserve">Selected minimum angle of Reclaiming (in plant view)</t>
  </si>
  <si>
    <t xml:space="preserve">Calculated Maximum slewing angle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</si>
  <si>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max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</si>
  <si>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t xml:space="preserve">Calculated maximum slewing angle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</si>
  <si>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max</t>
    </r>
    <r>
      <rPr>
        <sz val="10"/>
        <rFont val="GreekC"/>
        <family val="0"/>
        <charset val="1"/>
      </rPr>
      <t xml:space="preserve"> [°]</t>
    </r>
  </si>
  <si>
    <t xml:space="preserve">Selected Maximum angle of Reclaiming (in plant view)</t>
  </si>
  <si>
    <t xml:space="preserve">Slewing acceleration </t>
  </si>
  <si>
    <r>
      <rPr>
        <sz val="10"/>
        <rFont val="Arial"/>
        <family val="2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1 </t>
    </r>
    <r>
      <rPr>
        <sz val="10"/>
        <rFont val="Arial"/>
        <family val="2"/>
        <charset val="1"/>
      </rPr>
      <t xml:space="preserve">[°/s</t>
    </r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]</t>
    </r>
  </si>
  <si>
    <r>
      <rPr>
        <sz val="10"/>
        <rFont val="Arial"/>
        <family val="2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1 </t>
    </r>
    <r>
      <rPr>
        <sz val="10"/>
        <rFont val="Arial"/>
        <family val="2"/>
        <charset val="1"/>
      </rPr>
      <t xml:space="preserve">[rad/s</t>
    </r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]</t>
    </r>
  </si>
  <si>
    <t xml:space="preserve">Slewing deceleration </t>
  </si>
  <si>
    <r>
      <rPr>
        <sz val="10"/>
        <rFont val="Arial"/>
        <family val="2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2 </t>
    </r>
    <r>
      <rPr>
        <sz val="10"/>
        <rFont val="Arial"/>
        <family val="2"/>
        <charset val="1"/>
      </rPr>
      <t xml:space="preserve">[°/s</t>
    </r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]</t>
    </r>
  </si>
  <si>
    <r>
      <rPr>
        <sz val="10"/>
        <rFont val="Arial"/>
        <family val="2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2 </t>
    </r>
    <r>
      <rPr>
        <sz val="10"/>
        <rFont val="Arial"/>
        <family val="2"/>
        <charset val="1"/>
      </rPr>
      <t xml:space="preserve">[rad/s</t>
    </r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]</t>
    </r>
  </si>
  <si>
    <r>
      <rPr>
        <sz val="10"/>
        <rFont val="Arial"/>
        <family val="2"/>
        <charset val="1"/>
      </rPr>
      <t xml:space="preserve">H</t>
    </r>
    <r>
      <rPr>
        <vertAlign val="subscript"/>
        <sz val="10"/>
        <rFont val="Arial"/>
        <family val="2"/>
        <charset val="1"/>
      </rPr>
      <t xml:space="preserve">p </t>
    </r>
    <r>
      <rPr>
        <sz val="10"/>
        <rFont val="Arial"/>
        <family val="2"/>
        <charset val="1"/>
      </rPr>
      <t xml:space="preserve">/R</t>
    </r>
  </si>
  <si>
    <t xml:space="preserve">Number of selected benches</t>
  </si>
  <si>
    <t xml:space="preserve">Maximum allowable step</t>
  </si>
  <si>
    <r>
      <rPr>
        <sz val="10"/>
        <rFont val="Arial"/>
        <family val="2"/>
        <charset val="1"/>
      </rPr>
      <t xml:space="preserve">p=t</t>
    </r>
    <r>
      <rPr>
        <vertAlign val="subscript"/>
        <sz val="10"/>
        <rFont val="Arial"/>
        <family val="2"/>
        <charset val="1"/>
      </rPr>
      <t xml:space="preserve">E </t>
    </r>
    <r>
      <rPr>
        <sz val="10"/>
        <rFont val="Arial"/>
        <family val="2"/>
        <charset val="1"/>
      </rPr>
      <t xml:space="preserve">/cos </t>
    </r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min</t>
    </r>
    <r>
      <rPr>
        <sz val="10"/>
        <rFont val="GreekC"/>
        <family val="0"/>
        <charset val="1"/>
      </rPr>
      <t xml:space="preserve">     </t>
    </r>
    <r>
      <rPr>
        <sz val="10"/>
        <rFont val="Calibri"/>
        <family val="2"/>
        <charset val="1"/>
      </rPr>
      <t xml:space="preserve">[m]</t>
    </r>
  </si>
  <si>
    <t xml:space="preserve">Selected Step of Reclaiming</t>
  </si>
  <si>
    <t xml:space="preserve">p       [m]</t>
  </si>
  <si>
    <t xml:space="preserve">θ [rad]</t>
  </si>
  <si>
    <t xml:space="preserve">Data Depending on material (automatically selected)</t>
  </si>
  <si>
    <t xml:space="preserve">Friction factor</t>
  </si>
  <si>
    <r>
      <rPr>
        <sz val="10"/>
        <rFont val="Arial"/>
        <family val="2"/>
        <charset val="1"/>
      </rPr>
      <t xml:space="preserve">f</t>
    </r>
    <r>
      <rPr>
        <vertAlign val="subscript"/>
        <sz val="10"/>
        <rFont val="Arial"/>
        <family val="2"/>
        <charset val="1"/>
      </rPr>
      <t xml:space="preserve">f</t>
    </r>
  </si>
  <si>
    <r>
      <rPr>
        <sz val="10"/>
        <rFont val="GreekC"/>
        <family val="0"/>
        <charset val="1"/>
      </rPr>
      <t xml:space="preserve">f </t>
    </r>
    <r>
      <rPr>
        <sz val="10"/>
        <rFont val="Calibri"/>
        <family val="2"/>
        <charset val="1"/>
      </rPr>
      <t xml:space="preserve">[rad]</t>
    </r>
  </si>
  <si>
    <t xml:space="preserve">Digging Coeficient</t>
  </si>
  <si>
    <t xml:space="preserve">K [kN/m]</t>
  </si>
  <si>
    <t xml:space="preserve">Data used by the program (automatically calculated)</t>
  </si>
  <si>
    <t xml:space="preserve">Minimum luffing angle</t>
  </si>
  <si>
    <r>
      <rPr>
        <sz val="10"/>
        <rFont val="GreekC"/>
        <family val="0"/>
        <charset val="1"/>
      </rPr>
      <t xml:space="preserve">d</t>
    </r>
    <r>
      <rPr>
        <vertAlign val="subscript"/>
        <sz val="10"/>
        <rFont val="Calibri"/>
        <family val="2"/>
        <charset val="1"/>
      </rPr>
      <t xml:space="preserve">min </t>
    </r>
    <r>
      <rPr>
        <sz val="10"/>
        <rFont val="Calibri"/>
        <family val="2"/>
        <charset val="1"/>
      </rPr>
      <t xml:space="preserve">[°]</t>
    </r>
  </si>
  <si>
    <r>
      <rPr>
        <sz val="10"/>
        <rFont val="GreekC"/>
        <family val="0"/>
        <charset val="1"/>
      </rPr>
      <t xml:space="preserve">d</t>
    </r>
    <r>
      <rPr>
        <vertAlign val="subscript"/>
        <sz val="10"/>
        <rFont val="Calibri"/>
        <family val="2"/>
        <charset val="1"/>
      </rPr>
      <t xml:space="preserve"> min</t>
    </r>
    <r>
      <rPr>
        <sz val="10"/>
        <rFont val="Calibri"/>
        <family val="2"/>
        <charset val="1"/>
      </rPr>
      <t xml:space="preserve">[rad]</t>
    </r>
  </si>
  <si>
    <t xml:space="preserve">Maximum luffing angle</t>
  </si>
  <si>
    <r>
      <rPr>
        <sz val="10"/>
        <rFont val="GreekC"/>
        <family val="0"/>
        <charset val="1"/>
      </rPr>
      <t xml:space="preserve">d</t>
    </r>
    <r>
      <rPr>
        <vertAlign val="subscript"/>
        <sz val="10"/>
        <rFont val="Calibri"/>
        <family val="2"/>
        <charset val="1"/>
      </rPr>
      <t xml:space="preserve">max </t>
    </r>
    <r>
      <rPr>
        <sz val="10"/>
        <rFont val="Calibri"/>
        <family val="2"/>
        <charset val="1"/>
      </rPr>
      <t xml:space="preserve">[°]</t>
    </r>
  </si>
  <si>
    <r>
      <rPr>
        <sz val="10"/>
        <rFont val="GreekC"/>
        <family val="0"/>
        <charset val="1"/>
      </rPr>
      <t xml:space="preserve">d</t>
    </r>
    <r>
      <rPr>
        <vertAlign val="subscript"/>
        <sz val="10"/>
        <rFont val="Calibri"/>
        <family val="2"/>
        <charset val="1"/>
      </rPr>
      <t xml:space="preserve"> max</t>
    </r>
    <r>
      <rPr>
        <sz val="10"/>
        <rFont val="Calibri"/>
        <family val="2"/>
        <charset val="1"/>
      </rPr>
      <t xml:space="preserve">[rad]</t>
    </r>
  </si>
  <si>
    <r>
      <rPr>
        <sz val="10"/>
        <rFont val="Arial"/>
        <family val="2"/>
        <charset val="1"/>
      </rPr>
      <t xml:space="preserve">Horizontal distance cutting edge/boom slew. CL with δ</t>
    </r>
    <r>
      <rPr>
        <vertAlign val="subscript"/>
        <sz val="10"/>
        <rFont val="Arial"/>
        <family val="2"/>
        <charset val="1"/>
      </rPr>
      <t xml:space="preserve">min</t>
    </r>
  </si>
  <si>
    <r>
      <rPr>
        <sz val="10"/>
        <rFont val="Arial"/>
        <family val="2"/>
        <charset val="1"/>
      </rPr>
      <t xml:space="preserve">L</t>
    </r>
    <r>
      <rPr>
        <vertAlign val="subscript"/>
        <sz val="10"/>
        <rFont val="Arial"/>
        <family val="2"/>
        <charset val="1"/>
      </rPr>
      <t xml:space="preserve">h,</t>
    </r>
    <r>
      <rPr>
        <vertAlign val="subscript"/>
        <sz val="10"/>
        <rFont val="greeck"/>
        <family val="0"/>
        <charset val="1"/>
      </rPr>
      <t xml:space="preserve">d</t>
    </r>
    <r>
      <rPr>
        <vertAlign val="subscript"/>
        <sz val="10"/>
        <rFont val="Arial"/>
        <family val="2"/>
        <charset val="1"/>
      </rPr>
      <t xml:space="preserve">min</t>
    </r>
    <r>
      <rPr>
        <sz val="10"/>
        <rFont val="Arial"/>
        <family val="2"/>
        <charset val="1"/>
      </rPr>
      <t xml:space="preserve">=L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+l+ D/2 sen </t>
    </r>
    <r>
      <rPr>
        <sz val="10"/>
        <rFont val="GreekC"/>
        <family val="0"/>
        <charset val="1"/>
      </rPr>
      <t xml:space="preserve">f+</t>
    </r>
    <r>
      <rPr>
        <sz val="10"/>
        <rFont val="Calibri"/>
        <family val="2"/>
        <charset val="1"/>
      </rPr>
      <t xml:space="preserve">hsen</t>
    </r>
    <r>
      <rPr>
        <sz val="10"/>
        <rFont val="GreekC"/>
        <family val="0"/>
        <charset val="1"/>
      </rPr>
      <t xml:space="preserve">d </t>
    </r>
    <r>
      <rPr>
        <sz val="10"/>
        <rFont val="Calibri"/>
        <family val="2"/>
        <charset val="1"/>
      </rPr>
      <t xml:space="preserve">[m]</t>
    </r>
  </si>
  <si>
    <t xml:space="preserve">Volumetric Capacity</t>
  </si>
  <si>
    <r>
      <rPr>
        <sz val="10"/>
        <rFont val="Arial"/>
        <family val="2"/>
        <charset val="1"/>
      </rPr>
      <t xml:space="preserve">M'=Q/</t>
    </r>
    <r>
      <rPr>
        <sz val="10"/>
        <rFont val="GreekC"/>
        <family val="0"/>
        <charset val="1"/>
      </rPr>
      <t xml:space="preserve">r</t>
    </r>
    <r>
      <rPr>
        <sz val="10"/>
        <rFont val="Arial"/>
        <family val="2"/>
        <charset val="1"/>
      </rPr>
      <t xml:space="preserve">/f 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/h]</t>
    </r>
  </si>
  <si>
    <t xml:space="preserve">Rotational Speed</t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</si>
  <si>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BW </t>
    </r>
    <r>
      <rPr>
        <sz val="10"/>
        <rFont val="Arial"/>
        <family val="2"/>
        <charset val="1"/>
      </rPr>
      <t xml:space="preserve">[rad/s]</t>
    </r>
  </si>
  <si>
    <t xml:space="preserve">Tangential Speed </t>
  </si>
  <si>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BW </t>
    </r>
    <r>
      <rPr>
        <sz val="10"/>
        <rFont val="Arial"/>
        <family val="2"/>
        <charset val="1"/>
      </rPr>
      <t xml:space="preserve">[m/s]</t>
    </r>
  </si>
  <si>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BW </t>
    </r>
    <r>
      <rPr>
        <sz val="10"/>
        <rFont val="Arial"/>
        <family val="2"/>
        <charset val="1"/>
      </rPr>
      <t xml:space="preserve">[m/min]</t>
    </r>
  </si>
  <si>
    <t xml:space="preserve">Angle between buckets</t>
  </si>
  <si>
    <r>
      <rPr>
        <sz val="10"/>
        <rFont val="GreekC"/>
        <family val="0"/>
        <charset val="1"/>
      </rPr>
      <t xml:space="preserve">a=</t>
    </r>
    <r>
      <rPr>
        <sz val="10"/>
        <rFont val="Arial"/>
        <family val="2"/>
        <charset val="1"/>
      </rPr>
      <t xml:space="preserve">2</t>
    </r>
    <r>
      <rPr>
        <sz val="10"/>
        <rFont val="Calibri"/>
        <family val="2"/>
        <charset val="1"/>
      </rPr>
      <t xml:space="preserve">π</t>
    </r>
    <r>
      <rPr>
        <sz val="10"/>
        <rFont val="GreekC"/>
        <family val="0"/>
        <charset val="1"/>
      </rPr>
      <t xml:space="preserve">/</t>
    </r>
    <r>
      <rPr>
        <sz val="10"/>
        <rFont val="Calibri"/>
        <family val="2"/>
        <charset val="1"/>
      </rPr>
      <t xml:space="preserve">z  [rad]</t>
    </r>
  </si>
  <si>
    <r>
      <rPr>
        <sz val="10"/>
        <rFont val="GreekC"/>
        <family val="0"/>
        <charset val="1"/>
      </rPr>
      <t xml:space="preserve">a=</t>
    </r>
    <r>
      <rPr>
        <sz val="10"/>
        <rFont val="Arial"/>
        <family val="2"/>
        <charset val="1"/>
      </rPr>
      <t xml:space="preserve">360</t>
    </r>
    <r>
      <rPr>
        <sz val="10"/>
        <rFont val="GreekC"/>
        <family val="0"/>
        <charset val="1"/>
      </rPr>
      <t xml:space="preserve">/</t>
    </r>
    <r>
      <rPr>
        <sz val="10"/>
        <rFont val="Calibri"/>
        <family val="2"/>
        <charset val="1"/>
      </rPr>
      <t xml:space="preserve">z  [°]</t>
    </r>
  </si>
  <si>
    <r>
      <rPr>
        <sz val="10"/>
        <rFont val="Arial"/>
        <family val="2"/>
        <charset val="1"/>
      </rPr>
      <t xml:space="preserve">Time in which bucket wheel rotates of </t>
    </r>
    <r>
      <rPr>
        <sz val="10"/>
        <rFont val="GreekC"/>
        <family val="0"/>
        <charset val="1"/>
      </rPr>
      <t xml:space="preserve">a</t>
    </r>
  </si>
  <si>
    <r>
      <rPr>
        <sz val="10"/>
        <rFont val="Arial"/>
        <family val="2"/>
        <charset val="1"/>
      </rPr>
      <t xml:space="preserve">T</t>
    </r>
    <r>
      <rPr>
        <vertAlign val="subscript"/>
        <sz val="10"/>
        <rFont val="Arial"/>
        <family val="2"/>
        <charset val="1"/>
      </rPr>
      <t xml:space="preserve">a</t>
    </r>
    <r>
      <rPr>
        <sz val="10"/>
        <rFont val="Arial"/>
        <family val="2"/>
        <charset val="1"/>
      </rPr>
      <t xml:space="preserve">=60/ω</t>
    </r>
    <r>
      <rPr>
        <vertAlign val="subscript"/>
        <sz val="10"/>
        <rFont val="Arial"/>
        <family val="2"/>
        <charset val="1"/>
      </rPr>
      <t xml:space="preserve">BW </t>
    </r>
    <r>
      <rPr>
        <sz val="10"/>
        <rFont val="Arial"/>
        <family val="2"/>
        <charset val="1"/>
      </rPr>
      <t xml:space="preserve">z            [s]</t>
    </r>
  </si>
  <si>
    <t xml:space="preserve">Buckets discharge </t>
  </si>
  <si>
    <t xml:space="preserve">S [bucket/min]</t>
  </si>
  <si>
    <t xml:space="preserve">   [bucket/ s]</t>
  </si>
  <si>
    <t xml:space="preserve">Pitch between buckets</t>
  </si>
  <si>
    <r>
      <rPr>
        <sz val="10"/>
        <rFont val="Arial"/>
        <family val="2"/>
        <charset val="1"/>
      </rPr>
      <t xml:space="preserve">a=</t>
    </r>
    <r>
      <rPr>
        <sz val="10"/>
        <rFont val="GreekC"/>
        <family val="0"/>
        <charset val="1"/>
      </rPr>
      <t xml:space="preserve">p</t>
    </r>
    <r>
      <rPr>
        <sz val="10"/>
        <rFont val="Arial"/>
        <family val="2"/>
        <charset val="1"/>
      </rPr>
      <t xml:space="preserve">D/z [m]</t>
    </r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</si>
  <si>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Smax </t>
    </r>
    <r>
      <rPr>
        <sz val="10"/>
        <rFont val="Arial"/>
        <family val="2"/>
        <charset val="1"/>
      </rPr>
      <t xml:space="preserve">           [m/s]</t>
    </r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</si>
  <si>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Smin  </t>
    </r>
    <r>
      <rPr>
        <sz val="10"/>
        <rFont val="Arial"/>
        <family val="2"/>
        <charset val="1"/>
      </rPr>
      <t xml:space="preserve">           [m/s]</t>
    </r>
  </si>
  <si>
    <t xml:space="preserve">Max Horizontal distance cutting edge/boom slew. CL</t>
  </si>
  <si>
    <r>
      <rPr>
        <sz val="10"/>
        <rFont val="Arial"/>
        <family val="2"/>
        <charset val="1"/>
      </rPr>
      <t xml:space="preserve">L</t>
    </r>
    <r>
      <rPr>
        <vertAlign val="subscript"/>
        <sz val="10"/>
        <rFont val="Arial"/>
        <family val="2"/>
        <charset val="1"/>
      </rPr>
      <t xml:space="preserve">h</t>
    </r>
    <r>
      <rPr>
        <sz val="10"/>
        <rFont val="Arial"/>
        <family val="2"/>
        <charset val="1"/>
      </rPr>
      <t xml:space="preserve">=L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+l+ D/2 sen </t>
    </r>
    <r>
      <rPr>
        <sz val="10"/>
        <rFont val="GreekC"/>
        <family val="0"/>
        <charset val="1"/>
      </rPr>
      <t xml:space="preserve">f  </t>
    </r>
    <r>
      <rPr>
        <sz val="10"/>
        <rFont val="Calibri"/>
        <family val="2"/>
        <charset val="1"/>
      </rPr>
      <t xml:space="preserve">[m]</t>
    </r>
  </si>
  <si>
    <r>
      <rPr>
        <sz val="10"/>
        <rFont val="Arial"/>
        <family val="2"/>
        <charset val="1"/>
      </rPr>
      <t xml:space="preserve">ω</t>
    </r>
    <r>
      <rPr>
        <vertAlign val="subscript"/>
        <sz val="10"/>
        <rFont val="Arial"/>
        <family val="2"/>
        <charset val="1"/>
      </rPr>
      <t xml:space="preserve">s</t>
    </r>
    <r>
      <rPr>
        <vertAlign val="subscript"/>
        <sz val="10"/>
        <rFont val="Calibri"/>
        <family val="2"/>
        <charset val="1"/>
      </rPr>
      <t xml:space="preserve">min</t>
    </r>
    <r>
      <rPr>
        <vertAlign val="subscript"/>
        <sz val="10"/>
        <rFont val="GreekC"/>
        <family val="0"/>
        <charset val="1"/>
      </rPr>
      <t xml:space="preserve"> </t>
    </r>
    <r>
      <rPr>
        <vertAlign val="subscript"/>
        <sz val="10"/>
        <rFont val="Arial"/>
        <family val="2"/>
        <charset val="1"/>
      </rPr>
      <t xml:space="preserve">              </t>
    </r>
    <r>
      <rPr>
        <sz val="10"/>
        <rFont val="Arial"/>
        <family val="2"/>
        <charset val="1"/>
      </rPr>
      <t xml:space="preserve">   [rad/s]</t>
    </r>
  </si>
  <si>
    <r>
      <rPr>
        <sz val="10"/>
        <rFont val="Arial"/>
        <family val="2"/>
        <charset val="1"/>
      </rPr>
      <t xml:space="preserve">ω</t>
    </r>
    <r>
      <rPr>
        <vertAlign val="subscript"/>
        <sz val="10"/>
        <rFont val="Arial"/>
        <family val="2"/>
        <charset val="1"/>
      </rPr>
      <t xml:space="preserve">s</t>
    </r>
    <r>
      <rPr>
        <vertAlign val="subscript"/>
        <sz val="10"/>
        <rFont val="Calibri"/>
        <family val="2"/>
        <charset val="1"/>
      </rPr>
      <t xml:space="preserve">min</t>
    </r>
    <r>
      <rPr>
        <vertAlign val="subscript"/>
        <sz val="10"/>
        <rFont val="GreekC"/>
        <family val="0"/>
        <charset val="1"/>
      </rPr>
      <t xml:space="preserve"> </t>
    </r>
    <r>
      <rPr>
        <sz val="10"/>
        <rFont val="Arial"/>
        <family val="2"/>
        <charset val="1"/>
      </rPr>
      <t xml:space="preserve">=v</t>
    </r>
    <r>
      <rPr>
        <vertAlign val="subscript"/>
        <sz val="10"/>
        <rFont val="Arial"/>
        <family val="2"/>
        <charset val="1"/>
      </rPr>
      <t xml:space="preserve">Smin</t>
    </r>
    <r>
      <rPr>
        <sz val="10"/>
        <rFont val="Arial"/>
        <family val="2"/>
        <charset val="1"/>
      </rPr>
      <t xml:space="preserve"> /L</t>
    </r>
    <r>
      <rPr>
        <vertAlign val="subscript"/>
        <sz val="10"/>
        <rFont val="Arial"/>
        <family val="2"/>
        <charset val="1"/>
      </rPr>
      <t xml:space="preserve">h                </t>
    </r>
    <r>
      <rPr>
        <sz val="10"/>
        <rFont val="Arial"/>
        <family val="2"/>
        <charset val="1"/>
      </rPr>
      <t xml:space="preserve">   [rpm]</t>
    </r>
  </si>
  <si>
    <r>
      <rPr>
        <sz val="10"/>
        <rFont val="Arial"/>
        <family val="2"/>
        <charset val="1"/>
      </rPr>
      <t xml:space="preserve">ω</t>
    </r>
    <r>
      <rPr>
        <vertAlign val="subscript"/>
        <sz val="10"/>
        <rFont val="Arial"/>
        <family val="2"/>
        <charset val="1"/>
      </rPr>
      <t xml:space="preserve">s</t>
    </r>
    <r>
      <rPr>
        <vertAlign val="subscript"/>
        <sz val="10"/>
        <rFont val="Calibri"/>
        <family val="2"/>
        <charset val="1"/>
      </rPr>
      <t xml:space="preserve">max</t>
    </r>
    <r>
      <rPr>
        <vertAlign val="subscript"/>
        <sz val="10"/>
        <rFont val="GreekC"/>
        <family val="0"/>
        <charset val="1"/>
      </rPr>
      <t xml:space="preserve"> </t>
    </r>
    <r>
      <rPr>
        <sz val="10"/>
        <rFont val="Arial"/>
        <family val="2"/>
        <charset val="1"/>
      </rPr>
      <t xml:space="preserve">=v</t>
    </r>
    <r>
      <rPr>
        <vertAlign val="subscript"/>
        <sz val="10"/>
        <rFont val="Arial"/>
        <family val="2"/>
        <charset val="1"/>
      </rPr>
      <t xml:space="preserve">Smax</t>
    </r>
    <r>
      <rPr>
        <sz val="10"/>
        <rFont val="Arial"/>
        <family val="2"/>
        <charset val="1"/>
      </rPr>
      <t xml:space="preserve"> /L</t>
    </r>
    <r>
      <rPr>
        <vertAlign val="subscript"/>
        <sz val="10"/>
        <rFont val="Arial"/>
        <family val="2"/>
        <charset val="1"/>
      </rPr>
      <t xml:space="preserve">h </t>
    </r>
    <r>
      <rPr>
        <sz val="10"/>
        <rFont val="Arial"/>
        <family val="2"/>
        <charset val="1"/>
      </rPr>
      <t xml:space="preserve">          [rad/s]</t>
    </r>
  </si>
  <si>
    <r>
      <rPr>
        <sz val="10"/>
        <rFont val="Arial"/>
        <family val="2"/>
        <charset val="1"/>
      </rPr>
      <t xml:space="preserve">ω</t>
    </r>
    <r>
      <rPr>
        <vertAlign val="subscript"/>
        <sz val="10"/>
        <rFont val="Arial"/>
        <family val="2"/>
        <charset val="1"/>
      </rPr>
      <t xml:space="preserve">s</t>
    </r>
    <r>
      <rPr>
        <vertAlign val="subscript"/>
        <sz val="10"/>
        <rFont val="Calibri"/>
        <family val="2"/>
        <charset val="1"/>
      </rPr>
      <t xml:space="preserve">max</t>
    </r>
    <r>
      <rPr>
        <vertAlign val="subscript"/>
        <sz val="10"/>
        <rFont val="GreekC"/>
        <family val="0"/>
        <charset val="1"/>
      </rPr>
      <t xml:space="preserve"> </t>
    </r>
    <r>
      <rPr>
        <sz val="10"/>
        <rFont val="Arial"/>
        <family val="2"/>
        <charset val="1"/>
      </rPr>
      <t xml:space="preserve">=v</t>
    </r>
    <r>
      <rPr>
        <vertAlign val="subscript"/>
        <sz val="10"/>
        <rFont val="Arial"/>
        <family val="2"/>
        <charset val="1"/>
      </rPr>
      <t xml:space="preserve">Smax</t>
    </r>
    <r>
      <rPr>
        <sz val="10"/>
        <rFont val="Arial"/>
        <family val="2"/>
        <charset val="1"/>
      </rPr>
      <t xml:space="preserve"> /L</t>
    </r>
    <r>
      <rPr>
        <vertAlign val="subscript"/>
        <sz val="10"/>
        <rFont val="Arial"/>
        <family val="2"/>
        <charset val="1"/>
      </rPr>
      <t xml:space="preserve">h </t>
    </r>
    <r>
      <rPr>
        <sz val="10"/>
        <rFont val="Arial"/>
        <family val="2"/>
        <charset val="1"/>
      </rPr>
      <t xml:space="preserve">          [°/s]</t>
    </r>
  </si>
  <si>
    <r>
      <rPr>
        <sz val="10"/>
        <rFont val="Arial"/>
        <family val="2"/>
        <charset val="1"/>
      </rPr>
      <t xml:space="preserve">ω</t>
    </r>
    <r>
      <rPr>
        <vertAlign val="subscript"/>
        <sz val="10"/>
        <rFont val="Arial"/>
        <family val="2"/>
        <charset val="1"/>
      </rPr>
      <t xml:space="preserve">s</t>
    </r>
    <r>
      <rPr>
        <vertAlign val="subscript"/>
        <sz val="10"/>
        <rFont val="Calibri"/>
        <family val="2"/>
        <charset val="1"/>
      </rPr>
      <t xml:space="preserve">max</t>
    </r>
    <r>
      <rPr>
        <vertAlign val="subscript"/>
        <sz val="10"/>
        <rFont val="GreekC"/>
        <family val="0"/>
        <charset val="1"/>
      </rPr>
      <t xml:space="preserve"> </t>
    </r>
    <r>
      <rPr>
        <sz val="10"/>
        <rFont val="Arial"/>
        <family val="2"/>
        <charset val="1"/>
      </rPr>
      <t xml:space="preserve">=v</t>
    </r>
    <r>
      <rPr>
        <vertAlign val="subscript"/>
        <sz val="10"/>
        <rFont val="Arial"/>
        <family val="2"/>
        <charset val="1"/>
      </rPr>
      <t xml:space="preserve">Smax</t>
    </r>
    <r>
      <rPr>
        <sz val="10"/>
        <rFont val="Arial"/>
        <family val="2"/>
        <charset val="1"/>
      </rPr>
      <t xml:space="preserve"> /L</t>
    </r>
    <r>
      <rPr>
        <vertAlign val="subscript"/>
        <sz val="10"/>
        <rFont val="Arial"/>
        <family val="2"/>
        <charset val="1"/>
      </rPr>
      <t xml:space="preserve">h </t>
    </r>
    <r>
      <rPr>
        <sz val="10"/>
        <rFont val="Arial"/>
        <family val="2"/>
        <charset val="1"/>
      </rPr>
      <t xml:space="preserve">          [rpm]</t>
    </r>
  </si>
  <si>
    <t xml:space="preserve">Reclaiming Angle at which max slewing speed is reached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</si>
  <si>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R</t>
    </r>
    <r>
      <rPr>
        <sz val="10"/>
        <rFont val="GreekC"/>
        <family val="0"/>
        <charset val="1"/>
      </rPr>
      <t xml:space="preserve"> [°] =</t>
    </r>
    <r>
      <rPr>
        <sz val="10"/>
        <rFont val="Calibri Light"/>
        <family val="2"/>
        <charset val="1"/>
      </rPr>
      <t xml:space="preserve">arcos</t>
    </r>
    <r>
      <rPr>
        <sz val="10"/>
        <rFont val="GreekC"/>
        <family val="0"/>
        <charset val="1"/>
      </rPr>
      <t xml:space="preserve">(w</t>
    </r>
    <r>
      <rPr>
        <vertAlign val="subscript"/>
        <sz val="10"/>
        <rFont val="Calibri Light"/>
        <family val="2"/>
        <charset val="1"/>
      </rPr>
      <t xml:space="preserve">smin</t>
    </r>
    <r>
      <rPr>
        <sz val="10"/>
        <rFont val="GreekC"/>
        <family val="0"/>
        <charset val="1"/>
      </rPr>
      <t xml:space="preserve">/w</t>
    </r>
    <r>
      <rPr>
        <vertAlign val="subscript"/>
        <sz val="10"/>
        <rFont val="Calibri Light"/>
        <family val="2"/>
        <charset val="1"/>
      </rPr>
      <t xml:space="preserve">smax</t>
    </r>
    <r>
      <rPr>
        <sz val="10"/>
        <rFont val="GreekC"/>
        <family val="0"/>
        <charset val="1"/>
      </rPr>
      <t xml:space="preserve">)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</si>
  <si>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R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</si>
  <si>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t xml:space="preserve">Bench height</t>
  </si>
  <si>
    <r>
      <rPr>
        <sz val="10"/>
        <rFont val="Arial"/>
        <family val="2"/>
        <charset val="1"/>
      </rPr>
      <t xml:space="preserve">H</t>
    </r>
    <r>
      <rPr>
        <vertAlign val="subscript"/>
        <sz val="10"/>
        <rFont val="Arial"/>
        <family val="2"/>
        <charset val="1"/>
      </rPr>
      <t xml:space="preserve">b   </t>
    </r>
    <r>
      <rPr>
        <sz val="10"/>
        <rFont val="Arial"/>
        <family val="2"/>
        <charset val="1"/>
      </rPr>
      <t xml:space="preserve">[m]</t>
    </r>
  </si>
  <si>
    <t xml:space="preserve">Number of buckets in the material</t>
  </si>
  <si>
    <r>
      <rPr>
        <sz val="10"/>
        <rFont val="Arial"/>
        <family val="2"/>
        <charset val="1"/>
      </rPr>
      <t xml:space="preserve">N'=</t>
    </r>
    <r>
      <rPr>
        <sz val="10"/>
        <rFont val="GreekC"/>
        <family val="0"/>
        <charset val="1"/>
      </rPr>
      <t xml:space="preserve">b/a</t>
    </r>
    <r>
      <rPr>
        <sz val="10"/>
        <rFont val="Arial"/>
        <family val="2"/>
        <charset val="1"/>
      </rPr>
      <t xml:space="preserve"> </t>
    </r>
  </si>
  <si>
    <t xml:space="preserve">Numb. of buckets in the material considered for calc.</t>
  </si>
  <si>
    <t xml:space="preserve">N</t>
  </si>
  <si>
    <t xml:space="preserve">Angle of 1° Bucket</t>
  </si>
  <si>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1                            </t>
    </r>
    <r>
      <rPr>
        <sz val="10"/>
        <rFont val="Arial"/>
        <family val="2"/>
        <charset val="1"/>
      </rPr>
      <t xml:space="preserve">              [°]</t>
    </r>
  </si>
  <si>
    <t xml:space="preserve">Angle of 2° Bucket</t>
  </si>
  <si>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=</t>
    </r>
    <r>
      <rPr>
        <sz val="10"/>
        <rFont val="GreekC"/>
        <family val="0"/>
        <charset val="1"/>
      </rPr>
      <t xml:space="preserve">a</t>
    </r>
    <r>
      <rPr>
        <sz val="10"/>
        <rFont val="Arial"/>
        <family val="2"/>
        <charset val="1"/>
      </rPr>
      <t xml:space="preserve">                          [°]</t>
    </r>
  </si>
  <si>
    <t xml:space="preserve">Angle of 3° Bucket</t>
  </si>
  <si>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=2</t>
    </r>
    <r>
      <rPr>
        <sz val="10"/>
        <rFont val="GreekC"/>
        <family val="0"/>
        <charset val="1"/>
      </rPr>
      <t xml:space="preserve">a</t>
    </r>
    <r>
      <rPr>
        <sz val="10"/>
        <rFont val="Arial"/>
        <family val="2"/>
        <charset val="1"/>
      </rPr>
      <t xml:space="preserve">                        [°]</t>
    </r>
  </si>
  <si>
    <t xml:space="preserve">Angle of 4° Bucket</t>
  </si>
  <si>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4</t>
    </r>
    <r>
      <rPr>
        <sz val="10"/>
        <rFont val="Arial"/>
        <family val="2"/>
        <charset val="1"/>
      </rPr>
      <t xml:space="preserve">=3</t>
    </r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       </t>
    </r>
    <r>
      <rPr>
        <sz val="10"/>
        <rFont val="Arial"/>
        <family val="2"/>
        <charset val="1"/>
      </rPr>
      <t xml:space="preserve">                    [°]</t>
    </r>
  </si>
  <si>
    <r>
      <rPr>
        <sz val="10"/>
        <rFont val="Arial"/>
        <family val="2"/>
        <charset val="1"/>
      </rPr>
      <t xml:space="preserve">H*</t>
    </r>
    <r>
      <rPr>
        <vertAlign val="subscript"/>
        <sz val="10"/>
        <rFont val="Arial"/>
        <family val="2"/>
        <charset val="1"/>
      </rPr>
      <t xml:space="preserve"> </t>
    </r>
    <r>
      <rPr>
        <sz val="10"/>
        <rFont val="Arial"/>
        <family val="2"/>
        <charset val="1"/>
      </rPr>
      <t xml:space="preserve">[m]</t>
    </r>
  </si>
  <si>
    <t xml:space="preserve">Reclaimable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</si>
  <si>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min</t>
    </r>
    <r>
      <rPr>
        <sz val="10"/>
        <rFont val="GreekC"/>
        <family val="0"/>
        <charset val="1"/>
      </rPr>
      <t xml:space="preserve"> 
[</t>
    </r>
    <r>
      <rPr>
        <sz val="10"/>
        <rFont val="Calibri"/>
        <family val="2"/>
        <charset val="1"/>
      </rPr>
      <t xml:space="preserve">°</t>
    </r>
    <r>
      <rPr>
        <sz val="10"/>
        <rFont val="GreekC"/>
        <family val="0"/>
        <charset val="1"/>
      </rPr>
      <t xml:space="preserve">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</si>
  <si>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max</t>
    </r>
    <r>
      <rPr>
        <sz val="10"/>
        <rFont val="GreekC"/>
        <family val="0"/>
        <charset val="1"/>
      </rPr>
      <t xml:space="preserve"> 
[°]</t>
    </r>
  </si>
  <si>
    <t xml:space="preserve">p 
[m]</t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</si>
  <si>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Smin</t>
    </r>
    <r>
      <rPr>
        <sz val="10"/>
        <rFont val="Arial"/>
        <family val="2"/>
        <charset val="1"/>
      </rPr>
      <t xml:space="preserve">   [rad/s]</t>
    </r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</si>
  <si>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Smin</t>
    </r>
    <r>
      <rPr>
        <sz val="10"/>
        <rFont val="Arial"/>
        <family val="2"/>
        <charset val="1"/>
      </rPr>
      <t xml:space="preserve"> [rpm]</t>
    </r>
  </si>
  <si>
    <t xml:space="preserve">cos law incr</t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</si>
  <si>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b   </t>
    </r>
    <r>
      <rPr>
        <sz val="10"/>
        <rFont val="Arial"/>
        <family val="2"/>
        <charset val="1"/>
      </rPr>
      <t xml:space="preserve">[m]</t>
    </r>
  </si>
  <si>
    <r>
      <rPr>
        <sz val="10"/>
        <rFont val="Arial"/>
        <family val="2"/>
        <charset val="1"/>
      </rPr>
      <t xml:space="preserve">Bench Section
A</t>
    </r>
    <r>
      <rPr>
        <vertAlign val="subscript"/>
        <sz val="10"/>
        <rFont val="Arial"/>
        <family val="2"/>
        <charset val="1"/>
      </rPr>
      <t xml:space="preserve">b   </t>
    </r>
    <r>
      <rPr>
        <sz val="10"/>
        <rFont val="Arial"/>
        <family val="2"/>
        <charset val="1"/>
      </rPr>
      <t xml:space="preserve">[m</t>
    </r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]</t>
    </r>
  </si>
  <si>
    <r>
      <rPr>
        <sz val="10"/>
        <rFont val="Arial"/>
        <family val="2"/>
        <charset val="1"/>
      </rPr>
      <t xml:space="preserve">Bench Volume
 V</t>
    </r>
    <r>
      <rPr>
        <vertAlign val="subscript"/>
        <sz val="10"/>
        <rFont val="Arial"/>
        <family val="2"/>
        <charset val="1"/>
      </rPr>
      <t xml:space="preserve">b   </t>
    </r>
    <r>
      <rPr>
        <sz val="10"/>
        <rFont val="Arial"/>
        <family val="2"/>
        <charset val="1"/>
      </rPr>
      <t xml:space="preserve">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]</t>
    </r>
  </si>
  <si>
    <r>
      <rPr>
        <sz val="10"/>
        <rFont val="Arial"/>
        <family val="2"/>
        <charset val="1"/>
      </rPr>
      <t xml:space="preserve">Reclaimed Section
A</t>
    </r>
    <r>
      <rPr>
        <vertAlign val="subscript"/>
        <sz val="10"/>
        <rFont val="Arial"/>
        <family val="2"/>
        <charset val="1"/>
      </rPr>
      <t xml:space="preserve">b   </t>
    </r>
    <r>
      <rPr>
        <sz val="10"/>
        <rFont val="Arial"/>
        <family val="2"/>
        <charset val="1"/>
      </rPr>
      <t xml:space="preserve">[m</t>
    </r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]</t>
    </r>
  </si>
  <si>
    <r>
      <rPr>
        <sz val="10"/>
        <rFont val="Arial"/>
        <family val="2"/>
        <charset val="1"/>
      </rPr>
      <t xml:space="preserve">Reclaimed Volume
 V</t>
    </r>
    <r>
      <rPr>
        <vertAlign val="subscript"/>
        <sz val="10"/>
        <rFont val="Arial"/>
        <family val="2"/>
        <charset val="1"/>
      </rPr>
      <t xml:space="preserve">b   </t>
    </r>
    <r>
      <rPr>
        <sz val="10"/>
        <rFont val="Arial"/>
        <family val="2"/>
        <charset val="1"/>
      </rPr>
      <t xml:space="preserve">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]</t>
    </r>
  </si>
  <si>
    <t xml:space="preserve">Reclaimed %</t>
  </si>
  <si>
    <t xml:space="preserve">Quantity of not reclaimed material [t]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</si>
  <si>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N</t>
    </r>
    <r>
      <rPr>
        <sz val="10"/>
        <rFont val="GreekC"/>
        <family val="0"/>
        <charset val="1"/>
      </rPr>
      <t xml:space="preserve"> 
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</si>
  <si>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H</t>
    </r>
    <r>
      <rPr>
        <sz val="10"/>
        <rFont val="GreekC"/>
        <family val="0"/>
        <charset val="1"/>
      </rPr>
      <t xml:space="preserve"> 
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</si>
  <si>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Arial"/>
        <family val="2"/>
        <charset val="1"/>
      </rPr>
      <t xml:space="preserve">H</t>
    </r>
    <r>
      <rPr>
        <vertAlign val="subscript"/>
        <sz val="10"/>
        <rFont val="GreekC"/>
        <family val="0"/>
        <charset val="1"/>
      </rPr>
      <t xml:space="preserve">y</t>
    </r>
    <r>
      <rPr>
        <vertAlign val="subscript"/>
        <sz val="10"/>
        <rFont val="Arial"/>
        <family val="2"/>
        <charset val="1"/>
      </rPr>
      <t xml:space="preserve">min</t>
    </r>
    <r>
      <rPr>
        <sz val="10"/>
        <rFont val="Arial"/>
        <family val="2"/>
        <charset val="1"/>
      </rPr>
      <t xml:space="preserve">   
[m]</t>
    </r>
  </si>
  <si>
    <r>
      <rPr>
        <sz val="10"/>
        <rFont val="Arial"/>
        <family val="2"/>
        <charset val="1"/>
      </rPr>
      <t xml:space="preserve">H</t>
    </r>
    <r>
      <rPr>
        <vertAlign val="subscript"/>
        <sz val="10"/>
        <rFont val="GreekC"/>
        <family val="0"/>
        <charset val="1"/>
      </rPr>
      <t xml:space="preserve">y</t>
    </r>
    <r>
      <rPr>
        <vertAlign val="subscript"/>
        <sz val="10"/>
        <rFont val="Arial"/>
        <family val="2"/>
        <charset val="1"/>
      </rPr>
      <t xml:space="preserve">max</t>
    </r>
    <r>
      <rPr>
        <sz val="10"/>
        <rFont val="Arial"/>
        <family val="2"/>
        <charset val="1"/>
      </rPr>
      <t xml:space="preserve">   
[m]</t>
    </r>
  </si>
  <si>
    <t xml:space="preserve">Bench </t>
  </si>
  <si>
    <t xml:space="preserve">Calculated</t>
  </si>
  <si>
    <t xml:space="preserve">Selected</t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</si>
  <si>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b   </t>
    </r>
    <r>
      <rPr>
        <sz val="10"/>
        <rFont val="Arial"/>
        <family val="2"/>
        <charset val="1"/>
      </rPr>
      <t xml:space="preserve">[m]</t>
    </r>
  </si>
  <si>
    <t xml:space="preserve">d [°]</t>
  </si>
  <si>
    <r>
      <rPr>
        <sz val="10"/>
        <rFont val="Arial"/>
        <family val="2"/>
        <charset val="1"/>
      </rPr>
      <t xml:space="preserve">L</t>
    </r>
    <r>
      <rPr>
        <vertAlign val="subscript"/>
        <sz val="10"/>
        <rFont val="Arial"/>
        <family val="2"/>
        <charset val="1"/>
      </rPr>
      <t xml:space="preserve">h   </t>
    </r>
    <r>
      <rPr>
        <sz val="10"/>
        <rFont val="Arial"/>
        <family val="2"/>
        <charset val="1"/>
      </rPr>
      <t xml:space="preserve">[m]</t>
    </r>
  </si>
  <si>
    <t xml:space="preserve"> Bb   [m]</t>
  </si>
  <si>
    <t xml:space="preserve">Proposed</t>
  </si>
  <si>
    <t xml:space="preserve">[°]</t>
  </si>
  <si>
    <t xml:space="preserve">              Total benches height:</t>
  </si>
  <si>
    <t xml:space="preserve">      Not reclaimed in lower bench:</t>
  </si>
  <si>
    <t xml:space="preserve">                      Stockpile height:</t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</si>
  <si>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Smax</t>
    </r>
    <r>
      <rPr>
        <sz val="10"/>
        <rFont val="Arial"/>
        <family val="2"/>
        <charset val="1"/>
      </rPr>
      <t xml:space="preserve"> [rpm]</t>
    </r>
  </si>
  <si>
    <t xml:space="preserve">Total Stockpile Volume: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</si>
  <si>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p   </t>
    </r>
    <r>
      <rPr>
        <sz val="10"/>
        <rFont val="Arial"/>
        <family val="2"/>
        <charset val="1"/>
      </rPr>
      <t xml:space="preserve">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]</t>
    </r>
  </si>
  <si>
    <t xml:space="preserve">                              Difference:</t>
  </si>
  <si>
    <t xml:space="preserve">Total Stockpile Mass:</t>
  </si>
  <si>
    <t xml:space="preserve">[t]</t>
  </si>
  <si>
    <t xml:space="preserve">Percentage of not reclaimed material:</t>
  </si>
  <si>
    <t xml:space="preserve">Capacity </t>
  </si>
  <si>
    <t xml:space="preserve">Tot Slewing </t>
  </si>
  <si>
    <t xml:space="preserve">Acc </t>
  </si>
  <si>
    <t xml:space="preserve">Dec</t>
  </si>
  <si>
    <t xml:space="preserve">Filling</t>
  </si>
  <si>
    <t xml:space="preserve">Total Power</t>
  </si>
  <si>
    <t xml:space="preserve">Cutting Power</t>
  </si>
  <si>
    <t xml:space="preserve">Lifting Power</t>
  </si>
  <si>
    <t xml:space="preserve">Friction Power</t>
  </si>
  <si>
    <t xml:space="preserve">Torque</t>
  </si>
  <si>
    <t xml:space="preserve">Max Lifting Force</t>
  </si>
  <si>
    <t xml:space="preserve">Max Cutting Force</t>
  </si>
  <si>
    <t xml:space="preserve">Notes</t>
  </si>
  <si>
    <t xml:space="preserve">Time  [s]</t>
  </si>
  <si>
    <t xml:space="preserve">Time  </t>
  </si>
  <si>
    <t xml:space="preserve">Time </t>
  </si>
  <si>
    <t xml:space="preserve">[kW]</t>
  </si>
  <si>
    <t xml:space="preserve">[kNm]</t>
  </si>
  <si>
    <t xml:space="preserve">[KN]</t>
  </si>
  <si>
    <t xml:space="preserve">Mean</t>
  </si>
  <si>
    <t xml:space="preserve">Max</t>
  </si>
  <si>
    <t xml:space="preserve">[s]</t>
  </si>
  <si>
    <t xml:space="preserve">Job:</t>
  </si>
  <si>
    <t xml:space="preserve">C07648</t>
  </si>
  <si>
    <t xml:space="preserve">Client:</t>
  </si>
  <si>
    <t xml:space="preserve">Oteko</t>
  </si>
  <si>
    <t xml:space="preserve">Site:</t>
  </si>
  <si>
    <t xml:space="preserve">TAMAN - RUSSIAN FEDERATION</t>
  </si>
  <si>
    <t xml:space="preserve">SUKHODOL</t>
  </si>
  <si>
    <t xml:space="preserve">Document:</t>
  </si>
  <si>
    <t xml:space="preserve">C07648-BWSR0000-ME-CRT-003-00</t>
  </si>
  <si>
    <t xml:space="preserve">RECLAIMING 
CALCULATION</t>
  </si>
  <si>
    <t xml:space="preserve">STACKER / RECLAIMER (6.500/1600)</t>
  </si>
  <si>
    <t xml:space="preserve"> t/h</t>
  </si>
  <si>
    <t xml:space="preserve">for </t>
  </si>
  <si>
    <r>
      <rPr>
        <b val="true"/>
        <sz val="30"/>
        <rFont val="Times New Roman"/>
        <family val="1"/>
        <charset val="1"/>
      </rPr>
      <t xml:space="preserve"> t/m</t>
    </r>
    <r>
      <rPr>
        <b val="true"/>
        <vertAlign val="superscript"/>
        <sz val="30"/>
        <rFont val="Times New Roman"/>
        <family val="1"/>
        <charset val="1"/>
      </rPr>
      <t xml:space="preserve">3</t>
    </r>
  </si>
  <si>
    <t xml:space="preserve">DOCUMENT NUMBER</t>
  </si>
  <si>
    <t xml:space="preserve">Rev.</t>
  </si>
  <si>
    <t xml:space="preserve">DATE</t>
  </si>
  <si>
    <t xml:space="preserve">PREP</t>
  </si>
  <si>
    <t xml:space="preserve">CHKD</t>
  </si>
  <si>
    <t xml:space="preserve">APVD</t>
  </si>
  <si>
    <t xml:space="preserve">Issued for</t>
  </si>
  <si>
    <t xml:space="preserve">Oddera</t>
  </si>
  <si>
    <t xml:space="preserve">for preliminary design</t>
  </si>
  <si>
    <t xml:space="preserve">DATA USED FOR THE CALCULATION</t>
  </si>
  <si>
    <t xml:space="preserve">MATERIAL DATA</t>
  </si>
  <si>
    <t xml:space="preserve">Type</t>
  </si>
  <si>
    <r>
      <rPr>
        <sz val="20"/>
        <rFont val="Arial"/>
        <family val="2"/>
        <charset val="1"/>
      </rPr>
      <t xml:space="preserve">ρ [t/m</t>
    </r>
    <r>
      <rPr>
        <vertAlign val="superscript"/>
        <sz val="20"/>
        <rFont val="Arial"/>
        <family val="2"/>
        <charset val="1"/>
      </rPr>
      <t xml:space="preserve">3</t>
    </r>
    <r>
      <rPr>
        <sz val="20"/>
        <rFont val="Arial"/>
        <family val="2"/>
        <charset val="1"/>
      </rPr>
      <t xml:space="preserve">]</t>
    </r>
  </si>
  <si>
    <r>
      <rPr>
        <sz val="20"/>
        <rFont val="GreekC"/>
        <family val="0"/>
        <charset val="1"/>
      </rPr>
      <t xml:space="preserve">f</t>
    </r>
    <r>
      <rPr>
        <sz val="20"/>
        <rFont val="Arial"/>
        <family val="2"/>
        <charset val="1"/>
      </rPr>
      <t xml:space="preserve"> [°]</t>
    </r>
  </si>
  <si>
    <r>
      <rPr>
        <sz val="20"/>
        <rFont val="Arial"/>
        <family val="2"/>
        <charset val="1"/>
      </rPr>
      <t xml:space="preserve">f</t>
    </r>
    <r>
      <rPr>
        <vertAlign val="subscript"/>
        <sz val="20"/>
        <rFont val="Arial"/>
        <family val="2"/>
        <charset val="1"/>
      </rPr>
      <t xml:space="preserve">f</t>
    </r>
  </si>
  <si>
    <t xml:space="preserve">STOCKPILE DATA</t>
  </si>
  <si>
    <r>
      <rPr>
        <sz val="20"/>
        <rFont val="Arial"/>
        <family val="2"/>
        <charset val="1"/>
      </rPr>
      <t xml:space="preserve">B</t>
    </r>
    <r>
      <rPr>
        <vertAlign val="subscript"/>
        <sz val="20"/>
        <rFont val="Arial"/>
        <family val="2"/>
        <charset val="1"/>
      </rPr>
      <t xml:space="preserve">p</t>
    </r>
    <r>
      <rPr>
        <sz val="20"/>
        <rFont val="Arial"/>
        <family val="2"/>
        <charset val="1"/>
      </rPr>
      <t xml:space="preserve"> [m]</t>
    </r>
  </si>
  <si>
    <r>
      <rPr>
        <sz val="20"/>
        <rFont val="Arial"/>
        <family val="2"/>
        <charset val="1"/>
      </rPr>
      <t xml:space="preserve">H</t>
    </r>
    <r>
      <rPr>
        <vertAlign val="subscript"/>
        <sz val="20"/>
        <rFont val="Arial"/>
        <family val="2"/>
        <charset val="1"/>
      </rPr>
      <t xml:space="preserve">p</t>
    </r>
    <r>
      <rPr>
        <sz val="20"/>
        <rFont val="Arial"/>
        <family val="2"/>
        <charset val="1"/>
      </rPr>
      <t xml:space="preserve"> [m]</t>
    </r>
  </si>
  <si>
    <r>
      <rPr>
        <sz val="20"/>
        <rFont val="Arial"/>
        <family val="2"/>
        <charset val="1"/>
      </rPr>
      <t xml:space="preserve">b</t>
    </r>
    <r>
      <rPr>
        <vertAlign val="subscript"/>
        <sz val="20"/>
        <rFont val="Arial"/>
        <family val="2"/>
        <charset val="1"/>
      </rPr>
      <t xml:space="preserve">p</t>
    </r>
    <r>
      <rPr>
        <sz val="20"/>
        <rFont val="Arial"/>
        <family val="2"/>
        <charset val="1"/>
      </rPr>
      <t xml:space="preserve"> [m]</t>
    </r>
  </si>
  <si>
    <r>
      <rPr>
        <sz val="20"/>
        <rFont val="Arial"/>
        <family val="2"/>
        <charset val="1"/>
      </rPr>
      <t xml:space="preserve">L</t>
    </r>
    <r>
      <rPr>
        <vertAlign val="subscript"/>
        <sz val="20"/>
        <rFont val="Arial"/>
        <family val="2"/>
        <charset val="1"/>
      </rPr>
      <t xml:space="preserve">p</t>
    </r>
    <r>
      <rPr>
        <sz val="20"/>
        <rFont val="Arial"/>
        <family val="2"/>
        <charset val="1"/>
      </rPr>
      <t xml:space="preserve"> [m]</t>
    </r>
  </si>
  <si>
    <t xml:space="preserve">BUCKET WHEEL DATA</t>
  </si>
  <si>
    <r>
      <rPr>
        <sz val="20"/>
        <rFont val="Arial"/>
        <family val="2"/>
        <charset val="1"/>
      </rPr>
      <t xml:space="preserve">V</t>
    </r>
    <r>
      <rPr>
        <vertAlign val="subscript"/>
        <sz val="20"/>
        <rFont val="Arial"/>
        <family val="2"/>
        <charset val="1"/>
      </rPr>
      <t xml:space="preserve">b</t>
    </r>
    <r>
      <rPr>
        <sz val="20"/>
        <rFont val="Arial"/>
        <family val="2"/>
        <charset val="1"/>
      </rPr>
      <t xml:space="preserve"> [m</t>
    </r>
    <r>
      <rPr>
        <vertAlign val="superscript"/>
        <sz val="20"/>
        <rFont val="Arial"/>
        <family val="2"/>
        <charset val="1"/>
      </rPr>
      <t xml:space="preserve">3</t>
    </r>
    <r>
      <rPr>
        <sz val="20"/>
        <rFont val="Arial"/>
        <family val="2"/>
        <charset val="1"/>
      </rPr>
      <t xml:space="preserve">]</t>
    </r>
  </si>
  <si>
    <r>
      <rPr>
        <sz val="20"/>
        <rFont val="Arial"/>
        <family val="2"/>
        <charset val="1"/>
      </rPr>
      <t xml:space="preserve">t</t>
    </r>
    <r>
      <rPr>
        <vertAlign val="subscript"/>
        <sz val="20"/>
        <rFont val="Arial"/>
        <family val="2"/>
        <charset val="1"/>
      </rPr>
      <t xml:space="preserve">E</t>
    </r>
  </si>
  <si>
    <r>
      <rPr>
        <sz val="20"/>
        <rFont val="Arial"/>
        <family val="2"/>
        <charset val="1"/>
      </rPr>
      <t xml:space="preserve">b</t>
    </r>
    <r>
      <rPr>
        <vertAlign val="subscript"/>
        <sz val="20"/>
        <rFont val="Arial"/>
        <family val="2"/>
        <charset val="1"/>
      </rPr>
      <t xml:space="preserve">E</t>
    </r>
  </si>
  <si>
    <r>
      <rPr>
        <sz val="20"/>
        <rFont val="Arial"/>
        <family val="2"/>
        <charset val="1"/>
      </rPr>
      <t xml:space="preserve">ω</t>
    </r>
    <r>
      <rPr>
        <vertAlign val="subscript"/>
        <sz val="20"/>
        <rFont val="Arial"/>
        <family val="2"/>
        <charset val="1"/>
      </rPr>
      <t xml:space="preserve">BW </t>
    </r>
    <r>
      <rPr>
        <sz val="20"/>
        <rFont val="Arial"/>
        <family val="2"/>
        <charset val="1"/>
      </rPr>
      <t xml:space="preserve">[rpm]</t>
    </r>
  </si>
  <si>
    <t xml:space="preserve">µ</t>
  </si>
  <si>
    <t xml:space="preserve">RECLAIMER DATA</t>
  </si>
  <si>
    <r>
      <rPr>
        <sz val="20"/>
        <rFont val="Arial"/>
        <family val="2"/>
        <charset val="1"/>
      </rPr>
      <t xml:space="preserve">L</t>
    </r>
    <r>
      <rPr>
        <vertAlign val="subscript"/>
        <sz val="20"/>
        <rFont val="Arial"/>
        <family val="2"/>
        <charset val="1"/>
      </rPr>
      <t xml:space="preserve">b</t>
    </r>
    <r>
      <rPr>
        <sz val="20"/>
        <rFont val="Arial"/>
        <family val="2"/>
        <charset val="1"/>
      </rPr>
      <t xml:space="preserve">  [m]</t>
    </r>
  </si>
  <si>
    <r>
      <rPr>
        <sz val="20"/>
        <rFont val="Arial"/>
        <family val="2"/>
        <charset val="1"/>
      </rPr>
      <t xml:space="preserve">H</t>
    </r>
    <r>
      <rPr>
        <vertAlign val="subscript"/>
        <sz val="20"/>
        <rFont val="Arial"/>
        <family val="2"/>
        <charset val="1"/>
      </rPr>
      <t xml:space="preserve">L</t>
    </r>
    <r>
      <rPr>
        <sz val="20"/>
        <rFont val="Arial"/>
        <family val="2"/>
        <charset val="1"/>
      </rPr>
      <t xml:space="preserve">  [m]</t>
    </r>
  </si>
  <si>
    <t xml:space="preserve">OPERATIONAL DATA</t>
  </si>
  <si>
    <r>
      <rPr>
        <sz val="20"/>
        <rFont val="Arial"/>
        <family val="2"/>
        <charset val="1"/>
      </rPr>
      <t xml:space="preserve">v</t>
    </r>
    <r>
      <rPr>
        <vertAlign val="subscript"/>
        <sz val="20"/>
        <rFont val="Arial"/>
        <family val="2"/>
        <charset val="1"/>
      </rPr>
      <t xml:space="preserve">Smax</t>
    </r>
    <r>
      <rPr>
        <sz val="20"/>
        <rFont val="Arial"/>
        <family val="2"/>
        <charset val="1"/>
      </rPr>
      <t xml:space="preserve"> [m/min]</t>
    </r>
  </si>
  <si>
    <r>
      <rPr>
        <sz val="20"/>
        <rFont val="Arial"/>
        <family val="2"/>
        <charset val="1"/>
      </rPr>
      <t xml:space="preserve">a</t>
    </r>
    <r>
      <rPr>
        <vertAlign val="subscript"/>
        <sz val="20"/>
        <rFont val="Arial"/>
        <family val="2"/>
        <charset val="1"/>
      </rPr>
      <t xml:space="preserve">1</t>
    </r>
    <r>
      <rPr>
        <sz val="20"/>
        <rFont val="Arial"/>
        <family val="2"/>
        <charset val="1"/>
      </rPr>
      <t xml:space="preserve">     [°/s</t>
    </r>
    <r>
      <rPr>
        <vertAlign val="superscript"/>
        <sz val="20"/>
        <rFont val="Arial"/>
        <family val="2"/>
        <charset val="1"/>
      </rPr>
      <t xml:space="preserve">2</t>
    </r>
    <r>
      <rPr>
        <sz val="20"/>
        <rFont val="Arial"/>
        <family val="2"/>
        <charset val="1"/>
      </rPr>
      <t xml:space="preserve">]</t>
    </r>
  </si>
  <si>
    <r>
      <rPr>
        <sz val="20"/>
        <rFont val="Arial"/>
        <family val="2"/>
        <charset val="1"/>
      </rPr>
      <t xml:space="preserve">a</t>
    </r>
    <r>
      <rPr>
        <vertAlign val="subscript"/>
        <sz val="20"/>
        <rFont val="Arial"/>
        <family val="2"/>
        <charset val="1"/>
      </rPr>
      <t xml:space="preserve">2</t>
    </r>
    <r>
      <rPr>
        <sz val="20"/>
        <rFont val="Arial"/>
        <family val="2"/>
        <charset val="1"/>
      </rPr>
      <t xml:space="preserve">     [°/s</t>
    </r>
    <r>
      <rPr>
        <vertAlign val="superscript"/>
        <sz val="20"/>
        <rFont val="Arial"/>
        <family val="2"/>
        <charset val="1"/>
      </rPr>
      <t xml:space="preserve">2</t>
    </r>
    <r>
      <rPr>
        <sz val="20"/>
        <rFont val="Arial"/>
        <family val="2"/>
        <charset val="1"/>
      </rPr>
      <t xml:space="preserve">]</t>
    </r>
  </si>
  <si>
    <r>
      <rPr>
        <sz val="20"/>
        <rFont val="Arial"/>
        <family val="2"/>
        <charset val="1"/>
      </rPr>
      <t xml:space="preserve">c=H</t>
    </r>
    <r>
      <rPr>
        <vertAlign val="subscript"/>
        <sz val="20"/>
        <rFont val="Arial"/>
        <family val="2"/>
        <charset val="1"/>
      </rPr>
      <t xml:space="preserve">b</t>
    </r>
    <r>
      <rPr>
        <sz val="20"/>
        <rFont val="Arial"/>
        <family val="2"/>
        <charset val="1"/>
      </rPr>
      <t xml:space="preserve">/R</t>
    </r>
  </si>
  <si>
    <t xml:space="preserve">p      [m]</t>
  </si>
  <si>
    <r>
      <rPr>
        <sz val="20"/>
        <rFont val="GreekC"/>
        <family val="0"/>
        <charset val="1"/>
      </rPr>
      <t xml:space="preserve">y</t>
    </r>
    <r>
      <rPr>
        <vertAlign val="subscript"/>
        <sz val="20"/>
        <rFont val="Arial"/>
        <family val="2"/>
        <charset val="1"/>
      </rPr>
      <t xml:space="preserve">min</t>
    </r>
    <r>
      <rPr>
        <sz val="20"/>
        <rFont val="Arial"/>
        <family val="2"/>
        <charset val="1"/>
      </rPr>
      <t xml:space="preserve">  [°]</t>
    </r>
  </si>
  <si>
    <r>
      <rPr>
        <sz val="20"/>
        <rFont val="GreekC"/>
        <family val="0"/>
        <charset val="1"/>
      </rPr>
      <t xml:space="preserve">y</t>
    </r>
    <r>
      <rPr>
        <vertAlign val="subscript"/>
        <sz val="20"/>
        <rFont val="Arial"/>
        <family val="2"/>
        <charset val="1"/>
      </rPr>
      <t xml:space="preserve">max</t>
    </r>
    <r>
      <rPr>
        <sz val="20"/>
        <rFont val="Arial"/>
        <family val="2"/>
        <charset val="1"/>
      </rPr>
      <t xml:space="preserve"> [°]</t>
    </r>
  </si>
  <si>
    <t xml:space="preserve">BENCH DEFINITION DATA</t>
  </si>
  <si>
    <t xml:space="preserve">BENCH</t>
  </si>
  <si>
    <t xml:space="preserve">Bottom Width [m]</t>
  </si>
  <si>
    <t xml:space="preserve">Bottom Height
[m]</t>
  </si>
  <si>
    <t xml:space="preserve">Top Width
[m]</t>
  </si>
  <si>
    <r>
      <rPr>
        <b val="true"/>
        <sz val="20"/>
        <rFont val="Arial"/>
        <family val="2"/>
        <charset val="1"/>
      </rPr>
      <t xml:space="preserve">Bench Section [m</t>
    </r>
    <r>
      <rPr>
        <b val="true"/>
        <vertAlign val="superscript"/>
        <sz val="20"/>
        <rFont val="Arial"/>
        <family val="2"/>
        <charset val="1"/>
      </rPr>
      <t xml:space="preserve">2</t>
    </r>
    <r>
      <rPr>
        <b val="true"/>
        <sz val="20"/>
        <rFont val="Arial"/>
        <family val="2"/>
        <charset val="1"/>
      </rPr>
      <t xml:space="preserve">]</t>
    </r>
  </si>
  <si>
    <t xml:space="preserve">RECLAIMING DATA</t>
  </si>
  <si>
    <t xml:space="preserve">Boom Inclination 
[°]</t>
  </si>
  <si>
    <t xml:space="preserve">Slewing Radius [m]</t>
  </si>
  <si>
    <t xml:space="preserve">Reclaimable Bench Width [m]</t>
  </si>
  <si>
    <t xml:space="preserve">Advance Step [m]</t>
  </si>
  <si>
    <t xml:space="preserve">Bench Height / Cutting Radius</t>
  </si>
  <si>
    <r>
      <rPr>
        <b val="true"/>
        <sz val="20"/>
        <rFont val="Arial"/>
        <family val="2"/>
        <charset val="1"/>
      </rPr>
      <t xml:space="preserve">Reclaimed Bench Section  [m</t>
    </r>
    <r>
      <rPr>
        <b val="true"/>
        <vertAlign val="superscript"/>
        <sz val="20"/>
        <rFont val="Arial"/>
        <family val="2"/>
        <charset val="1"/>
      </rPr>
      <t xml:space="preserve">2</t>
    </r>
    <r>
      <rPr>
        <b val="true"/>
        <sz val="20"/>
        <rFont val="Arial"/>
        <family val="2"/>
        <charset val="1"/>
      </rPr>
      <t xml:space="preserve">]</t>
    </r>
  </si>
  <si>
    <t xml:space="preserve">STOCKPILE ANALYSIS</t>
  </si>
  <si>
    <t xml:space="preserve">Bench Material Quantity [t]</t>
  </si>
  <si>
    <t xml:space="preserve">Quantity of Reclaimed Material [t]</t>
  </si>
  <si>
    <t xml:space="preserve">Quantity of Not Reclaimed Material in the bench [t]</t>
  </si>
  <si>
    <t xml:space="preserve">Number of Slewing Steps</t>
  </si>
  <si>
    <t xml:space="preserve">Total Reclaiming Time [h]</t>
  </si>
  <si>
    <t xml:space="preserve">Total Quantity of material in the stockpile (full section):</t>
  </si>
  <si>
    <t xml:space="preserve">t</t>
  </si>
  <si>
    <t xml:space="preserve">Total Quantity of reclaimed material:</t>
  </si>
  <si>
    <t xml:space="preserve">Total Quantity of not  reclaimed material:</t>
  </si>
  <si>
    <t xml:space="preserve">BENCH RECLAIMING ANALYSIS</t>
  </si>
  <si>
    <t xml:space="preserve">Mean Capacity [t/h]</t>
  </si>
  <si>
    <t xml:space="preserve">Peak Capacity [t/h]</t>
  </si>
  <si>
    <t xml:space="preserve">Bucket Filling
Mean</t>
  </si>
  <si>
    <t xml:space="preserve">Bucket Filling
Peak</t>
  </si>
  <si>
    <t xml:space="preserve">Slewing Step Time
 [s]</t>
  </si>
  <si>
    <t xml:space="preserve">BUCKET WHEEL POWER AND TORQUE DATA</t>
  </si>
  <si>
    <t xml:space="preserve">Mean BW Power [kW]</t>
  </si>
  <si>
    <t xml:space="preserve">Peak BW Power [kW]</t>
  </si>
  <si>
    <t xml:space="preserve">Mean BW Shaft Torque [kNm]</t>
  </si>
  <si>
    <t xml:space="preserve">Peak BW Shaft Torque [kNm]</t>
  </si>
  <si>
    <t xml:space="preserve">Max Lifting Force [kN]</t>
  </si>
  <si>
    <t xml:space="preserve">BENCH 1</t>
  </si>
  <si>
    <t xml:space="preserve">RECLAIMING GRAPHICS</t>
  </si>
  <si>
    <t xml:space="preserve">BENCH 2</t>
  </si>
  <si>
    <t xml:space="preserve">BENCH 3</t>
  </si>
  <si>
    <t xml:space="preserve">BENCH 4</t>
  </si>
  <si>
    <t xml:space="preserve">BENCH 5</t>
  </si>
  <si>
    <t xml:space="preserve">BENCH 6</t>
  </si>
  <si>
    <t xml:space="preserve">BENCH 7</t>
  </si>
  <si>
    <t xml:space="preserve">Bench Analisys (blue higlighted data to be defined by user)</t>
  </si>
  <si>
    <t xml:space="preserve">HIDE COLUMN</t>
  </si>
  <si>
    <t xml:space="preserve">Bench number</t>
  </si>
  <si>
    <t xml:space="preserve">Height of the bottom of the bench (suggeted)</t>
  </si>
  <si>
    <r>
      <rPr>
        <sz val="10"/>
        <rFont val="Arial"/>
        <family val="2"/>
        <charset val="1"/>
      </rPr>
      <t xml:space="preserve">H*</t>
    </r>
    <r>
      <rPr>
        <vertAlign val="subscript"/>
        <sz val="10"/>
        <rFont val="Arial"/>
        <family val="2"/>
        <charset val="1"/>
      </rPr>
      <t xml:space="preserve">   </t>
    </r>
    <r>
      <rPr>
        <sz val="10"/>
        <rFont val="Arial"/>
        <family val="2"/>
        <charset val="1"/>
      </rPr>
      <t xml:space="preserve">[m]</t>
    </r>
  </si>
  <si>
    <t xml:space="preserve">                                                       selected</t>
  </si>
  <si>
    <t xml:space="preserve">Bench width at bench base</t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</si>
  <si>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 [m]</t>
    </r>
  </si>
  <si>
    <t xml:space="preserve">Bench width at bench top</t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</si>
  <si>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 [m]</t>
    </r>
  </si>
  <si>
    <t xml:space="preserve">Bench area</t>
  </si>
  <si>
    <r>
      <rPr>
        <sz val="10"/>
        <rFont val="Arial"/>
        <family val="2"/>
        <charset val="1"/>
      </rPr>
      <t xml:space="preserve">A [m</t>
    </r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]</t>
    </r>
  </si>
  <si>
    <t xml:space="preserve">Bench Volume</t>
  </si>
  <si>
    <r>
      <rPr>
        <sz val="10"/>
        <rFont val="Arial"/>
        <family val="2"/>
        <charset val="1"/>
      </rPr>
      <t xml:space="preserve">V        [m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]</t>
    </r>
  </si>
  <si>
    <t xml:space="preserve">Total quantity of material in the bench</t>
  </si>
  <si>
    <t xml:space="preserve">Q'        [t]</t>
  </si>
  <si>
    <t xml:space="preserve">calculated minimum reclaiming angle</t>
  </si>
  <si>
    <t xml:space="preserve">selected minimum reclaiming angle</t>
  </si>
  <si>
    <t xml:space="preserve">calculated maximum reclaiming angle</t>
  </si>
  <si>
    <t xml:space="preserve">selected maximum reclaiming angle</t>
  </si>
  <si>
    <t xml:space="preserve">Angle at wich acceleration finishes:      proposed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</si>
  <si>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A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</si>
  <si>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A</t>
    </r>
    <r>
      <rPr>
        <sz val="10"/>
        <rFont val="GreekC"/>
        <family val="0"/>
        <charset val="1"/>
      </rPr>
      <t xml:space="preserve"> [°]</t>
    </r>
  </si>
  <si>
    <t xml:space="preserve">                                                          selected</t>
  </si>
  <si>
    <t xml:space="preserve">                                                       used for calculation</t>
  </si>
  <si>
    <t xml:space="preserve">Angle at wich deceleration starts:      proposed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</si>
  <si>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S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</si>
  <si>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S</t>
    </r>
    <r>
      <rPr>
        <sz val="10"/>
        <rFont val="GreekC"/>
        <family val="0"/>
        <charset val="1"/>
      </rPr>
      <t xml:space="preserve"> [°]</t>
    </r>
  </si>
  <si>
    <t xml:space="preserve">Reclaimed bottom width</t>
  </si>
  <si>
    <r>
      <rPr>
        <sz val="10"/>
        <rFont val="Arial"/>
        <family val="2"/>
        <charset val="1"/>
      </rPr>
      <t xml:space="preserve">B'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 [m]</t>
    </r>
  </si>
  <si>
    <t xml:space="preserve">Boom inclination </t>
  </si>
  <si>
    <r>
      <rPr>
        <sz val="10"/>
        <rFont val="GreekC"/>
        <family val="0"/>
        <charset val="1"/>
      </rPr>
      <t xml:space="preserve">d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</si>
  <si>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N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</si>
  <si>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N</t>
    </r>
    <r>
      <rPr>
        <sz val="10"/>
        <rFont val="GreekC"/>
        <family val="0"/>
        <charset val="1"/>
      </rPr>
      <t xml:space="preserve"> [°]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</si>
  <si>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H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</si>
  <si>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H</t>
    </r>
    <r>
      <rPr>
        <sz val="10"/>
        <rFont val="GreekC"/>
        <family val="0"/>
        <charset val="1"/>
      </rPr>
      <t xml:space="preserve"> [°]</t>
    </r>
  </si>
  <si>
    <t xml:space="preserve">Angular slewing speed deriving from VbSf/p/Hb/Lh</t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</si>
  <si>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Smin</t>
    </r>
    <r>
      <rPr>
        <sz val="10"/>
        <rFont val="Arial"/>
        <family val="2"/>
        <charset val="1"/>
      </rPr>
      <t xml:space="preserve">                  </t>
    </r>
    <r>
      <rPr>
        <vertAlign val="subscript"/>
        <sz val="10"/>
        <rFont val="Arial"/>
        <family val="2"/>
        <charset val="1"/>
      </rPr>
      <t xml:space="preserve">           </t>
    </r>
    <r>
      <rPr>
        <sz val="10"/>
        <rFont val="Arial"/>
        <family val="2"/>
        <charset val="1"/>
      </rPr>
      <t xml:space="preserve"> [rad/s]</t>
    </r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</si>
  <si>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Smin</t>
    </r>
    <r>
      <rPr>
        <sz val="10"/>
        <rFont val="Arial"/>
        <family val="2"/>
        <charset val="1"/>
      </rPr>
      <t xml:space="preserve">                  </t>
    </r>
    <r>
      <rPr>
        <vertAlign val="subscript"/>
        <sz val="10"/>
        <rFont val="Arial"/>
        <family val="2"/>
        <charset val="1"/>
      </rPr>
      <t xml:space="preserve">           </t>
    </r>
    <r>
      <rPr>
        <sz val="10"/>
        <rFont val="Arial"/>
        <family val="2"/>
        <charset val="1"/>
      </rPr>
      <t xml:space="preserve"> [rpm]</t>
    </r>
  </si>
  <si>
    <t xml:space="preserve">Selected minimum slewing speed for bench calculation</t>
  </si>
  <si>
    <t xml:space="preserve">Minimum slewing speed used for calculation</t>
  </si>
  <si>
    <t xml:space="preserve">Angular slewing speed deriving from max boom slew speed</t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</si>
  <si>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Smax</t>
    </r>
    <r>
      <rPr>
        <sz val="10"/>
        <rFont val="Arial"/>
        <family val="2"/>
        <charset val="1"/>
      </rPr>
      <t xml:space="preserve">                  </t>
    </r>
    <r>
      <rPr>
        <vertAlign val="subscript"/>
        <sz val="10"/>
        <rFont val="Arial"/>
        <family val="2"/>
        <charset val="1"/>
      </rPr>
      <t xml:space="preserve">           </t>
    </r>
    <r>
      <rPr>
        <sz val="10"/>
        <rFont val="Arial"/>
        <family val="2"/>
        <charset val="1"/>
      </rPr>
      <t xml:space="preserve"> [rad/s]</t>
    </r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</si>
  <si>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Smax</t>
    </r>
    <r>
      <rPr>
        <sz val="10"/>
        <rFont val="Arial"/>
        <family val="2"/>
        <charset val="1"/>
      </rPr>
      <t xml:space="preserve">                  </t>
    </r>
    <r>
      <rPr>
        <vertAlign val="subscript"/>
        <sz val="10"/>
        <rFont val="Arial"/>
        <family val="2"/>
        <charset val="1"/>
      </rPr>
      <t xml:space="preserve">           </t>
    </r>
    <r>
      <rPr>
        <sz val="10"/>
        <rFont val="Arial"/>
        <family val="2"/>
        <charset val="1"/>
      </rPr>
      <t xml:space="preserve"> [rpm]</t>
    </r>
  </si>
  <si>
    <t xml:space="preserve">Selected maximum slewing speed for bench calculation</t>
  </si>
  <si>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Smax</t>
    </r>
    <r>
      <rPr>
        <sz val="10"/>
        <rFont val="Arial"/>
        <family val="2"/>
        <charset val="1"/>
      </rPr>
      <t xml:space="preserve">                  </t>
    </r>
    <r>
      <rPr>
        <vertAlign val="subscript"/>
        <sz val="10"/>
        <rFont val="Arial"/>
        <family val="2"/>
        <charset val="1"/>
      </rPr>
      <t xml:space="preserve">           </t>
    </r>
    <r>
      <rPr>
        <sz val="10"/>
        <rFont val="Arial"/>
        <family val="2"/>
        <charset val="1"/>
      </rPr>
      <t xml:space="preserve"> [°/s]</t>
    </r>
  </si>
  <si>
    <t xml:space="preserve">Maximum slewing speed used for calculation</t>
  </si>
  <si>
    <t xml:space="preserve">Minimum tan slew speed considering boom inclination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</si>
  <si>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Smin      </t>
    </r>
    <r>
      <rPr>
        <sz val="10"/>
        <rFont val="Arial"/>
        <family val="2"/>
        <charset val="1"/>
      </rPr>
      <t xml:space="preserve">                         [m/min]</t>
    </r>
  </si>
  <si>
    <t xml:space="preserve">Selected minimum slewing speed for the bench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</si>
  <si>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Smax     </t>
    </r>
    <r>
      <rPr>
        <sz val="10"/>
        <rFont val="Arial"/>
        <family val="2"/>
        <charset val="1"/>
      </rPr>
      <t xml:space="preserve">                         [m/min]</t>
    </r>
  </si>
  <si>
    <t xml:space="preserve">Selected maximum slewing speed for the bench</t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</si>
  <si>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R</t>
    </r>
    <r>
      <rPr>
        <sz val="10"/>
        <rFont val="GreekC"/>
        <family val="0"/>
        <charset val="1"/>
      </rPr>
      <t xml:space="preserve"> [°]</t>
    </r>
  </si>
  <si>
    <t xml:space="preserve">Max Scarp angle</t>
  </si>
  <si>
    <r>
      <rPr>
        <sz val="10"/>
        <rFont val="GreekC"/>
        <family val="0"/>
        <charset val="1"/>
      </rPr>
      <t xml:space="preserve">b        </t>
    </r>
    <r>
      <rPr>
        <sz val="10"/>
        <rFont val="Arial"/>
        <family val="2"/>
        <charset val="1"/>
      </rPr>
      <t xml:space="preserve">[°]</t>
    </r>
  </si>
  <si>
    <t xml:space="preserve">                                   [rad]</t>
  </si>
  <si>
    <t xml:space="preserve">Horizontal distance cutting edge/boom slew. CL</t>
  </si>
  <si>
    <r>
      <rPr>
        <sz val="10"/>
        <rFont val="Arial"/>
        <family val="2"/>
        <charset val="1"/>
      </rPr>
      <t xml:space="preserve">L</t>
    </r>
    <r>
      <rPr>
        <vertAlign val="subscript"/>
        <sz val="10"/>
        <rFont val="Arial"/>
        <family val="2"/>
        <charset val="1"/>
      </rPr>
      <t xml:space="preserve">h</t>
    </r>
    <r>
      <rPr>
        <sz val="10"/>
        <rFont val="Arial"/>
        <family val="2"/>
        <charset val="1"/>
      </rPr>
      <t xml:space="preserve">=l+Lcos</t>
    </r>
    <r>
      <rPr>
        <sz val="10"/>
        <rFont val="GreekC"/>
        <family val="0"/>
        <charset val="1"/>
      </rPr>
      <t xml:space="preserve">d</t>
    </r>
    <r>
      <rPr>
        <sz val="10"/>
        <rFont val="Arial"/>
        <family val="2"/>
        <charset val="1"/>
      </rPr>
      <t xml:space="preserve">+hsenδ+D/2 sen </t>
    </r>
    <r>
      <rPr>
        <sz val="10"/>
        <rFont val="GreekC"/>
        <family val="0"/>
        <charset val="1"/>
      </rPr>
      <t xml:space="preserve">f </t>
    </r>
    <r>
      <rPr>
        <sz val="10"/>
        <rFont val="Calibri"/>
        <family val="2"/>
        <charset val="1"/>
      </rPr>
      <t xml:space="preserve">[m]</t>
    </r>
  </si>
  <si>
    <t xml:space="preserve">Number of calculation step </t>
  </si>
  <si>
    <t xml:space="preserve">cosine law incremental angle</t>
  </si>
  <si>
    <t xml:space="preserve">[rad]</t>
  </si>
  <si>
    <t xml:space="preserve">Reclaiming Angle (in plant view)</t>
  </si>
  <si>
    <t xml:space="preserve">y [°]</t>
  </si>
  <si>
    <r>
      <rPr>
        <sz val="10"/>
        <rFont val="GreekC"/>
        <family val="0"/>
        <charset val="1"/>
      </rPr>
      <t xml:space="preserve">y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</si>
  <si>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t xml:space="preserve">Bench height </t>
  </si>
  <si>
    <t xml:space="preserve">H [m]</t>
  </si>
  <si>
    <t xml:space="preserve">Scarp angle during slewing</t>
  </si>
  <si>
    <t xml:space="preserve">Volume reclaimed istantaneously [not used]</t>
  </si>
  <si>
    <t xml:space="preserve">tratto iniziale scarpata</t>
  </si>
  <si>
    <t xml:space="preserve">[not used]</t>
  </si>
  <si>
    <t xml:space="preserve">zona centrale</t>
  </si>
  <si>
    <t xml:space="preserve">tratto scarpata finale</t>
  </si>
  <si>
    <t xml:space="preserve">Total Volume reclaimed istantaneously (of the calc step)</t>
  </si>
  <si>
    <r>
      <rPr>
        <strike val="true"/>
        <sz val="10"/>
        <rFont val="Calibri"/>
        <family val="2"/>
        <charset val="1"/>
      </rPr>
      <t xml:space="preserve">V            [m</t>
    </r>
    <r>
      <rPr>
        <strike val="true"/>
        <vertAlign val="superscript"/>
        <sz val="10"/>
        <rFont val="Calibri"/>
        <family val="2"/>
        <charset val="1"/>
      </rPr>
      <t xml:space="preserve">3</t>
    </r>
    <r>
      <rPr>
        <strike val="true"/>
        <sz val="10"/>
        <rFont val="Calibri"/>
        <family val="2"/>
        <charset val="1"/>
      </rPr>
      <t xml:space="preserve">]</t>
    </r>
  </si>
  <si>
    <r>
      <rPr>
        <sz val="10"/>
        <rFont val="Calibri"/>
        <family val="2"/>
        <charset val="1"/>
      </rPr>
      <t xml:space="preserve">V      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]</t>
    </r>
  </si>
  <si>
    <t xml:space="preserve">Slewing speed (radial)</t>
  </si>
  <si>
    <r>
      <rPr>
        <sz val="10"/>
        <rFont val="Arial"/>
        <family val="2"/>
        <charset val="1"/>
      </rPr>
      <t xml:space="preserve">ω</t>
    </r>
    <r>
      <rPr>
        <vertAlign val="subscript"/>
        <sz val="10"/>
        <rFont val="Arial"/>
        <family val="2"/>
        <charset val="1"/>
      </rPr>
      <t xml:space="preserve">s</t>
    </r>
    <r>
      <rPr>
        <vertAlign val="subscript"/>
        <sz val="10"/>
        <rFont val="GreekC"/>
        <family val="0"/>
        <charset val="1"/>
      </rPr>
      <t xml:space="preserve">             </t>
    </r>
    <r>
      <rPr>
        <vertAlign val="subscript"/>
        <sz val="10"/>
        <rFont val="Arial"/>
        <family val="2"/>
        <charset val="1"/>
      </rPr>
      <t xml:space="preserve">              </t>
    </r>
    <r>
      <rPr>
        <sz val="10"/>
        <rFont val="Arial"/>
        <family val="2"/>
        <charset val="1"/>
      </rPr>
      <t xml:space="preserve"> [rad/s]</t>
    </r>
  </si>
  <si>
    <r>
      <rPr>
        <sz val="10"/>
        <rFont val="Arial"/>
        <family val="2"/>
        <charset val="1"/>
      </rPr>
      <t xml:space="preserve">ω</t>
    </r>
    <r>
      <rPr>
        <vertAlign val="subscript"/>
        <sz val="10"/>
        <rFont val="Arial"/>
        <family val="2"/>
        <charset val="1"/>
      </rPr>
      <t xml:space="preserve">s</t>
    </r>
    <r>
      <rPr>
        <vertAlign val="subscript"/>
        <sz val="10"/>
        <rFont val="GreekC"/>
        <family val="0"/>
        <charset val="1"/>
      </rPr>
      <t xml:space="preserve">             </t>
    </r>
    <r>
      <rPr>
        <vertAlign val="subscript"/>
        <sz val="10"/>
        <rFont val="Arial"/>
        <family val="2"/>
        <charset val="1"/>
      </rPr>
      <t xml:space="preserve">              </t>
    </r>
    <r>
      <rPr>
        <sz val="10"/>
        <rFont val="Arial"/>
        <family val="2"/>
        <charset val="1"/>
      </rPr>
      <t xml:space="preserve"> [°/s]</t>
    </r>
  </si>
  <si>
    <r>
      <rPr>
        <sz val="10"/>
        <rFont val="Arial"/>
        <family val="2"/>
        <charset val="1"/>
      </rPr>
      <t xml:space="preserve">ω</t>
    </r>
    <r>
      <rPr>
        <vertAlign val="subscript"/>
        <sz val="10"/>
        <rFont val="Arial"/>
        <family val="2"/>
        <charset val="1"/>
      </rPr>
      <t xml:space="preserve">s</t>
    </r>
    <r>
      <rPr>
        <vertAlign val="subscript"/>
        <sz val="10"/>
        <rFont val="GreekC"/>
        <family val="0"/>
        <charset val="1"/>
      </rPr>
      <t xml:space="preserve">             </t>
    </r>
    <r>
      <rPr>
        <vertAlign val="subscript"/>
        <sz val="10"/>
        <rFont val="Arial"/>
        <family val="2"/>
        <charset val="1"/>
      </rPr>
      <t xml:space="preserve">              </t>
    </r>
    <r>
      <rPr>
        <sz val="10"/>
        <rFont val="Arial"/>
        <family val="2"/>
        <charset val="1"/>
      </rPr>
      <t xml:space="preserve"> [rpm]</t>
    </r>
  </si>
  <si>
    <t xml:space="preserve">Slewing speed (tangential)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</si>
  <si>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S      </t>
    </r>
    <r>
      <rPr>
        <sz val="10"/>
        <rFont val="Arial"/>
        <family val="2"/>
        <charset val="1"/>
      </rPr>
      <t xml:space="preserve">                              [m/s]</t>
    </r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</si>
  <si>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S      </t>
    </r>
    <r>
      <rPr>
        <sz val="10"/>
        <rFont val="Arial"/>
        <family val="2"/>
        <charset val="1"/>
      </rPr>
      <t xml:space="preserve">                              [m/min]</t>
    </r>
  </si>
  <si>
    <t xml:space="preserve">Time between calculation steps</t>
  </si>
  <si>
    <t xml:space="preserve">T'    [s]</t>
  </si>
  <si>
    <t xml:space="preserve">acceleration time</t>
  </si>
  <si>
    <t xml:space="preserve">       [s]</t>
  </si>
  <si>
    <t xml:space="preserve">deceleration time</t>
  </si>
  <si>
    <t xml:space="preserve">Total time from slewing start</t>
  </si>
  <si>
    <t xml:space="preserve">T    [s]</t>
  </si>
  <si>
    <t xml:space="preserve">Istantaneous volumetric capacity (average of the calc step)</t>
  </si>
  <si>
    <r>
      <rPr>
        <sz val="10"/>
        <rFont val="Calibri"/>
        <family val="2"/>
        <charset val="1"/>
      </rPr>
      <t xml:space="preserve">M'=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/s]</t>
    </r>
  </si>
  <si>
    <r>
      <rPr>
        <sz val="10"/>
        <rFont val="Calibri"/>
        <family val="2"/>
        <charset val="1"/>
      </rPr>
      <t xml:space="preserve">M'=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/h]</t>
    </r>
  </si>
  <si>
    <t xml:space="preserve">Istantaneous Capacity</t>
  </si>
  <si>
    <t xml:space="preserve">Q          [t/h]</t>
  </si>
  <si>
    <t xml:space="preserve">Slewing angle in which bucket comes out of material </t>
  </si>
  <si>
    <r>
      <rPr>
        <strike val="true"/>
        <sz val="10"/>
        <rFont val="GreekC"/>
        <family val="0"/>
        <charset val="1"/>
      </rPr>
      <t xml:space="preserve">y</t>
    </r>
    <r>
      <rPr>
        <strike val="true"/>
        <vertAlign val="subscript"/>
        <sz val="10"/>
        <rFont val="Calibri"/>
        <family val="2"/>
        <charset val="1"/>
      </rPr>
      <t xml:space="preserve">2</t>
    </r>
    <r>
      <rPr>
        <strike val="true"/>
        <sz val="10"/>
        <rFont val="GreekC"/>
        <family val="0"/>
        <charset val="1"/>
      </rPr>
      <t xml:space="preserve"> [</t>
    </r>
    <r>
      <rPr>
        <strike val="true"/>
        <sz val="10"/>
        <rFont val="Calibri"/>
        <family val="2"/>
        <charset val="1"/>
      </rPr>
      <t xml:space="preserve">rad</t>
    </r>
    <r>
      <rPr>
        <strike val="true"/>
        <sz val="10"/>
        <rFont val="GreekC"/>
        <family val="0"/>
        <charset val="1"/>
      </rPr>
      <t xml:space="preserve">] </t>
    </r>
  </si>
  <si>
    <r>
      <rPr>
        <sz val="10"/>
        <rFont val="Arial"/>
        <family val="2"/>
        <charset val="1"/>
      </rPr>
      <t xml:space="preserve">Volume reclaimed by the single bucket in a </t>
    </r>
    <r>
      <rPr>
        <sz val="10"/>
        <rFont val="GreekC"/>
        <family val="0"/>
        <charset val="1"/>
      </rPr>
      <t xml:space="preserve">b</t>
    </r>
    <r>
      <rPr>
        <sz val="10"/>
        <rFont val="Arial"/>
        <family val="2"/>
        <charset val="1"/>
      </rPr>
      <t xml:space="preserve"> angle </t>
    </r>
  </si>
  <si>
    <r>
      <rPr>
        <sz val="10"/>
        <rFont val="Calibri"/>
        <family val="2"/>
        <charset val="1"/>
      </rPr>
      <t xml:space="preserve">V      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/bucket]</t>
    </r>
  </si>
  <si>
    <t xml:space="preserve">Maximum Penetration in minimum angle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</si>
  <si>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GreekC"/>
        <family val="0"/>
        <charset val="1"/>
      </rPr>
      <t xml:space="preserve">y</t>
    </r>
    <r>
      <rPr>
        <sz val="10"/>
        <rFont val="Arial"/>
        <family val="2"/>
        <charset val="1"/>
      </rPr>
      <t xml:space="preserve">=p*cos </t>
    </r>
    <r>
      <rPr>
        <sz val="10"/>
        <rFont val="GreekC"/>
        <family val="0"/>
        <charset val="1"/>
      </rPr>
      <t xml:space="preserve">y     </t>
    </r>
    <r>
      <rPr>
        <sz val="10"/>
        <rFont val="Calibri"/>
        <family val="2"/>
        <charset val="1"/>
      </rPr>
      <t xml:space="preserve">[m]</t>
    </r>
  </si>
  <si>
    <t xml:space="preserve">Penetration 1° Bucket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</si>
  <si>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=p</t>
    </r>
    <r>
      <rPr>
        <vertAlign val="subscript"/>
        <sz val="10"/>
        <rFont val="GreekC"/>
        <family val="0"/>
        <charset val="1"/>
      </rPr>
      <t xml:space="preserve">y</t>
    </r>
    <r>
      <rPr>
        <sz val="10"/>
        <rFont val="Arial"/>
        <family val="2"/>
        <charset val="1"/>
      </rPr>
      <t xml:space="preserve">*cos</t>
    </r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1                       </t>
    </r>
    <r>
      <rPr>
        <sz val="10"/>
        <rFont val="Arial"/>
        <family val="2"/>
        <charset val="1"/>
      </rPr>
      <t xml:space="preserve">[m]</t>
    </r>
  </si>
  <si>
    <t xml:space="preserve">Penetration 2° Bucket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</si>
  <si>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=p</t>
    </r>
    <r>
      <rPr>
        <vertAlign val="subscript"/>
        <sz val="10"/>
        <rFont val="GreekC"/>
        <family val="0"/>
        <charset val="1"/>
      </rPr>
      <t xml:space="preserve">y</t>
    </r>
    <r>
      <rPr>
        <sz val="10"/>
        <rFont val="Arial"/>
        <family val="2"/>
        <charset val="1"/>
      </rPr>
      <t xml:space="preserve">*cos</t>
    </r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2               </t>
    </r>
    <r>
      <rPr>
        <sz val="10"/>
        <rFont val="Arial"/>
        <family val="2"/>
        <charset val="1"/>
      </rPr>
      <t xml:space="preserve">     [m]</t>
    </r>
  </si>
  <si>
    <t xml:space="preserve">Penetration 3° Bucket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</si>
  <si>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=p</t>
    </r>
    <r>
      <rPr>
        <vertAlign val="subscript"/>
        <sz val="10"/>
        <rFont val="GreekC"/>
        <family val="0"/>
        <charset val="1"/>
      </rPr>
      <t xml:space="preserve">y</t>
    </r>
    <r>
      <rPr>
        <sz val="10"/>
        <rFont val="Arial"/>
        <family val="2"/>
        <charset val="1"/>
      </rPr>
      <t xml:space="preserve">*cos</t>
    </r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3         </t>
    </r>
    <r>
      <rPr>
        <sz val="10"/>
        <rFont val="Arial"/>
        <family val="2"/>
        <charset val="1"/>
      </rPr>
      <t xml:space="preserve">         [m]</t>
    </r>
  </si>
  <si>
    <t xml:space="preserve">Penetration 4° Bucket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</si>
  <si>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4</t>
    </r>
    <r>
      <rPr>
        <sz val="10"/>
        <rFont val="Arial"/>
        <family val="2"/>
        <charset val="1"/>
      </rPr>
      <t xml:space="preserve">=p</t>
    </r>
    <r>
      <rPr>
        <vertAlign val="subscript"/>
        <sz val="10"/>
        <rFont val="GreekC"/>
        <family val="0"/>
        <charset val="1"/>
      </rPr>
      <t xml:space="preserve">y</t>
    </r>
    <r>
      <rPr>
        <sz val="10"/>
        <rFont val="Arial"/>
        <family val="2"/>
        <charset val="1"/>
      </rPr>
      <t xml:space="preserve">*cos</t>
    </r>
    <r>
      <rPr>
        <sz val="10"/>
        <rFont val="GreekC"/>
        <family val="0"/>
        <charset val="1"/>
      </rPr>
      <t xml:space="preserve">a</t>
    </r>
    <r>
      <rPr>
        <vertAlign val="subscript"/>
        <sz val="10"/>
        <rFont val="Arial"/>
        <family val="2"/>
        <charset val="1"/>
      </rPr>
      <t xml:space="preserve">4         </t>
    </r>
    <r>
      <rPr>
        <sz val="10"/>
        <rFont val="Arial"/>
        <family val="2"/>
        <charset val="1"/>
      </rPr>
      <t xml:space="preserve">         [m]</t>
    </r>
  </si>
  <si>
    <t xml:space="preserve">Total Penetration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</si>
  <si>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t</t>
    </r>
    <r>
      <rPr>
        <sz val="10"/>
        <rFont val="Arial"/>
        <family val="2"/>
        <charset val="1"/>
      </rPr>
      <t xml:space="preserve">=p</t>
    </r>
    <r>
      <rPr>
        <vertAlign val="sub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+p</t>
    </r>
    <r>
      <rPr>
        <vertAlign val="sub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+p</t>
    </r>
    <r>
      <rPr>
        <vertAlign val="sub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+p</t>
    </r>
    <r>
      <rPr>
        <vertAlign val="subscript"/>
        <sz val="10"/>
        <rFont val="Arial"/>
        <family val="2"/>
        <charset val="1"/>
      </rPr>
      <t xml:space="preserve">4             </t>
    </r>
    <r>
      <rPr>
        <sz val="10"/>
        <rFont val="Arial"/>
        <family val="2"/>
        <charset val="1"/>
      </rPr>
      <t xml:space="preserve">        [m]</t>
    </r>
  </si>
  <si>
    <t xml:space="preserve">Lateral portion of the bucket in the material</t>
  </si>
  <si>
    <r>
      <rPr>
        <sz val="10"/>
        <rFont val="Arial"/>
        <family val="2"/>
        <charset val="1"/>
      </rPr>
      <t xml:space="preserve">b'=</t>
    </r>
    <r>
      <rPr>
        <sz val="10"/>
        <rFont val="GreekC"/>
        <family val="0"/>
        <charset val="1"/>
      </rPr>
      <t xml:space="preserve">w</t>
    </r>
    <r>
      <rPr>
        <vertAlign val="subscript"/>
        <sz val="10"/>
        <rFont val="Arial"/>
        <family val="2"/>
        <charset val="1"/>
      </rPr>
      <t xml:space="preserve">s</t>
    </r>
    <r>
      <rPr>
        <sz val="10"/>
        <rFont val="Arial"/>
        <family val="2"/>
        <charset val="1"/>
      </rPr>
      <t xml:space="preserve"> </t>
    </r>
    <r>
      <rPr>
        <sz val="10"/>
        <rFont val="Calibri"/>
        <family val="2"/>
        <charset val="1"/>
      </rPr>
      <t xml:space="preserve">L</t>
    </r>
    <r>
      <rPr>
        <vertAlign val="subscript"/>
        <sz val="10"/>
        <rFont val="Calibri"/>
        <family val="2"/>
        <charset val="1"/>
      </rPr>
      <t xml:space="preserve">h</t>
    </r>
    <r>
      <rPr>
        <sz val="10"/>
        <rFont val="Calibri"/>
        <family val="2"/>
        <charset val="1"/>
      </rPr>
      <t xml:space="preserve"> α</t>
    </r>
    <r>
      <rPr>
        <sz val="8.5"/>
        <rFont val="Calibri"/>
        <family val="2"/>
        <charset val="1"/>
      </rPr>
      <t xml:space="preserve">/ω</t>
    </r>
    <r>
      <rPr>
        <vertAlign val="subscript"/>
        <sz val="7.25"/>
        <rFont val="Calibri"/>
        <family val="2"/>
        <charset val="1"/>
      </rPr>
      <t xml:space="preserve">BW</t>
    </r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</si>
  <si>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=2b'-b</t>
    </r>
    <r>
      <rPr>
        <vertAlign val="subscript"/>
        <sz val="10"/>
        <rFont val="Arial"/>
        <family val="2"/>
        <charset val="1"/>
      </rPr>
      <t xml:space="preserve">              </t>
    </r>
    <r>
      <rPr>
        <sz val="10"/>
        <rFont val="Arial"/>
        <family val="2"/>
        <charset val="1"/>
      </rPr>
      <t xml:space="preserve">     [m]</t>
    </r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</si>
  <si>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=2b'-b</t>
    </r>
    <r>
      <rPr>
        <vertAlign val="subscript"/>
        <sz val="10"/>
        <rFont val="Arial"/>
        <family val="2"/>
        <charset val="1"/>
      </rPr>
      <t xml:space="preserve">              </t>
    </r>
    <r>
      <rPr>
        <sz val="10"/>
        <rFont val="Arial"/>
        <family val="2"/>
        <charset val="1"/>
      </rPr>
      <t xml:space="preserve">     [m]</t>
    </r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</si>
  <si>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=2b'-b</t>
    </r>
    <r>
      <rPr>
        <vertAlign val="subscript"/>
        <sz val="10"/>
        <rFont val="Arial"/>
        <family val="2"/>
        <charset val="1"/>
      </rPr>
      <t xml:space="preserve">         </t>
    </r>
    <r>
      <rPr>
        <sz val="10"/>
        <rFont val="Arial"/>
        <family val="2"/>
        <charset val="1"/>
      </rPr>
      <t xml:space="preserve">         [m]</t>
    </r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</si>
  <si>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4</t>
    </r>
    <r>
      <rPr>
        <sz val="10"/>
        <rFont val="Arial"/>
        <family val="2"/>
        <charset val="1"/>
      </rPr>
      <t xml:space="preserve">=2b'-b</t>
    </r>
    <r>
      <rPr>
        <vertAlign val="subscript"/>
        <sz val="10"/>
        <rFont val="Arial"/>
        <family val="2"/>
        <charset val="1"/>
      </rPr>
      <t xml:space="preserve">         </t>
    </r>
    <r>
      <rPr>
        <sz val="10"/>
        <rFont val="Arial"/>
        <family val="2"/>
        <charset val="1"/>
      </rPr>
      <t xml:space="preserve">         [m]</t>
    </r>
  </si>
  <si>
    <r>
      <rPr>
        <sz val="10"/>
        <rFont val="Arial"/>
        <family val="2"/>
        <charset val="1"/>
      </rPr>
      <t xml:space="preserve">b</t>
    </r>
    <r>
      <rPr>
        <vertAlign val="subscript"/>
        <sz val="10"/>
        <rFont val="Arial"/>
        <family val="2"/>
        <charset val="1"/>
      </rPr>
      <t xml:space="preserve">t</t>
    </r>
    <r>
      <rPr>
        <sz val="10"/>
        <rFont val="Arial"/>
        <family val="2"/>
        <charset val="1"/>
      </rPr>
      <t xml:space="preserve">=b</t>
    </r>
    <r>
      <rPr>
        <vertAlign val="sub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+b</t>
    </r>
    <r>
      <rPr>
        <vertAlign val="sub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+b</t>
    </r>
    <r>
      <rPr>
        <vertAlign val="sub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+b</t>
    </r>
    <r>
      <rPr>
        <vertAlign val="subscript"/>
        <sz val="10"/>
        <rFont val="Arial"/>
        <family val="2"/>
        <charset val="1"/>
      </rPr>
      <t xml:space="preserve">4             </t>
    </r>
    <r>
      <rPr>
        <sz val="10"/>
        <rFont val="Arial"/>
        <family val="2"/>
        <charset val="1"/>
      </rPr>
      <t xml:space="preserve">        [m]</t>
    </r>
  </si>
  <si>
    <t xml:space="preserve">Check of bucket width against speed</t>
  </si>
  <si>
    <t xml:space="preserve">Total Cutting Length con b differenziato</t>
  </si>
  <si>
    <r>
      <rPr>
        <sz val="10"/>
        <rFont val="Arial"/>
        <family val="2"/>
        <charset val="1"/>
      </rPr>
      <t xml:space="preserve">C</t>
    </r>
    <r>
      <rPr>
        <vertAlign val="subscript"/>
        <sz val="10"/>
        <rFont val="Arial"/>
        <family val="2"/>
        <charset val="1"/>
      </rPr>
      <t xml:space="preserve">L  </t>
    </r>
    <r>
      <rPr>
        <sz val="10"/>
        <rFont val="Arial"/>
        <family val="2"/>
        <charset val="1"/>
      </rPr>
      <t xml:space="preserve">=p</t>
    </r>
    <r>
      <rPr>
        <vertAlign val="sub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+p</t>
    </r>
    <r>
      <rPr>
        <vertAlign val="sub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+p</t>
    </r>
    <r>
      <rPr>
        <vertAlign val="sub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 +p</t>
    </r>
    <r>
      <rPr>
        <vertAlign val="subscript"/>
        <sz val="10"/>
        <rFont val="Arial"/>
        <family val="2"/>
        <charset val="1"/>
      </rPr>
      <t xml:space="preserve">4</t>
    </r>
    <r>
      <rPr>
        <sz val="10"/>
        <rFont val="Arial"/>
        <family val="2"/>
        <charset val="1"/>
      </rPr>
      <t xml:space="preserve">+b1+b2+b3+b4[m]</t>
    </r>
  </si>
  <si>
    <t xml:space="preserve">Instantaneous Digging Power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</si>
  <si>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D  </t>
    </r>
    <r>
      <rPr>
        <sz val="10"/>
        <rFont val="Arial"/>
        <family val="2"/>
        <charset val="1"/>
      </rPr>
      <t xml:space="preserve">=C</t>
    </r>
    <r>
      <rPr>
        <vertAlign val="subscript"/>
        <sz val="10"/>
        <rFont val="Arial"/>
        <family val="2"/>
        <charset val="1"/>
      </rPr>
      <t xml:space="preserve">L</t>
    </r>
    <r>
      <rPr>
        <sz val="10"/>
        <rFont val="Arial"/>
        <family val="2"/>
        <charset val="1"/>
      </rPr>
      <t xml:space="preserve"> v K /</t>
    </r>
    <r>
      <rPr>
        <sz val="10"/>
        <rFont val="Calibri"/>
        <family val="2"/>
        <charset val="1"/>
      </rPr>
      <t xml:space="preserve">µ</t>
    </r>
    <r>
      <rPr>
        <sz val="10"/>
        <rFont val="Arial"/>
        <family val="2"/>
        <charset val="1"/>
      </rPr>
      <t xml:space="preserve"> [kW]</t>
    </r>
  </si>
  <si>
    <t xml:space="preserve">Digging Force</t>
  </si>
  <si>
    <r>
      <rPr>
        <b val="true"/>
        <sz val="10"/>
        <rFont val="Arial"/>
        <family val="2"/>
        <charset val="1"/>
      </rPr>
      <t xml:space="preserve">F</t>
    </r>
    <r>
      <rPr>
        <b val="true"/>
        <vertAlign val="subscript"/>
        <sz val="10"/>
        <rFont val="Arial"/>
        <family val="2"/>
        <charset val="1"/>
      </rPr>
      <t xml:space="preserve">D  </t>
    </r>
    <r>
      <rPr>
        <b val="true"/>
        <sz val="10"/>
        <rFont val="Arial"/>
        <family val="2"/>
        <charset val="1"/>
      </rPr>
      <t xml:space="preserve">=C</t>
    </r>
    <r>
      <rPr>
        <b val="true"/>
        <vertAlign val="subscript"/>
        <sz val="10"/>
        <rFont val="Arial"/>
        <family val="2"/>
        <charset val="1"/>
      </rPr>
      <t xml:space="preserve">L</t>
    </r>
    <r>
      <rPr>
        <b val="true"/>
        <sz val="10"/>
        <rFont val="Arial"/>
        <family val="2"/>
        <charset val="1"/>
      </rPr>
      <t xml:space="preserve"> K                  [KN]</t>
    </r>
  </si>
  <si>
    <t xml:space="preserve">Quadratic Digging Power</t>
  </si>
  <si>
    <r>
      <rPr>
        <b val="true"/>
        <sz val="10"/>
        <rFont val="Arial"/>
        <family val="2"/>
        <charset val="1"/>
      </rPr>
      <t xml:space="preserve">P</t>
    </r>
    <r>
      <rPr>
        <b val="true"/>
        <vertAlign val="subscript"/>
        <sz val="10"/>
        <rFont val="Arial"/>
        <family val="2"/>
        <charset val="1"/>
      </rPr>
      <t xml:space="preserve">D                                       </t>
    </r>
    <r>
      <rPr>
        <b val="true"/>
        <sz val="10"/>
        <rFont val="Arial"/>
        <family val="2"/>
        <charset val="1"/>
      </rPr>
      <t xml:space="preserve">[kW]</t>
    </r>
  </si>
  <si>
    <t xml:space="preserve">Maximum istantaneous Digging Power</t>
  </si>
  <si>
    <t xml:space="preserve">Maximum Digging Power (with 3 buckets completely</t>
  </si>
  <si>
    <t xml:space="preserve"> in the material and one at full width)</t>
  </si>
  <si>
    <t xml:space="preserve">2) Lifting Power</t>
  </si>
  <si>
    <t xml:space="preserve">Angle of buckets measured from vertical </t>
  </si>
  <si>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1  </t>
    </r>
    <r>
      <rPr>
        <sz val="10"/>
        <rFont val="Arial"/>
        <family val="2"/>
        <charset val="1"/>
      </rPr>
      <t xml:space="preserve">[rad]</t>
    </r>
  </si>
  <si>
    <t xml:space="preserve">     [°]</t>
  </si>
  <si>
    <r>
      <rPr>
        <sz val="10"/>
        <rFont val="Calibri"/>
        <family val="2"/>
        <charset val="1"/>
      </rPr>
      <t xml:space="preserve">π</t>
    </r>
    <r>
      <rPr>
        <sz val="8.5"/>
        <rFont val="Arial"/>
        <family val="2"/>
        <charset val="1"/>
      </rPr>
      <t xml:space="preserve">-</t>
    </r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1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</si>
  <si>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2</t>
    </r>
    <r>
      <rPr>
        <vertAlign val="subscript"/>
        <sz val="10"/>
        <rFont val="Arial"/>
        <family val="2"/>
        <charset val="1"/>
      </rPr>
      <t xml:space="preserve">ε</t>
    </r>
    <r>
      <rPr>
        <vertAlign val="subscript"/>
        <sz val="10"/>
        <rFont val="Calibri"/>
        <family val="2"/>
        <charset val="1"/>
      </rPr>
      <t xml:space="preserve">1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</si>
  <si>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2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</si>
  <si>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Calibri"/>
        <family val="2"/>
        <charset val="1"/>
      </rPr>
      <t xml:space="preserve">π</t>
    </r>
    <r>
      <rPr>
        <sz val="8.5"/>
        <rFont val="Arial"/>
        <family val="2"/>
        <charset val="1"/>
      </rPr>
      <t xml:space="preserve">-</t>
    </r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2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</si>
  <si>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2</t>
    </r>
    <r>
      <rPr>
        <vertAlign val="subscript"/>
        <sz val="10"/>
        <rFont val="Arial"/>
        <family val="2"/>
        <charset val="1"/>
      </rPr>
      <t xml:space="preserve">ε</t>
    </r>
    <r>
      <rPr>
        <vertAlign val="subscript"/>
        <sz val="10"/>
        <rFont val="Calibri"/>
        <family val="2"/>
        <charset val="1"/>
      </rPr>
      <t xml:space="preserve">2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</si>
  <si>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3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</si>
  <si>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Calibri"/>
        <family val="2"/>
        <charset val="1"/>
      </rPr>
      <t xml:space="preserve">π</t>
    </r>
    <r>
      <rPr>
        <sz val="8.5"/>
        <rFont val="Arial"/>
        <family val="2"/>
        <charset val="1"/>
      </rPr>
      <t xml:space="preserve">-</t>
    </r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3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</si>
  <si>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2</t>
    </r>
    <r>
      <rPr>
        <vertAlign val="subscript"/>
        <sz val="10"/>
        <rFont val="Arial"/>
        <family val="2"/>
        <charset val="1"/>
      </rPr>
      <t xml:space="preserve">ε</t>
    </r>
    <r>
      <rPr>
        <vertAlign val="subscript"/>
        <sz val="10"/>
        <rFont val="Calibri"/>
        <family val="2"/>
        <charset val="1"/>
      </rPr>
      <t xml:space="preserve">3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</si>
  <si>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4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</si>
  <si>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Calibri"/>
        <family val="2"/>
        <charset val="1"/>
      </rPr>
      <t xml:space="preserve">π</t>
    </r>
    <r>
      <rPr>
        <sz val="8.5"/>
        <rFont val="Arial"/>
        <family val="2"/>
        <charset val="1"/>
      </rPr>
      <t xml:space="preserve">-</t>
    </r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4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</si>
  <si>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2</t>
    </r>
    <r>
      <rPr>
        <vertAlign val="subscript"/>
        <sz val="10"/>
        <rFont val="Arial"/>
        <family val="2"/>
        <charset val="1"/>
      </rPr>
      <t xml:space="preserve">ε</t>
    </r>
    <r>
      <rPr>
        <vertAlign val="subscript"/>
        <sz val="10"/>
        <rFont val="Calibri"/>
        <family val="2"/>
        <charset val="1"/>
      </rPr>
      <t xml:space="preserve">4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</si>
  <si>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5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</si>
  <si>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Calibri"/>
        <family val="2"/>
        <charset val="1"/>
      </rPr>
      <t xml:space="preserve">π</t>
    </r>
    <r>
      <rPr>
        <sz val="8.5"/>
        <rFont val="Arial"/>
        <family val="2"/>
        <charset val="1"/>
      </rPr>
      <t xml:space="preserve">-</t>
    </r>
    <r>
      <rPr>
        <sz val="10"/>
        <rFont val="Arial"/>
        <family val="2"/>
        <charset val="1"/>
      </rPr>
      <t xml:space="preserve">ε</t>
    </r>
    <r>
      <rPr>
        <vertAlign val="subscript"/>
        <sz val="10"/>
        <rFont val="Arial"/>
        <family val="2"/>
        <charset val="1"/>
      </rPr>
      <t xml:space="preserve">5  </t>
    </r>
    <r>
      <rPr>
        <sz val="10"/>
        <rFont val="Arial"/>
        <family val="2"/>
        <charset val="1"/>
      </rPr>
      <t xml:space="preserve">[rad]</t>
    </r>
  </si>
  <si>
    <r>
      <rPr>
        <sz val="10"/>
        <rFont val="GreekC"/>
        <family val="0"/>
        <charset val="1"/>
      </rPr>
      <t xml:space="preserve">y</t>
    </r>
    <r>
      <rPr>
        <vertAlign val="subscript"/>
        <sz val="10"/>
        <rFont val="Calibri"/>
        <family val="2"/>
        <charset val="1"/>
      </rPr>
      <t xml:space="preserve">2</t>
    </r>
    <r>
      <rPr>
        <vertAlign val="subscript"/>
        <sz val="10"/>
        <rFont val="Arial"/>
        <family val="2"/>
        <charset val="1"/>
      </rPr>
      <t xml:space="preserve">ε</t>
    </r>
    <r>
      <rPr>
        <vertAlign val="subscript"/>
        <sz val="10"/>
        <rFont val="Calibri"/>
        <family val="2"/>
        <charset val="1"/>
      </rPr>
      <t xml:space="preserve">5</t>
    </r>
    <r>
      <rPr>
        <sz val="10"/>
        <rFont val="GreekC"/>
        <family val="0"/>
        <charset val="1"/>
      </rPr>
      <t xml:space="preserve"> [</t>
    </r>
    <r>
      <rPr>
        <sz val="10"/>
        <rFont val="Calibri"/>
        <family val="2"/>
        <charset val="1"/>
      </rPr>
      <t xml:space="preserve">rad</t>
    </r>
    <r>
      <rPr>
        <sz val="10"/>
        <rFont val="GreekC"/>
        <family val="0"/>
        <charset val="1"/>
      </rPr>
      <t xml:space="preserve">]</t>
    </r>
  </si>
  <si>
    <t xml:space="preserve">Volume in the upper bucket</t>
  </si>
  <si>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Calibri"/>
        <family val="2"/>
        <charset val="1"/>
      </rPr>
      <t xml:space="preserve">1</t>
    </r>
    <r>
      <rPr>
        <sz val="10"/>
        <rFont val="Calibri"/>
        <family val="2"/>
        <charset val="1"/>
      </rPr>
      <t xml:space="preserve">      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]</t>
    </r>
  </si>
  <si>
    <t xml:space="preserve">Volume in second bucket</t>
  </si>
  <si>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Calibri"/>
        <family val="2"/>
        <charset val="1"/>
      </rPr>
      <t xml:space="preserve">2</t>
    </r>
    <r>
      <rPr>
        <sz val="10"/>
        <rFont val="Calibri"/>
        <family val="2"/>
        <charset val="1"/>
      </rPr>
      <t xml:space="preserve">      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]</t>
    </r>
  </si>
  <si>
    <t xml:space="preserve">Volume in third bucket</t>
  </si>
  <si>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      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]</t>
    </r>
  </si>
  <si>
    <t xml:space="preserve">Volume in fourth bucket</t>
  </si>
  <si>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Calibri"/>
        <family val="2"/>
        <charset val="1"/>
      </rPr>
      <t xml:space="preserve">4</t>
    </r>
    <r>
      <rPr>
        <sz val="10"/>
        <rFont val="Calibri"/>
        <family val="2"/>
        <charset val="1"/>
      </rPr>
      <t xml:space="preserve">      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]</t>
    </r>
  </si>
  <si>
    <t xml:space="preserve">Volume in fifth bucket</t>
  </si>
  <si>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Calibri"/>
        <family val="2"/>
        <charset val="1"/>
      </rPr>
      <t xml:space="preserve">5</t>
    </r>
    <r>
      <rPr>
        <sz val="10"/>
        <rFont val="Calibri"/>
        <family val="2"/>
        <charset val="1"/>
      </rPr>
      <t xml:space="preserve">       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]</t>
    </r>
  </si>
  <si>
    <t xml:space="preserve">Total volume in the buckets</t>
  </si>
  <si>
    <t xml:space="preserve">V</t>
  </si>
  <si>
    <t xml:space="preserve">Bucket Wheel Tangential speed (at bucket middle)</t>
  </si>
  <si>
    <t xml:space="preserve">[m/s]</t>
  </si>
  <si>
    <t xml:space="preserve">Lifting power upper bucket</t>
  </si>
  <si>
    <t xml:space="preserve">Lifting power second bucket</t>
  </si>
  <si>
    <t xml:space="preserve">Lifting power third bucket</t>
  </si>
  <si>
    <t xml:space="preserve">Lifting power fourth bucket</t>
  </si>
  <si>
    <t xml:space="preserve">Lifting power fifth bucket</t>
  </si>
  <si>
    <t xml:space="preserve">Total Instantaneous Lifting power (NON USATA)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</si>
  <si>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L</t>
    </r>
    <r>
      <rPr>
        <sz val="10"/>
        <rFont val="Arial"/>
        <family val="2"/>
        <charset val="1"/>
      </rPr>
      <t xml:space="preserve">=     [kW]</t>
    </r>
  </si>
  <si>
    <t xml:space="preserve">Lifting Height</t>
  </si>
  <si>
    <t xml:space="preserve">H  [m]</t>
  </si>
  <si>
    <t xml:space="preserve">Total Instantaneous Lifting power</t>
  </si>
  <si>
    <t xml:space="preserve">Quadratic Lifting Power</t>
  </si>
  <si>
    <t xml:space="preserve">Max istantaneous Lifting Power</t>
  </si>
  <si>
    <t xml:space="preserve">Lifting force</t>
  </si>
  <si>
    <r>
      <rPr>
        <sz val="10"/>
        <rFont val="Arial"/>
        <family val="2"/>
        <charset val="1"/>
      </rPr>
      <t xml:space="preserve">F</t>
    </r>
    <r>
      <rPr>
        <vertAlign val="subscript"/>
        <sz val="10"/>
        <rFont val="Arial"/>
        <family val="2"/>
        <charset val="1"/>
      </rPr>
      <t xml:space="preserve">L</t>
    </r>
    <r>
      <rPr>
        <sz val="10"/>
        <rFont val="Arial"/>
        <family val="2"/>
        <charset val="1"/>
      </rPr>
      <t xml:space="preserve">=      [kN]</t>
    </r>
  </si>
  <si>
    <t xml:space="preserve">Maximum Lifting force</t>
  </si>
  <si>
    <r>
      <rPr>
        <b val="true"/>
        <sz val="10"/>
        <rFont val="Arial"/>
        <family val="2"/>
        <charset val="1"/>
      </rPr>
      <t xml:space="preserve">F</t>
    </r>
    <r>
      <rPr>
        <b val="true"/>
        <vertAlign val="subscript"/>
        <sz val="10"/>
        <rFont val="Arial"/>
        <family val="2"/>
        <charset val="1"/>
      </rPr>
      <t xml:space="preserve">Lmax</t>
    </r>
    <r>
      <rPr>
        <b val="true"/>
        <sz val="10"/>
        <rFont val="Arial"/>
        <family val="2"/>
        <charset val="1"/>
      </rPr>
      <t xml:space="preserve">=      [kN]</t>
    </r>
  </si>
  <si>
    <t xml:space="preserve">Maximum istantaneous Lifting force (3 buckets full)</t>
  </si>
  <si>
    <r>
      <rPr>
        <sz val="10"/>
        <rFont val="Arial"/>
        <family val="2"/>
        <charset val="1"/>
      </rPr>
      <t xml:space="preserve">P</t>
    </r>
    <r>
      <rPr>
        <vertAlign val="superscript"/>
        <sz val="10"/>
        <rFont val="Arial"/>
        <family val="2"/>
        <charset val="1"/>
      </rPr>
      <t xml:space="preserve">2</t>
    </r>
    <r>
      <rPr>
        <vertAlign val="subscript"/>
        <sz val="10"/>
        <rFont val="Arial"/>
        <family val="2"/>
        <charset val="1"/>
      </rPr>
      <t xml:space="preserve">L                                       </t>
    </r>
    <r>
      <rPr>
        <sz val="10"/>
        <rFont val="Arial"/>
        <family val="2"/>
        <charset val="1"/>
      </rPr>
      <t xml:space="preserve">[kW]</t>
    </r>
  </si>
  <si>
    <r>
      <rPr>
        <b val="true"/>
        <sz val="10"/>
        <rFont val="Arial"/>
        <family val="2"/>
        <charset val="1"/>
      </rPr>
      <t xml:space="preserve">P</t>
    </r>
    <r>
      <rPr>
        <b val="true"/>
        <vertAlign val="subscript"/>
        <sz val="10"/>
        <rFont val="Arial"/>
        <family val="2"/>
        <charset val="1"/>
      </rPr>
      <t xml:space="preserve">L                                       </t>
    </r>
    <r>
      <rPr>
        <b val="true"/>
        <sz val="10"/>
        <rFont val="Arial"/>
        <family val="2"/>
        <charset val="1"/>
      </rPr>
      <t xml:space="preserve">[kW]</t>
    </r>
  </si>
  <si>
    <t xml:space="preserve">Maximum istantaneous Lifting power </t>
  </si>
  <si>
    <t xml:space="preserve">Maximum Lifting power (3 buckets full at V=f*Vb)</t>
  </si>
  <si>
    <t xml:space="preserve">3) Friction Power</t>
  </si>
  <si>
    <t xml:space="preserve">Tangential speed at inner ring</t>
  </si>
  <si>
    <t xml:space="preserve">Friction power upper bucket</t>
  </si>
  <si>
    <t xml:space="preserve">Friction power second bucket</t>
  </si>
  <si>
    <t xml:space="preserve">Friction power third bucket</t>
  </si>
  <si>
    <t xml:space="preserve">Friction power fourth bucket</t>
  </si>
  <si>
    <t xml:space="preserve">Friction power fifth bucket</t>
  </si>
  <si>
    <t xml:space="preserve">Total Friction power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</si>
  <si>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f</t>
    </r>
    <r>
      <rPr>
        <sz val="10"/>
        <rFont val="Arial"/>
        <family val="2"/>
        <charset val="1"/>
      </rPr>
      <t xml:space="preserve">=     [kW]</t>
    </r>
  </si>
  <si>
    <t xml:space="preserve">Friction force</t>
  </si>
  <si>
    <r>
      <rPr>
        <b val="true"/>
        <sz val="10"/>
        <rFont val="Arial"/>
        <family val="2"/>
        <charset val="1"/>
      </rPr>
      <t xml:space="preserve">F</t>
    </r>
    <r>
      <rPr>
        <b val="true"/>
        <vertAlign val="subscript"/>
        <sz val="10"/>
        <rFont val="Arial"/>
        <family val="2"/>
        <charset val="1"/>
      </rPr>
      <t xml:space="preserve">f</t>
    </r>
    <r>
      <rPr>
        <b val="true"/>
        <sz val="10"/>
        <rFont val="Arial"/>
        <family val="2"/>
        <charset val="1"/>
      </rPr>
      <t xml:space="preserve">=      [kN]</t>
    </r>
  </si>
  <si>
    <r>
      <rPr>
        <sz val="10"/>
        <rFont val="Arial"/>
        <family val="2"/>
        <charset val="1"/>
      </rPr>
      <t xml:space="preserve">P</t>
    </r>
    <r>
      <rPr>
        <vertAlign val="superscript"/>
        <sz val="10"/>
        <rFont val="Arial"/>
        <family val="2"/>
        <charset val="1"/>
      </rPr>
      <t xml:space="preserve">2</t>
    </r>
    <r>
      <rPr>
        <vertAlign val="subscript"/>
        <sz val="10"/>
        <rFont val="Arial"/>
        <family val="2"/>
        <charset val="1"/>
      </rPr>
      <t xml:space="preserve">f                                       </t>
    </r>
    <r>
      <rPr>
        <sz val="10"/>
        <rFont val="Arial"/>
        <family val="2"/>
        <charset val="1"/>
      </rPr>
      <t xml:space="preserve">[kW]</t>
    </r>
  </si>
  <si>
    <t xml:space="preserve">Quadratic Friction Power</t>
  </si>
  <si>
    <r>
      <rPr>
        <b val="true"/>
        <sz val="10"/>
        <rFont val="Arial"/>
        <family val="2"/>
        <charset val="1"/>
      </rPr>
      <t xml:space="preserve">P</t>
    </r>
    <r>
      <rPr>
        <b val="true"/>
        <vertAlign val="subscript"/>
        <sz val="10"/>
        <rFont val="Arial"/>
        <family val="2"/>
        <charset val="1"/>
      </rPr>
      <t xml:space="preserve">f                                       </t>
    </r>
    <r>
      <rPr>
        <b val="true"/>
        <sz val="10"/>
        <rFont val="Arial"/>
        <family val="2"/>
        <charset val="1"/>
      </rPr>
      <t xml:space="preserve">[kW]</t>
    </r>
  </si>
  <si>
    <t xml:space="preserve">Maximum Instantaneous Friction power </t>
  </si>
  <si>
    <t xml:space="preserve">Maximum Friction power (considering V=f*Vb)</t>
  </si>
  <si>
    <t xml:space="preserve">Istantaneous Total Power for Reclaiming</t>
  </si>
  <si>
    <r>
      <rPr>
        <sz val="10"/>
        <rFont val="Arial"/>
        <family val="2"/>
        <charset val="1"/>
      </rPr>
      <t xml:space="preserve">P</t>
    </r>
    <r>
      <rPr>
        <vertAlign val="subscript"/>
        <sz val="10"/>
        <rFont val="Arial"/>
        <family val="2"/>
        <charset val="1"/>
      </rPr>
      <t xml:space="preserve">T</t>
    </r>
    <r>
      <rPr>
        <sz val="10"/>
        <rFont val="Arial"/>
        <family val="2"/>
        <charset val="1"/>
      </rPr>
      <t xml:space="preserve">=P</t>
    </r>
    <r>
      <rPr>
        <vertAlign val="subscript"/>
        <sz val="10"/>
        <rFont val="Arial"/>
        <family val="2"/>
        <charset val="1"/>
      </rPr>
      <t xml:space="preserve">D</t>
    </r>
    <r>
      <rPr>
        <sz val="10"/>
        <rFont val="Arial"/>
        <family val="2"/>
        <charset val="1"/>
      </rPr>
      <t xml:space="preserve">+P</t>
    </r>
    <r>
      <rPr>
        <vertAlign val="subscript"/>
        <sz val="10"/>
        <rFont val="Arial"/>
        <family val="2"/>
        <charset val="1"/>
      </rPr>
      <t xml:space="preserve">L</t>
    </r>
    <r>
      <rPr>
        <sz val="10"/>
        <rFont val="Arial"/>
        <family val="2"/>
        <charset val="1"/>
      </rPr>
      <t xml:space="preserve">+P</t>
    </r>
    <r>
      <rPr>
        <vertAlign val="subscript"/>
        <sz val="10"/>
        <rFont val="Arial"/>
        <family val="2"/>
        <charset val="1"/>
      </rPr>
      <t xml:space="preserve">F</t>
    </r>
    <r>
      <rPr>
        <sz val="10"/>
        <rFont val="Arial"/>
        <family val="2"/>
        <charset val="1"/>
      </rPr>
      <t xml:space="preserve">  [kW]</t>
    </r>
  </si>
  <si>
    <r>
      <rPr>
        <sz val="9"/>
        <rFont val="Arial"/>
        <family val="2"/>
        <charset val="1"/>
      </rPr>
      <t xml:space="preserve">P</t>
    </r>
    <r>
      <rPr>
        <vertAlign val="subscript"/>
        <sz val="9"/>
        <rFont val="Arial"/>
        <family val="2"/>
        <charset val="1"/>
      </rPr>
      <t xml:space="preserve">T</t>
    </r>
    <r>
      <rPr>
        <vertAlign val="superscript"/>
        <sz val="9"/>
        <rFont val="Arial"/>
        <family val="2"/>
        <charset val="1"/>
      </rPr>
      <t xml:space="preserve">2</t>
    </r>
  </si>
  <si>
    <t xml:space="preserve">Number of values</t>
  </si>
  <si>
    <t xml:space="preserve">n'</t>
  </si>
  <si>
    <t xml:space="preserve">Istantaneous Total Torque at BW Shaft</t>
  </si>
  <si>
    <t xml:space="preserve">Ct                                     [kNm]</t>
  </si>
  <si>
    <r>
      <rPr>
        <sz val="10"/>
        <rFont val="Arial"/>
        <family val="2"/>
        <charset val="1"/>
      </rPr>
      <t xml:space="preserve">C</t>
    </r>
    <r>
      <rPr>
        <vertAlign val="superscript"/>
        <sz val="10"/>
        <rFont val="Arial"/>
        <family val="2"/>
        <charset val="1"/>
      </rPr>
      <t xml:space="preserve">2</t>
    </r>
    <r>
      <rPr>
        <vertAlign val="subscript"/>
        <sz val="10"/>
        <rFont val="Arial"/>
        <family val="2"/>
        <charset val="1"/>
      </rPr>
      <t xml:space="preserve">t                                     </t>
    </r>
  </si>
  <si>
    <t xml:space="preserve">Quadratic Total Torque at BW Shaft</t>
  </si>
  <si>
    <r>
      <rPr>
        <sz val="10"/>
        <rFont val="Arial"/>
        <family val="2"/>
        <charset val="1"/>
      </rPr>
      <t xml:space="preserve">C</t>
    </r>
    <r>
      <rPr>
        <vertAlign val="subscript"/>
        <sz val="10"/>
        <rFont val="Arial"/>
        <family val="2"/>
        <charset val="1"/>
      </rPr>
      <t xml:space="preserve">t                                     </t>
    </r>
    <r>
      <rPr>
        <sz val="10"/>
        <rFont val="Arial"/>
        <family val="2"/>
        <charset val="1"/>
      </rPr>
      <t xml:space="preserve">[kNm]</t>
    </r>
  </si>
  <si>
    <t xml:space="preserve">Maximum Total Torque at BW Shaft</t>
  </si>
  <si>
    <t xml:space="preserve">Total Volume reclaimed in a slewing step</t>
  </si>
  <si>
    <r>
      <rPr>
        <sz val="10"/>
        <rFont val="Calibri"/>
        <family val="2"/>
        <charset val="1"/>
      </rPr>
      <t xml:space="preserve">V</t>
    </r>
    <r>
      <rPr>
        <vertAlign val="subscript"/>
        <sz val="10"/>
        <rFont val="Calibri"/>
        <family val="2"/>
        <charset val="1"/>
      </rPr>
      <t xml:space="preserve">s </t>
    </r>
    <r>
      <rPr>
        <sz val="10"/>
        <rFont val="Calibri"/>
        <family val="2"/>
        <charset val="1"/>
      </rPr>
      <t xml:space="preserve">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]</t>
    </r>
  </si>
  <si>
    <t xml:space="preserve">Total arc described by cutting edge</t>
  </si>
  <si>
    <t xml:space="preserve">Arc [m]</t>
  </si>
  <si>
    <t xml:space="preserve">Total Time for a slewing step</t>
  </si>
  <si>
    <t xml:space="preserve">T          [s]</t>
  </si>
  <si>
    <t xml:space="preserve">Acceleration time </t>
  </si>
  <si>
    <r>
      <rPr>
        <sz val="10"/>
        <rFont val="Calibri"/>
        <family val="2"/>
        <charset val="1"/>
      </rPr>
      <t xml:space="preserve">T</t>
    </r>
    <r>
      <rPr>
        <vertAlign val="subscript"/>
        <sz val="10"/>
        <rFont val="Calibri"/>
        <family val="2"/>
        <charset val="1"/>
      </rPr>
      <t xml:space="preserve">a</t>
    </r>
    <r>
      <rPr>
        <sz val="10"/>
        <rFont val="Calibri"/>
        <family val="2"/>
        <charset val="1"/>
      </rPr>
      <t xml:space="preserve">    [s]</t>
    </r>
  </si>
  <si>
    <t xml:space="preserve">Deceleration time </t>
  </si>
  <si>
    <r>
      <rPr>
        <sz val="10"/>
        <rFont val="Calibri"/>
        <family val="2"/>
        <charset val="1"/>
      </rPr>
      <t xml:space="preserve">T</t>
    </r>
    <r>
      <rPr>
        <vertAlign val="subscript"/>
        <sz val="10"/>
        <rFont val="Calibri"/>
        <family val="2"/>
        <charset val="1"/>
      </rPr>
      <t xml:space="preserve">d</t>
    </r>
    <r>
      <rPr>
        <sz val="10"/>
        <rFont val="Calibri"/>
        <family val="2"/>
        <charset val="1"/>
      </rPr>
      <t xml:space="preserve">   [s]</t>
    </r>
  </si>
  <si>
    <t xml:space="preserve">Medium tangential speed </t>
  </si>
  <si>
    <r>
      <rPr>
        <sz val="10"/>
        <rFont val="Arial"/>
        <family val="2"/>
        <charset val="1"/>
      </rPr>
      <t xml:space="preserve">v</t>
    </r>
    <r>
      <rPr>
        <vertAlign val="subscript"/>
        <sz val="10"/>
        <rFont val="Arial"/>
        <family val="2"/>
        <charset val="1"/>
      </rPr>
      <t xml:space="preserve">Smedium      </t>
    </r>
    <r>
      <rPr>
        <sz val="10"/>
        <rFont val="Arial"/>
        <family val="2"/>
        <charset val="1"/>
      </rPr>
      <t xml:space="preserve">                         [m/min]</t>
    </r>
  </si>
  <si>
    <t xml:space="preserve">Medium capacity in a slewing step</t>
  </si>
  <si>
    <r>
      <rPr>
        <sz val="10"/>
        <rFont val="Calibri"/>
        <family val="2"/>
        <charset val="1"/>
      </rPr>
      <t xml:space="preserve">M=V/T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/h]</t>
    </r>
  </si>
  <si>
    <t xml:space="preserve">Q               [t/h]</t>
  </si>
  <si>
    <t xml:space="preserve">Pick capacity</t>
  </si>
  <si>
    <r>
      <rPr>
        <b val="true"/>
        <sz val="10"/>
        <rFont val="Calibri"/>
        <family val="2"/>
        <charset val="1"/>
      </rPr>
      <t xml:space="preserve">Q</t>
    </r>
    <r>
      <rPr>
        <b val="true"/>
        <vertAlign val="subscript"/>
        <sz val="10"/>
        <rFont val="Calibri"/>
        <family val="2"/>
        <charset val="1"/>
      </rPr>
      <t xml:space="preserve">max</t>
    </r>
    <r>
      <rPr>
        <b val="true"/>
        <sz val="10"/>
        <rFont val="Calibri"/>
        <family val="2"/>
        <charset val="1"/>
      </rPr>
      <t xml:space="preserve">           [t/h]</t>
    </r>
  </si>
  <si>
    <r>
      <rPr>
        <sz val="10"/>
        <rFont val="Arial"/>
        <family val="2"/>
        <charset val="1"/>
      </rPr>
      <t xml:space="preserve">Number of slewing steps V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/V</t>
    </r>
    <r>
      <rPr>
        <vertAlign val="subscript"/>
        <sz val="10"/>
        <rFont val="Arial"/>
        <family val="2"/>
        <charset val="1"/>
      </rPr>
      <t xml:space="preserve">s</t>
    </r>
  </si>
  <si>
    <r>
      <rPr>
        <sz val="10"/>
        <rFont val="Arial"/>
        <family val="2"/>
        <charset val="1"/>
      </rPr>
      <t xml:space="preserve">Number of slewing steps L</t>
    </r>
    <r>
      <rPr>
        <vertAlign val="subscript"/>
        <sz val="10"/>
        <rFont val="Arial"/>
        <family val="2"/>
        <charset val="1"/>
      </rPr>
      <t xml:space="preserve">p</t>
    </r>
    <r>
      <rPr>
        <sz val="10"/>
        <rFont val="Arial"/>
        <family val="2"/>
        <charset val="1"/>
      </rPr>
      <t xml:space="preserve">/p</t>
    </r>
  </si>
  <si>
    <r>
      <rPr>
        <sz val="10"/>
        <rFont val="Arial"/>
        <family val="2"/>
        <charset val="1"/>
      </rPr>
      <t xml:space="preserve">Vol in a complete slewing step ( V</t>
    </r>
    <r>
      <rPr>
        <vertAlign val="subscript"/>
        <sz val="10"/>
        <rFont val="Arial"/>
        <family val="2"/>
        <charset val="1"/>
      </rPr>
      <t xml:space="preserve">b</t>
    </r>
    <r>
      <rPr>
        <sz val="10"/>
        <rFont val="Arial"/>
        <family val="2"/>
        <charset val="1"/>
      </rPr>
      <t xml:space="preserve">/(L</t>
    </r>
    <r>
      <rPr>
        <vertAlign val="subscript"/>
        <sz val="10"/>
        <rFont val="Arial"/>
        <family val="2"/>
        <charset val="1"/>
      </rPr>
      <t xml:space="preserve">p</t>
    </r>
    <r>
      <rPr>
        <sz val="10"/>
        <rFont val="Arial"/>
        <family val="2"/>
        <charset val="1"/>
      </rPr>
      <t xml:space="preserve">/p) )</t>
    </r>
  </si>
  <si>
    <r>
      <rPr>
        <sz val="10"/>
        <rFont val="Calibri"/>
        <family val="2"/>
        <charset val="1"/>
      </rPr>
      <t xml:space="preserve">V'</t>
    </r>
    <r>
      <rPr>
        <vertAlign val="subscript"/>
        <sz val="10"/>
        <rFont val="Calibri"/>
        <family val="2"/>
        <charset val="1"/>
      </rPr>
      <t xml:space="preserve">s </t>
    </r>
    <r>
      <rPr>
        <sz val="10"/>
        <rFont val="Calibri"/>
        <family val="2"/>
        <charset val="1"/>
      </rPr>
      <t xml:space="preserve">     [m</t>
    </r>
    <r>
      <rPr>
        <vertAlign val="superscript"/>
        <sz val="10"/>
        <rFont val="Calibri"/>
        <family val="2"/>
        <charset val="1"/>
      </rPr>
      <t xml:space="preserve">3</t>
    </r>
    <r>
      <rPr>
        <sz val="10"/>
        <rFont val="Calibri"/>
        <family val="2"/>
        <charset val="1"/>
      </rPr>
      <t xml:space="preserve">]</t>
    </r>
  </si>
  <si>
    <t xml:space="preserve">Percentage error in volume calculation</t>
  </si>
  <si>
    <r>
      <rPr>
        <sz val="10"/>
        <rFont val="Calibri"/>
        <family val="2"/>
        <charset val="1"/>
      </rPr>
      <t xml:space="preserve">(V</t>
    </r>
    <r>
      <rPr>
        <vertAlign val="subscript"/>
        <sz val="10"/>
        <rFont val="Calibri"/>
        <family val="2"/>
        <charset val="1"/>
      </rPr>
      <t xml:space="preserve">s</t>
    </r>
    <r>
      <rPr>
        <sz val="10"/>
        <rFont val="Calibri"/>
        <family val="2"/>
        <charset val="1"/>
      </rPr>
      <t xml:space="preserve">-V'</t>
    </r>
    <r>
      <rPr>
        <vertAlign val="subscript"/>
        <sz val="10"/>
        <rFont val="Calibri"/>
        <family val="2"/>
        <charset val="1"/>
      </rPr>
      <t xml:space="preserve">s</t>
    </r>
    <r>
      <rPr>
        <sz val="10"/>
        <rFont val="Calibri"/>
        <family val="2"/>
        <charset val="1"/>
      </rPr>
      <t xml:space="preserve">) / V'</t>
    </r>
    <r>
      <rPr>
        <vertAlign val="subscript"/>
        <sz val="10"/>
        <rFont val="Calibri"/>
        <family val="2"/>
        <charset val="1"/>
      </rPr>
      <t xml:space="preserve">s</t>
    </r>
  </si>
  <si>
    <t xml:space="preserve">Difference lenght </t>
  </si>
  <si>
    <r>
      <rPr>
        <sz val="10"/>
        <rFont val="Calibri"/>
        <family val="2"/>
        <charset val="1"/>
      </rPr>
      <t xml:space="preserve">(L</t>
    </r>
    <r>
      <rPr>
        <vertAlign val="subscript"/>
        <sz val="10"/>
        <rFont val="Calibri"/>
        <family val="2"/>
        <charset val="1"/>
      </rPr>
      <t xml:space="preserve">p</t>
    </r>
    <r>
      <rPr>
        <sz val="10"/>
        <rFont val="Calibri"/>
        <family val="2"/>
        <charset val="1"/>
      </rPr>
      <t xml:space="preserve">/p -V</t>
    </r>
    <r>
      <rPr>
        <vertAlign val="subscript"/>
        <sz val="10"/>
        <rFont val="Calibri"/>
        <family val="2"/>
        <charset val="1"/>
      </rPr>
      <t xml:space="preserve">b</t>
    </r>
    <r>
      <rPr>
        <sz val="10"/>
        <rFont val="Calibri"/>
        <family val="2"/>
        <charset val="1"/>
      </rPr>
      <t xml:space="preserve">/V</t>
    </r>
    <r>
      <rPr>
        <vertAlign val="subscript"/>
        <sz val="10"/>
        <rFont val="Calibri"/>
        <family val="2"/>
        <charset val="1"/>
      </rPr>
      <t xml:space="preserve">s</t>
    </r>
    <r>
      <rPr>
        <sz val="10"/>
        <rFont val="Calibri"/>
        <family val="2"/>
        <charset val="1"/>
      </rPr>
      <t xml:space="preserve">)* V</t>
    </r>
    <r>
      <rPr>
        <vertAlign val="subscript"/>
        <sz val="10"/>
        <rFont val="Calibri"/>
        <family val="2"/>
        <charset val="1"/>
      </rPr>
      <t xml:space="preserve">s</t>
    </r>
    <r>
      <rPr>
        <sz val="10"/>
        <rFont val="Calibri"/>
        <family val="2"/>
        <charset val="1"/>
      </rPr>
      <t xml:space="preserve"> /A</t>
    </r>
    <r>
      <rPr>
        <vertAlign val="subscript"/>
        <sz val="10"/>
        <rFont val="Calibri"/>
        <family val="2"/>
        <charset val="1"/>
      </rPr>
      <t xml:space="preserve">b    </t>
    </r>
    <r>
      <rPr>
        <sz val="10"/>
        <rFont val="Calibri"/>
        <family val="2"/>
        <charset val="1"/>
      </rPr>
      <t xml:space="preserve"> [m]</t>
    </r>
  </si>
  <si>
    <t xml:space="preserve">Minimum Power</t>
  </si>
  <si>
    <r>
      <rPr>
        <b val="true"/>
        <sz val="10"/>
        <rFont val="Arial"/>
        <family val="2"/>
        <charset val="1"/>
      </rPr>
      <t xml:space="preserve">P</t>
    </r>
    <r>
      <rPr>
        <b val="true"/>
        <vertAlign val="subscript"/>
        <sz val="10"/>
        <rFont val="Arial"/>
        <family val="2"/>
        <charset val="1"/>
      </rPr>
      <t xml:space="preserve">min</t>
    </r>
    <r>
      <rPr>
        <b val="true"/>
        <sz val="10"/>
        <rFont val="Arial"/>
        <family val="2"/>
        <charset val="1"/>
      </rPr>
      <t xml:space="preserve"> [kW]</t>
    </r>
  </si>
  <si>
    <t xml:space="preserve">Maximum Power </t>
  </si>
  <si>
    <r>
      <rPr>
        <b val="true"/>
        <sz val="10"/>
        <rFont val="Arial"/>
        <family val="2"/>
        <charset val="1"/>
      </rPr>
      <t xml:space="preserve">P</t>
    </r>
    <r>
      <rPr>
        <b val="true"/>
        <vertAlign val="subscript"/>
        <sz val="10"/>
        <rFont val="Arial"/>
        <family val="2"/>
        <charset val="1"/>
      </rPr>
      <t xml:space="preserve">MAX</t>
    </r>
    <r>
      <rPr>
        <b val="true"/>
        <sz val="10"/>
        <rFont val="Arial"/>
        <family val="2"/>
        <charset val="1"/>
      </rPr>
      <t xml:space="preserve"> [kW]</t>
    </r>
  </si>
  <si>
    <t xml:space="preserve">Quadratic Power</t>
  </si>
  <si>
    <r>
      <rPr>
        <b val="true"/>
        <sz val="10"/>
        <rFont val="Arial"/>
        <family val="2"/>
        <charset val="1"/>
      </rPr>
      <t xml:space="preserve">P</t>
    </r>
    <r>
      <rPr>
        <b val="true"/>
        <vertAlign val="subscript"/>
        <sz val="10"/>
        <rFont val="Arial"/>
        <family val="2"/>
        <charset val="1"/>
      </rPr>
      <t xml:space="preserve">T,q     </t>
    </r>
    <r>
      <rPr>
        <b val="true"/>
        <sz val="10"/>
        <rFont val="Arial"/>
        <family val="2"/>
        <charset val="1"/>
      </rPr>
      <t xml:space="preserve">[kW]</t>
    </r>
  </si>
  <si>
    <t xml:space="preserve">Maximum Istantaneous Power w/o slips</t>
  </si>
  <si>
    <t xml:space="preserve">Maximum Istantaneous Power</t>
  </si>
  <si>
    <t xml:space="preserve">Bucket filling</t>
  </si>
  <si>
    <t xml:space="preserve">Number of buckets per slewing step</t>
  </si>
  <si>
    <t xml:space="preserve">T S</t>
  </si>
  <si>
    <t xml:space="preserve">medium volume reclaimed by one bucket</t>
  </si>
  <si>
    <t xml:space="preserve">V/(TS)</t>
  </si>
  <si>
    <t xml:space="preserve">medium filling factor</t>
  </si>
  <si>
    <r>
      <rPr>
        <b val="true"/>
        <sz val="10"/>
        <rFont val="Arial"/>
        <family val="2"/>
        <charset val="1"/>
      </rPr>
      <t xml:space="preserve">f</t>
    </r>
    <r>
      <rPr>
        <b val="true"/>
        <vertAlign val="subscript"/>
        <sz val="10"/>
        <rFont val="Arial"/>
        <family val="2"/>
        <charset val="1"/>
      </rPr>
      <t xml:space="preserve">medium</t>
    </r>
    <r>
      <rPr>
        <b val="true"/>
        <sz val="10"/>
        <rFont val="Arial"/>
        <family val="2"/>
        <charset val="1"/>
      </rPr>
      <t xml:space="preserve">=V/V</t>
    </r>
    <r>
      <rPr>
        <b val="true"/>
        <vertAlign val="subscript"/>
        <sz val="10"/>
        <rFont val="Arial"/>
        <family val="2"/>
        <charset val="1"/>
      </rPr>
      <t xml:space="preserve">B</t>
    </r>
  </si>
  <si>
    <t xml:space="preserve">Istantaneous filling factor</t>
  </si>
  <si>
    <r>
      <rPr>
        <sz val="10"/>
        <rFont val="Arial"/>
        <family val="2"/>
        <charset val="1"/>
      </rPr>
      <t xml:space="preserve">f=V/V</t>
    </r>
    <r>
      <rPr>
        <vertAlign val="subscript"/>
        <sz val="10"/>
        <rFont val="Arial"/>
        <family val="2"/>
        <charset val="1"/>
      </rPr>
      <t xml:space="preserve">B</t>
    </r>
  </si>
  <si>
    <r>
      <rPr>
        <b val="true"/>
        <sz val="10"/>
        <rFont val="Arial"/>
        <family val="2"/>
        <charset val="1"/>
      </rPr>
      <t xml:space="preserve">f</t>
    </r>
    <r>
      <rPr>
        <b val="true"/>
        <vertAlign val="subscript"/>
        <sz val="10"/>
        <rFont val="Arial"/>
        <family val="2"/>
        <charset val="1"/>
      </rPr>
      <t xml:space="preserve">min</t>
    </r>
  </si>
  <si>
    <r>
      <rPr>
        <b val="true"/>
        <sz val="10"/>
        <rFont val="Arial"/>
        <family val="2"/>
        <charset val="1"/>
      </rPr>
      <t xml:space="preserve">f</t>
    </r>
    <r>
      <rPr>
        <b val="true"/>
        <vertAlign val="subscript"/>
        <sz val="10"/>
        <rFont val="Arial"/>
        <family val="2"/>
        <charset val="1"/>
      </rPr>
      <t xml:space="preserve">max</t>
    </r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</si>
</sst>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0.0"/>
    <numFmt numFmtId="166" formatCode="0.00"/>
    <numFmt numFmtId="167" formatCode="0.000"/>
    <numFmt numFmtId="168" formatCode="0%"/>
    <numFmt numFmtId="169" formatCode="0"/>
    <numFmt numFmtId="170" formatCode="0.0000"/>
    <numFmt numFmtId="171" formatCode="#,##0"/>
    <numFmt numFmtId="172" formatCode="0.0%"/>
    <numFmt numFmtId="173" formatCode="00"/>
    <numFmt numFmtId="174" formatCode="[$-410]DD/MM/YYYY"/>
    <numFmt numFmtId="175" formatCode="General"/>
    <numFmt numFmtId="176" formatCode="#,##0.00"/>
    <numFmt numFmtId="177" formatCode="0.00%"/>
  </numFmts>
  <fonts count="6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name val="GreekC"/>
      <family val="0"/>
      <charset val="1"/>
    </font>
    <font>
      <vertAlign val="superscript"/>
      <sz val="10"/>
      <name val="Arial"/>
      <family val="2"/>
      <charset val="1"/>
    </font>
    <font>
      <vertAlign val="subscript"/>
      <sz val="10"/>
      <name val="Arial"/>
      <family val="2"/>
      <charset val="1"/>
    </font>
    <font>
      <sz val="10"/>
      <name val="Calibri"/>
      <family val="2"/>
      <charset val="1"/>
    </font>
    <font>
      <vertAlign val="superscript"/>
      <sz val="10"/>
      <name val="Calibri"/>
      <family val="2"/>
      <charset val="1"/>
    </font>
    <font>
      <vertAlign val="subscript"/>
      <sz val="10"/>
      <name val="Calibri"/>
      <family val="2"/>
      <charset val="1"/>
    </font>
    <font>
      <sz val="10"/>
      <name val="Calibri Light"/>
      <family val="2"/>
      <charset val="1"/>
    </font>
    <font>
      <b val="true"/>
      <sz val="10"/>
      <name val="Harlow Solid Italic"/>
      <family val="5"/>
      <charset val="1"/>
    </font>
    <font>
      <vertAlign val="subscript"/>
      <sz val="10"/>
      <name val="greeck"/>
      <family val="0"/>
      <charset val="1"/>
    </font>
    <font>
      <vertAlign val="subscript"/>
      <sz val="10"/>
      <name val="GreekC"/>
      <family val="0"/>
      <charset val="1"/>
    </font>
    <font>
      <vertAlign val="subscript"/>
      <sz val="10"/>
      <name val="Calibri Light"/>
      <family val="2"/>
      <charset val="1"/>
    </font>
    <font>
      <sz val="9"/>
      <color rgb="FF000000"/>
      <name val="Tahoma"/>
      <family val="2"/>
      <charset val="1"/>
    </font>
    <font>
      <b val="true"/>
      <sz val="9"/>
      <color rgb="FF000000"/>
      <name val="Tahoma"/>
      <family val="2"/>
      <charset val="1"/>
    </font>
    <font>
      <sz val="20"/>
      <name val="Arial"/>
      <family val="2"/>
      <charset val="1"/>
    </font>
    <font>
      <sz val="20"/>
      <name val="Times New Roman"/>
      <family val="1"/>
      <charset val="1"/>
    </font>
    <font>
      <b val="true"/>
      <sz val="20"/>
      <name val="Times New Roman"/>
      <family val="1"/>
      <charset val="1"/>
    </font>
    <font>
      <b val="true"/>
      <sz val="20"/>
      <color rgb="FF984806"/>
      <name val="Times New Roman"/>
      <family val="1"/>
      <charset val="1"/>
    </font>
    <font>
      <b val="true"/>
      <sz val="26"/>
      <color rgb="FF000000"/>
      <name val="Arial"/>
      <family val="2"/>
      <charset val="1"/>
    </font>
    <font>
      <b val="true"/>
      <sz val="30"/>
      <color rgb="FF000000"/>
      <name val="Segoe UI Semilight"/>
      <family val="2"/>
      <charset val="1"/>
    </font>
    <font>
      <b val="true"/>
      <sz val="30"/>
      <name val="Times New Roman"/>
      <family val="1"/>
      <charset val="1"/>
    </font>
    <font>
      <b val="true"/>
      <sz val="25"/>
      <name val="Times New Roman"/>
      <family val="1"/>
      <charset val="1"/>
    </font>
    <font>
      <b val="true"/>
      <vertAlign val="superscript"/>
      <sz val="30"/>
      <name val="Times New Roman"/>
      <family val="1"/>
      <charset val="1"/>
    </font>
    <font>
      <b val="true"/>
      <sz val="25"/>
      <name val="Segoe UI Semilight"/>
      <family val="2"/>
      <charset val="1"/>
    </font>
    <font>
      <sz val="25"/>
      <name val="Segoe UI Semilight"/>
      <family val="2"/>
      <charset val="1"/>
    </font>
    <font>
      <sz val="20"/>
      <name val="Segoe UI Semilight"/>
      <family val="2"/>
      <charset val="1"/>
    </font>
    <font>
      <sz val="16"/>
      <name val="Arial"/>
      <family val="2"/>
      <charset val="1"/>
    </font>
    <font>
      <sz val="16"/>
      <name val="Times New Roman"/>
      <family val="1"/>
      <charset val="1"/>
    </font>
    <font>
      <b val="true"/>
      <sz val="20"/>
      <name val="Arial"/>
      <family val="2"/>
      <charset val="1"/>
    </font>
    <font>
      <sz val="20"/>
      <color rgb="FF000000"/>
      <name val="Arial"/>
      <family val="2"/>
      <charset val="1"/>
    </font>
    <font>
      <vertAlign val="superscript"/>
      <sz val="20"/>
      <name val="Arial"/>
      <family val="2"/>
      <charset val="1"/>
    </font>
    <font>
      <sz val="20"/>
      <name val="GreekC"/>
      <family val="0"/>
      <charset val="1"/>
    </font>
    <font>
      <vertAlign val="subscript"/>
      <sz val="20"/>
      <name val="Arial"/>
      <family val="2"/>
      <charset val="1"/>
    </font>
    <font>
      <sz val="20"/>
      <name val="Calibri"/>
      <family val="2"/>
      <charset val="1"/>
    </font>
    <font>
      <b val="true"/>
      <vertAlign val="superscript"/>
      <sz val="20"/>
      <name val="Arial"/>
      <family val="2"/>
      <charset val="1"/>
    </font>
    <font>
      <sz val="20"/>
      <color rgb="FF595959"/>
      <name val="Calibri"/>
      <family val="2"/>
    </font>
    <font>
      <sz val="15"/>
      <color rgb="FF595959"/>
      <name val="Calibri"/>
      <family val="2"/>
    </font>
    <font>
      <b val="true"/>
      <sz val="20"/>
      <color rgb="FF595959"/>
      <name val="Calibri"/>
      <family val="2"/>
    </font>
    <font>
      <sz val="24"/>
      <color rgb="FF595959"/>
      <name val="Calibri"/>
      <family val="2"/>
    </font>
    <font>
      <strike val="true"/>
      <sz val="10"/>
      <name val="Arial"/>
      <family val="2"/>
      <charset val="1"/>
    </font>
    <font>
      <strike val="true"/>
      <sz val="10"/>
      <name val="Calibri"/>
      <family val="2"/>
      <charset val="1"/>
    </font>
    <font>
      <strike val="true"/>
      <vertAlign val="superscript"/>
      <sz val="10"/>
      <name val="Calibri"/>
      <family val="2"/>
      <charset val="1"/>
    </font>
    <font>
      <strike val="true"/>
      <sz val="10"/>
      <name val="GreekC"/>
      <family val="0"/>
      <charset val="1"/>
    </font>
    <font>
      <strike val="true"/>
      <vertAlign val="subscript"/>
      <sz val="10"/>
      <name val="Calibri"/>
      <family val="2"/>
      <charset val="1"/>
    </font>
    <font>
      <sz val="8.5"/>
      <name val="Calibri"/>
      <family val="2"/>
      <charset val="1"/>
    </font>
    <font>
      <vertAlign val="subscript"/>
      <sz val="7.25"/>
      <name val="Calibri"/>
      <family val="2"/>
      <charset val="1"/>
    </font>
    <font>
      <b val="true"/>
      <vertAlign val="subscript"/>
      <sz val="10"/>
      <name val="Arial"/>
      <family val="2"/>
      <charset val="1"/>
    </font>
    <font>
      <sz val="9"/>
      <name val="Arial"/>
      <family val="2"/>
      <charset val="1"/>
    </font>
    <font>
      <sz val="8.5"/>
      <name val="Arial"/>
      <family val="2"/>
      <charset val="1"/>
    </font>
    <font>
      <vertAlign val="subscript"/>
      <sz val="9"/>
      <name val="Arial"/>
      <family val="2"/>
      <charset val="1"/>
    </font>
    <font>
      <vertAlign val="superscript"/>
      <sz val="9"/>
      <name val="Arial"/>
      <family val="2"/>
      <charset val="1"/>
    </font>
    <font>
      <b val="true"/>
      <sz val="10"/>
      <name val="Calibri"/>
      <family val="2"/>
      <charset val="1"/>
    </font>
    <font>
      <b val="true"/>
      <vertAlign val="subscript"/>
      <sz val="10"/>
      <name val="Calibri"/>
      <family val="2"/>
      <charset val="1"/>
    </font>
    <font>
      <b val="true"/>
      <sz val="12"/>
      <name val="Arial"/>
      <family val="2"/>
      <charset val="1"/>
    </font>
    <font>
      <sz val="12"/>
      <name val="Arial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E2F0D9"/>
        <bgColor rgb="FFC6EFCE"/>
      </patternFill>
    </fill>
    <fill>
      <patternFill patternType="solid">
        <fgColor rgb="FFFFFFFF"/>
        <bgColor rgb="FFE2F0D9"/>
      </patternFill>
    </fill>
    <fill>
      <patternFill patternType="solid">
        <fgColor rgb="FFD9D9D9"/>
        <bgColor rgb="FFBDD7EE"/>
      </patternFill>
    </fill>
    <fill>
      <patternFill patternType="solid">
        <fgColor rgb="FFFF0000"/>
        <bgColor rgb="FF9C0006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7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true">
      <alignment horizontal="right" vertical="bottom" textRotation="0" wrapText="false" indent="0" shrinkToFit="false"/>
      <protection locked="fals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7" fontId="0" fillId="0" borderId="1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1" xfId="19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0" fillId="0" borderId="1" xfId="19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1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70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right" vertical="bottom" textRotation="0" wrapText="false" indent="0" shrinkToFit="false"/>
      <protection locked="fals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right" vertical="bottom" textRotation="0" wrapText="false" indent="0" shrinkToFit="false"/>
      <protection locked="false" hidden="false"/>
    </xf>
    <xf numFmtId="165" fontId="0" fillId="0" borderId="0" xfId="0" applyFont="false" applyBorder="false" applyAlignment="true" applyProtection="true">
      <alignment horizontal="right" vertical="bottom" textRotation="0" wrapText="false" indent="0" shrinkToFit="false"/>
      <protection locked="false" hidden="false"/>
    </xf>
    <xf numFmtId="167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2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4" fontId="26" fillId="0" borderId="0" xfId="2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0" xfId="22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7" fillId="0" borderId="0" xfId="22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26" fillId="0" borderId="0" xfId="2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1" fontId="26" fillId="0" borderId="0" xfId="2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0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0" borderId="0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6" fillId="0" borderId="0" xfId="22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29" fillId="0" borderId="2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0" fillId="0" borderId="2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3" fontId="30" fillId="0" borderId="2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1" fillId="0" borderId="2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4" fontId="30" fillId="0" borderId="2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1" fillId="0" borderId="0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2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4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3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2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3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2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4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3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_2297 08 MTS 100_01" xfId="21"/>
    <cellStyle name="Normal_A4" xfId="22"/>
    <cellStyle name="Normal_TVN Piano Prodotti Aggiornato" xfId="23"/>
  </cellStyles>
  <dxfs count="4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BDD7EE"/>
        </patternFill>
      </fill>
    </dxf>
    <dxf>
      <fill>
        <patternFill>
          <bgColor rgb="FFBDD7EE"/>
        </patternFill>
      </fill>
    </dxf>
    <dxf>
      <fill>
        <patternFill>
          <bgColor rgb="FFBDD7EE"/>
        </patternFill>
      </fill>
    </dxf>
    <dxf>
      <fill>
        <patternFill>
          <bgColor rgb="FFBDD7EE"/>
        </patternFill>
      </fill>
    </dxf>
    <dxf>
      <fill>
        <patternFill>
          <bgColor rgb="FFBDD7EE"/>
        </patternFill>
      </fill>
    </dxf>
    <dxf>
      <fill>
        <patternFill>
          <bgColor rgb="FFBDD7EE"/>
        </patternFill>
      </fill>
    </dxf>
    <dxf>
      <fill>
        <patternFill>
          <bgColor rgb="FFBDD7EE"/>
        </patternFill>
      </fill>
    </dxf>
    <dxf>
      <fill>
        <patternFill>
          <bgColor rgb="FFF6877E"/>
        </patternFill>
      </fill>
    </dxf>
    <dxf>
      <fill>
        <patternFill>
          <bgColor rgb="FFF6877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9C6500"/>
      <rgbColor rgb="FF800080"/>
      <rgbColor rgb="FF008080"/>
      <rgbColor rgb="FFD9D9D9"/>
      <rgbColor rgb="FF808080"/>
      <rgbColor rgb="FF5B9BD5"/>
      <rgbColor rgb="FF993366"/>
      <rgbColor rgb="FFE2F0D9"/>
      <rgbColor rgb="FFCCFFFF"/>
      <rgbColor rgb="FF660066"/>
      <rgbColor rgb="FFF6877E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ED7D31"/>
      <rgbColor rgb="FF636363"/>
      <rgbColor rgb="FFA5A5A5"/>
      <rgbColor rgb="FF003366"/>
      <rgbColor rgb="FF339966"/>
      <rgbColor rgb="FF003300"/>
      <rgbColor rgb="FF333300"/>
      <rgbColor rgb="FF984806"/>
      <rgbColor rgb="FF993366"/>
      <rgbColor rgb="FF333399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Capacity Q          [t/h]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142480211082"/>
          <c:y val="0.153765481422293"/>
          <c:w val="0.895888302550572"/>
          <c:h val="0.754194966040751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'Bench-1'!$D$89:$GB$89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6037054"/>
        <c:axId val="82143887"/>
      </c:lineChart>
      <c:catAx>
        <c:axId val="3603705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143887"/>
        <c:crosses val="autoZero"/>
        <c:auto val="1"/>
        <c:lblAlgn val="ctr"/>
        <c:lblOffset val="100"/>
      </c:catAx>
      <c:valAx>
        <c:axId val="821438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03705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'Bench-1'!$C$208:$GU$208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6003337"/>
        <c:axId val="15237944"/>
      </c:lineChart>
      <c:catAx>
        <c:axId val="3600333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237944"/>
        <c:crosses val="autoZero"/>
        <c:auto val="1"/>
        <c:lblAlgn val="ctr"/>
        <c:lblOffset val="100"/>
      </c:catAx>
      <c:valAx>
        <c:axId val="152379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00333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5086005895033"/>
          <c:y val="0.214034935633479"/>
          <c:w val="0.898992565219304"/>
          <c:h val="0.648693164578909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'Bench-1'!$B$86:$GB$86</c:f>
              <c:strCache>
                <c:ptCount val="182"/>
                <c:pt idx="0">
                  <c:v>T    [s]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'Bench-1'!$C$82:$GB$82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8891869"/>
        <c:axId val="45392779"/>
      </c:lineChart>
      <c:catAx>
        <c:axId val="8889186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 rot="-5400000"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392779"/>
        <c:crosses val="autoZero"/>
        <c:auto val="1"/>
        <c:lblAlgn val="ctr"/>
        <c:lblOffset val="100"/>
      </c:catAx>
      <c:valAx>
        <c:axId val="4539277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889186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1" sz="20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layout>
        <c:manualLayout>
          <c:xMode val="edge"/>
          <c:yMode val="edge"/>
          <c:x val="0.430562884784521"/>
          <c:y val="0.0118348842758292"/>
        </c:manualLayout>
      </c:layout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3492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'Bench-1'!$D$175:$GB$175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3492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'Bench-1'!$D$108:$GB$108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3492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'Bench-1'!$D$150:$GB$150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3492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'Bench-1'!$D$168:$GB$168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4010733"/>
        <c:axId val="63416585"/>
      </c:lineChart>
      <c:catAx>
        <c:axId val="2401073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3416585"/>
        <c:crosses val="autoZero"/>
        <c:auto val="1"/>
        <c:lblAlgn val="ctr"/>
        <c:lblOffset val="100"/>
      </c:catAx>
      <c:valAx>
        <c:axId val="634165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010733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5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'Bench-1'!$C$179:$GU$179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9701197"/>
        <c:axId val="51062804"/>
      </c:lineChart>
      <c:catAx>
        <c:axId val="1970119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062804"/>
        <c:crosses val="autoZero"/>
        <c:auto val="1"/>
        <c:lblAlgn val="ctr"/>
        <c:lblOffset val="100"/>
      </c:catAx>
      <c:valAx>
        <c:axId val="510628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70119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29561714"/>
          <c:y val="0.0433101718823468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47901028023"/>
          <c:y val="0.194869651533358"/>
          <c:w val="0.871265987188236"/>
          <c:h val="0.708844887936889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'Bench-1'!$D$70:$GB$70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6501402"/>
        <c:axId val="58292174"/>
      </c:lineChart>
      <c:catAx>
        <c:axId val="4650140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292174"/>
        <c:crosses val="autoZero"/>
        <c:auto val="1"/>
        <c:lblAlgn val="ctr"/>
        <c:lblOffset val="100"/>
      </c:catAx>
      <c:valAx>
        <c:axId val="582921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50140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Capacity Q          [t/h]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3996659193811"/>
          <c:y val="0.153771922463707"/>
          <c:w val="0.895885533430041"/>
          <c:h val="0.754216665268104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'Bench-2'!$D$89:$GB$89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4161398"/>
        <c:axId val="543389"/>
      </c:lineChart>
      <c:catAx>
        <c:axId val="9416139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3389"/>
        <c:crosses val="autoZero"/>
        <c:auto val="1"/>
        <c:lblAlgn val="ctr"/>
        <c:lblOffset val="100"/>
      </c:catAx>
      <c:valAx>
        <c:axId val="5433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16139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'Bench-2'!$A$208:$B$208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'Bench-2'!$C$208:$GU$208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5982222"/>
        <c:axId val="12875002"/>
      </c:lineChart>
      <c:catAx>
        <c:axId val="9598222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875002"/>
        <c:crosses val="autoZero"/>
        <c:auto val="1"/>
        <c:lblAlgn val="ctr"/>
        <c:lblOffset val="100"/>
      </c:catAx>
      <c:valAx>
        <c:axId val="128750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598222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5030782761654"/>
          <c:y val="0.214028615135427"/>
          <c:w val="0.898988566402814"/>
          <c:h val="0.648699721047422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'Bench-2'!$B$86:$GB$86</c:f>
              <c:strCache>
                <c:ptCount val="182"/>
                <c:pt idx="0">
                  <c:v>T    [s]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'Bench-2'!$C$82:$GB$82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3750681"/>
        <c:axId val="92238916"/>
      </c:lineChart>
      <c:catAx>
        <c:axId val="337506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 rot="-5400000"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238916"/>
        <c:crosses val="autoZero"/>
        <c:auto val="1"/>
        <c:lblAlgn val="ctr"/>
        <c:lblOffset val="100"/>
      </c:catAx>
      <c:valAx>
        <c:axId val="9223891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75068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76077396658"/>
          <c:y val="0.0434382477452604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2726473175"/>
          <c:y val="0.194858580280999"/>
          <c:w val="0.871284080914688"/>
          <c:h val="0.708816491809314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2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'Bench-2'!$D$70:$GB$70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2719464"/>
        <c:axId val="19464307"/>
      </c:lineChart>
      <c:catAx>
        <c:axId val="1271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464307"/>
        <c:crosses val="autoZero"/>
        <c:auto val="1"/>
        <c:lblAlgn val="ctr"/>
        <c:lblOffset val="100"/>
      </c:catAx>
      <c:valAx>
        <c:axId val="194643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71946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1" sz="20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'Bench-2'!$A$175:$B$175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3492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'Bench-2'!$D$175:$GB$175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3492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'Bench-2'!$D$108:$GB$108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3492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'Bench-2'!$D$150:$GB$150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3492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'Bench-2'!$D$168:$GB$168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8261177"/>
        <c:axId val="6164190"/>
      </c:lineChart>
      <c:catAx>
        <c:axId val="4826117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64190"/>
        <c:crosses val="autoZero"/>
        <c:auto val="1"/>
        <c:lblAlgn val="ctr"/>
        <c:lblOffset val="100"/>
      </c:catAx>
      <c:valAx>
        <c:axId val="616419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261177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5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31002638522427"/>
          <c:y val="0.0990493566352986"/>
          <c:w val="0.932277924362357"/>
          <c:h val="0.815824851161897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'Bench-2'!$C$179:$GU$179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8562271"/>
        <c:axId val="962684"/>
      </c:lineChart>
      <c:catAx>
        <c:axId val="4856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2684"/>
        <c:crosses val="autoZero"/>
        <c:auto val="1"/>
        <c:lblAlgn val="ctr"/>
        <c:lblOffset val="100"/>
      </c:catAx>
      <c:valAx>
        <c:axId val="96268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56227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8452773745"/>
          <c:y val="0.153784348385023"/>
          <c:w val="0.895891073863886"/>
          <c:h val="0.75419144035567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'Bench-3'!$D$89:$GB$89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2918154"/>
        <c:axId val="10384777"/>
      </c:lineChart>
      <c:catAx>
        <c:axId val="8291815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384777"/>
        <c:crosses val="autoZero"/>
        <c:auto val="1"/>
        <c:lblAlgn val="ctr"/>
        <c:lblOffset val="100"/>
      </c:catAx>
      <c:valAx>
        <c:axId val="1038477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91815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'Bench-3'!$A$208:$B$208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'Bench-3'!$C$208:$GU$208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5407608"/>
        <c:axId val="43775476"/>
      </c:lineChart>
      <c:catAx>
        <c:axId val="2540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775476"/>
        <c:crosses val="autoZero"/>
        <c:auto val="1"/>
        <c:lblAlgn val="ctr"/>
        <c:lblOffset val="100"/>
      </c:catAx>
      <c:valAx>
        <c:axId val="4377547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4076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97786631253"/>
          <c:y val="0.214044294227519"/>
          <c:w val="0.898981850376273"/>
          <c:h val="0.648714755848083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'Bench-3'!$B$86:$GB$86</c:f>
              <c:strCache>
                <c:ptCount val="182"/>
                <c:pt idx="0">
                  <c:v>T    [s]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'Bench-3'!$C$82:$GB$82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23911"/>
        <c:axId val="38014162"/>
      </c:lineChart>
      <c:catAx>
        <c:axId val="423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014162"/>
        <c:crosses val="autoZero"/>
        <c:auto val="1"/>
        <c:lblAlgn val="ctr"/>
        <c:lblOffset val="100"/>
      </c:catAx>
      <c:valAx>
        <c:axId val="3801416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2391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43708142404"/>
          <c:y val="0.04331990508250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4617553754"/>
          <c:y val="0.194856795982562"/>
          <c:w val="0.871276876982728"/>
          <c:h val="0.708846090171624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'Bench-3'!$D$70:$GB$70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1630335"/>
        <c:axId val="89701865"/>
      </c:lineChart>
      <c:catAx>
        <c:axId val="9163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701865"/>
        <c:crosses val="autoZero"/>
        <c:auto val="1"/>
        <c:lblAlgn val="ctr"/>
        <c:lblOffset val="100"/>
      </c:catAx>
      <c:valAx>
        <c:axId val="8970186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63033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1" sz="20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1750219876869"/>
          <c:y val="0.0309846431797651"/>
          <c:w val="0.965655233069481"/>
          <c:h val="0.849909665763324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3492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'Bench-3'!$D$175:$GB$175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3492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'Bench-3'!$D$108:$GB$108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3492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'Bench-3'!$D$150:$GB$150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3492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'Bench-3'!$D$168:$GB$168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569351"/>
        <c:axId val="76931168"/>
      </c:lineChart>
      <c:catAx>
        <c:axId val="1569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931168"/>
        <c:crosses val="autoZero"/>
        <c:auto val="1"/>
        <c:lblAlgn val="ctr"/>
        <c:lblOffset val="100"/>
      </c:catAx>
      <c:valAx>
        <c:axId val="7693116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69351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5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'Bench-3'!$A$179:$B$179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'Bench-3'!$C$179:$GU$179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2744280"/>
        <c:axId val="77307016"/>
      </c:lineChart>
      <c:catAx>
        <c:axId val="8274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307016"/>
        <c:crosses val="autoZero"/>
        <c:auto val="1"/>
        <c:lblAlgn val="ctr"/>
        <c:lblOffset val="100"/>
      </c:catAx>
      <c:valAx>
        <c:axId val="7730701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74428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8452773745"/>
          <c:y val="0.153784348385023"/>
          <c:w val="0.895891073863886"/>
          <c:h val="0.75419144035567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'Bench-4'!$D$89:$GB$89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9796432"/>
        <c:axId val="96201358"/>
      </c:lineChart>
      <c:catAx>
        <c:axId val="4979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201358"/>
        <c:crosses val="autoZero"/>
        <c:auto val="1"/>
        <c:lblAlgn val="ctr"/>
        <c:lblOffset val="100"/>
      </c:catAx>
      <c:valAx>
        <c:axId val="9620135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79643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'Bench-4'!$A$208:$B$208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'Bench-4'!$C$208:$GU$208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6880686"/>
        <c:axId val="4390559"/>
      </c:lineChart>
      <c:catAx>
        <c:axId val="8688068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90559"/>
        <c:crosses val="autoZero"/>
        <c:auto val="1"/>
        <c:lblAlgn val="ctr"/>
        <c:lblOffset val="100"/>
      </c:catAx>
      <c:valAx>
        <c:axId val="43905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88068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97786631253"/>
          <c:y val="0.214044294227519"/>
          <c:w val="0.898981850376273"/>
          <c:h val="0.648714755848083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'Bench-4'!$B$86:$GB$86</c:f>
              <c:strCache>
                <c:ptCount val="182"/>
                <c:pt idx="0">
                  <c:v>T    [s]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'Bench-4'!$C$82:$GB$82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0004528"/>
        <c:axId val="8313577"/>
      </c:lineChart>
      <c:catAx>
        <c:axId val="5000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13577"/>
        <c:crosses val="autoZero"/>
        <c:auto val="1"/>
        <c:lblAlgn val="ctr"/>
        <c:lblOffset val="100"/>
      </c:catAx>
      <c:valAx>
        <c:axId val="831357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000452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43708142404"/>
          <c:y val="0.04331990508250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4617553754"/>
          <c:y val="0.194856795982562"/>
          <c:w val="0.871276876982728"/>
          <c:h val="0.708846090171624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'Bench-4'!$D$70:$GB$70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9810798"/>
        <c:axId val="19758808"/>
      </c:lineChart>
      <c:catAx>
        <c:axId val="9981079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758808"/>
        <c:crosses val="autoZero"/>
        <c:auto val="1"/>
        <c:lblAlgn val="ctr"/>
        <c:lblOffset val="100"/>
      </c:catAx>
      <c:valAx>
        <c:axId val="197588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81079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1" sz="20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1750219876869"/>
          <c:y val="0.0309846431797651"/>
          <c:w val="0.965655233069481"/>
          <c:h val="0.849909665763324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3492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'Bench-4'!$D$175:$GB$175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3492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'Bench-4'!$D$108:$GB$108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3492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'Bench-4'!$D$150:$GB$150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3492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'Bench-4'!$D$168:$GB$168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0073968"/>
        <c:axId val="65456226"/>
      </c:lineChart>
      <c:catAx>
        <c:axId val="3007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456226"/>
        <c:crosses val="autoZero"/>
        <c:auto val="1"/>
        <c:lblAlgn val="ctr"/>
        <c:lblOffset val="100"/>
      </c:catAx>
      <c:valAx>
        <c:axId val="6545622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073968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5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'Bench-4'!$A$179:$B$179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'Bench-4'!$C$179:$GU$179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9865035"/>
        <c:axId val="92162211"/>
      </c:lineChart>
      <c:catAx>
        <c:axId val="898650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162211"/>
        <c:crosses val="autoZero"/>
        <c:auto val="1"/>
        <c:lblAlgn val="ctr"/>
        <c:lblOffset val="100"/>
      </c:catAx>
      <c:valAx>
        <c:axId val="921622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86503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1073863886323"/>
          <c:y val="0.153784348385023"/>
          <c:w val="0.895891073863886"/>
          <c:h val="0.75419144035567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'Bench-5'!$D$89:$GB$89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2870517"/>
        <c:axId val="76053880"/>
      </c:lineChart>
      <c:catAx>
        <c:axId val="6287051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053880"/>
        <c:crosses val="autoZero"/>
        <c:auto val="1"/>
        <c:lblAlgn val="ctr"/>
        <c:lblOffset val="100"/>
      </c:catAx>
      <c:valAx>
        <c:axId val="760538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87051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'Bench-5'!$A$208:$B$208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'Bench-5'!$C$208:$GU$208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9263923"/>
        <c:axId val="29081740"/>
      </c:lineChart>
      <c:catAx>
        <c:axId val="492639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9081740"/>
        <c:crosses val="autoZero"/>
        <c:auto val="1"/>
        <c:lblAlgn val="ctr"/>
        <c:lblOffset val="100"/>
      </c:catAx>
      <c:valAx>
        <c:axId val="290817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26392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97786631253"/>
          <c:y val="0.214044294227519"/>
          <c:w val="0.898981850376273"/>
          <c:h val="0.648714755848083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'Bench-5'!$B$86:$GB$86</c:f>
              <c:strCache>
                <c:ptCount val="182"/>
                <c:pt idx="0">
                  <c:v>T    [s]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'Bench-5'!$C$82:$GB$82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7936881"/>
        <c:axId val="55374679"/>
      </c:lineChart>
      <c:catAx>
        <c:axId val="779368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5374679"/>
        <c:crosses val="autoZero"/>
        <c:auto val="1"/>
        <c:lblAlgn val="ctr"/>
        <c:lblOffset val="100"/>
      </c:catAx>
      <c:valAx>
        <c:axId val="5537467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93688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43708142404"/>
          <c:y val="0.04331990508250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4617553754"/>
          <c:y val="0.194856795982562"/>
          <c:w val="0.871276876982728"/>
          <c:h val="0.708846090171624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'Bench-5'!$D$70:$GB$70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1482041"/>
        <c:axId val="47847344"/>
      </c:lineChart>
      <c:catAx>
        <c:axId val="7148204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847344"/>
        <c:crosses val="autoZero"/>
        <c:auto val="1"/>
        <c:lblAlgn val="ctr"/>
        <c:lblOffset val="100"/>
      </c:catAx>
      <c:valAx>
        <c:axId val="478473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48204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1" sz="20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1750219876869"/>
          <c:y val="0.0309846431797651"/>
          <c:w val="0.965655233069481"/>
          <c:h val="0.849909665763324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3492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'Bench-5'!$D$175:$GB$175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3492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'Bench-5'!$D$108:$GB$108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3492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'Bench-5'!$D$150:$GB$150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3492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'Bench-5'!$D$168:$GB$168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6042337"/>
        <c:axId val="39582618"/>
      </c:lineChart>
      <c:catAx>
        <c:axId val="5604233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582618"/>
        <c:crosses val="autoZero"/>
        <c:auto val="1"/>
        <c:lblAlgn val="ctr"/>
        <c:lblOffset val="100"/>
      </c:catAx>
      <c:valAx>
        <c:axId val="395826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042337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5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'Bench-5'!$A$179:$B$179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'Bench-5'!$C$179:$GU$179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3991950"/>
        <c:axId val="99609066"/>
      </c:lineChart>
      <c:catAx>
        <c:axId val="7399195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609066"/>
        <c:crosses val="autoZero"/>
        <c:auto val="1"/>
        <c:lblAlgn val="ctr"/>
        <c:lblOffset val="100"/>
      </c:catAx>
      <c:valAx>
        <c:axId val="996090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99195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1073863886323"/>
          <c:y val="0.153739018641526"/>
          <c:w val="0.895891073863886"/>
          <c:h val="0.754178272980501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'Bench-6'!$D$89:$GB$89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0219081"/>
        <c:axId val="58151253"/>
      </c:lineChart>
      <c:catAx>
        <c:axId val="902190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151253"/>
        <c:crosses val="autoZero"/>
        <c:auto val="1"/>
        <c:lblAlgn val="ctr"/>
        <c:lblOffset val="100"/>
      </c:catAx>
      <c:valAx>
        <c:axId val="581512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21908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'Bench-6'!$A$208:$B$208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'Bench-6'!$C$208:$GU$208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258434"/>
        <c:axId val="18438274"/>
      </c:lineChart>
      <c:catAx>
        <c:axId val="525843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438274"/>
        <c:crosses val="autoZero"/>
        <c:auto val="1"/>
        <c:lblAlgn val="ctr"/>
        <c:lblOffset val="100"/>
      </c:catAx>
      <c:valAx>
        <c:axId val="184382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5843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19610447100487"/>
          <c:y val="0.215734234634884"/>
          <c:w val="0.898981850376273"/>
          <c:h val="0.648714755848083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'Bench-6'!$B$86:$GB$86</c:f>
              <c:strCache>
                <c:ptCount val="182"/>
                <c:pt idx="0">
                  <c:v>T    [s]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'Bench-6'!$C$82:$GB$82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3254687"/>
        <c:axId val="85635227"/>
      </c:lineChart>
      <c:catAx>
        <c:axId val="2325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635227"/>
        <c:crosses val="autoZero"/>
        <c:auto val="1"/>
        <c:lblAlgn val="ctr"/>
        <c:lblOffset val="100"/>
      </c:catAx>
      <c:valAx>
        <c:axId val="8563522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25468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43708142404"/>
          <c:y val="0.04331990508250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4617553754"/>
          <c:y val="0.194856795982562"/>
          <c:w val="0.871276876982728"/>
          <c:h val="0.708846090171624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'Bench-6'!$D$70:$GB$70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9487124"/>
        <c:axId val="15942421"/>
      </c:lineChart>
      <c:catAx>
        <c:axId val="894871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942421"/>
        <c:crosses val="autoZero"/>
        <c:auto val="1"/>
        <c:lblAlgn val="ctr"/>
        <c:lblOffset val="100"/>
      </c:catAx>
      <c:valAx>
        <c:axId val="1594242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48712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1" sz="20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1750219876869"/>
          <c:y val="0.0309846431797651"/>
          <c:w val="0.965655233069481"/>
          <c:h val="0.849909665763324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3492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'Bench-6'!$D$175:$GB$175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3492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'Bench-6'!$D$108:$GB$108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3492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'Bench-6'!$D$150:$GB$150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3492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'Bench-6'!$D$168:$GB$168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4468056"/>
        <c:axId val="61373215"/>
      </c:lineChart>
      <c:catAx>
        <c:axId val="1446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373215"/>
        <c:crosses val="autoZero"/>
        <c:auto val="1"/>
        <c:lblAlgn val="ctr"/>
        <c:lblOffset val="100"/>
      </c:catAx>
      <c:valAx>
        <c:axId val="613732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468056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5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'Bench-6'!$A$179:$B$179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'Bench-6'!$C$179:$GU$179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7756929"/>
        <c:axId val="24228647"/>
      </c:lineChart>
      <c:catAx>
        <c:axId val="577569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228647"/>
        <c:crosses val="autoZero"/>
        <c:auto val="1"/>
        <c:lblAlgn val="ctr"/>
        <c:lblOffset val="100"/>
      </c:catAx>
      <c:valAx>
        <c:axId val="2422864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75692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91073863886323"/>
          <c:y val="0.153784348385023"/>
          <c:w val="0.895891073863886"/>
          <c:h val="0.75419144035567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'Bench-7'!$D$89:$GB$89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2479442"/>
        <c:axId val="80543618"/>
      </c:lineChart>
      <c:catAx>
        <c:axId val="3247944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543618"/>
        <c:crosses val="autoZero"/>
        <c:auto val="1"/>
        <c:lblAlgn val="ctr"/>
        <c:lblOffset val="100"/>
      </c:catAx>
      <c:valAx>
        <c:axId val="805436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47944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'Bench-7'!$A$208:$B$208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'Bench-7'!$C$208:$GU$208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2019586"/>
        <c:axId val="46891294"/>
      </c:lineChart>
      <c:catAx>
        <c:axId val="9201958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891294"/>
        <c:crosses val="autoZero"/>
        <c:auto val="1"/>
        <c:lblAlgn val="ctr"/>
        <c:lblOffset val="100"/>
      </c:catAx>
      <c:valAx>
        <c:axId val="468912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01958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819610447100487"/>
          <c:y val="0.215734234634884"/>
          <c:w val="0.898981850376273"/>
          <c:h val="0.648714755848083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'Bench-7'!$B$86:$GB$86</c:f>
              <c:strCache>
                <c:ptCount val="182"/>
                <c:pt idx="0">
                  <c:v>T    [s]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'Bench-7'!$C$82:$GB$82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1594688"/>
        <c:axId val="29894904"/>
      </c:lineChart>
      <c:catAx>
        <c:axId val="6159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9894904"/>
        <c:crosses val="autoZero"/>
        <c:auto val="1"/>
        <c:lblAlgn val="ctr"/>
        <c:lblOffset val="100"/>
      </c:catAx>
      <c:valAx>
        <c:axId val="298949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59468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43708142404"/>
          <c:y val="0.043319905082501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4617553754"/>
          <c:y val="0.194856795982562"/>
          <c:w val="0.871276876982728"/>
          <c:h val="0.708846090171624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'Bench-7'!$D$70:$GB$70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3694782"/>
        <c:axId val="25322094"/>
      </c:lineChart>
      <c:catAx>
        <c:axId val="4369478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322094"/>
        <c:crosses val="autoZero"/>
        <c:auto val="1"/>
        <c:lblAlgn val="ctr"/>
        <c:lblOffset val="100"/>
      </c:catAx>
      <c:valAx>
        <c:axId val="253220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69478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1" sz="20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1750219876869"/>
          <c:y val="0.0309846431797651"/>
          <c:w val="0.965655233069481"/>
          <c:h val="0.849909665763324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3492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'Bench-7'!$D$175:$GB$175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3492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'Bench-7'!$D$108:$GB$108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3492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'Bench-7'!$D$150:$GB$150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3492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'Bench-7'!$D$168:$GB$168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7752653"/>
        <c:axId val="29141002"/>
      </c:lineChart>
      <c:catAx>
        <c:axId val="2775265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1260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9141002"/>
        <c:crosses val="autoZero"/>
        <c:auto val="1"/>
        <c:lblAlgn val="ctr"/>
        <c:lblOffset val="100"/>
      </c:catAx>
      <c:valAx>
        <c:axId val="291410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7752653"/>
        <c:crosses val="autoZero"/>
        <c:crossBetween val="midCat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5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2000" spc="-1" strike="noStrike">
                <a:solidFill>
                  <a:srgbClr val="595959"/>
                </a:solidFill>
                <a:latin typeface="Calibri"/>
              </a:defRPr>
            </a:pPr>
            <a:r>
              <a:rPr b="0" sz="20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'Bench-7'!$A$179:$B$179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636363"/>
            </a:solidFill>
            <a:ln w="28440">
              <a:solidFill>
                <a:srgbClr val="636363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5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'Bench-7'!$B$68:$GU$68</c:f>
              <c:strCache>
                <c:ptCount val="201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</c:strCache>
            </c:strRef>
          </c:cat>
          <c:val>
            <c:numRef>
              <c:f>'Bench-7'!$C$179:$GU$179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8064032"/>
        <c:axId val="91642716"/>
      </c:lineChart>
      <c:catAx>
        <c:axId val="3806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642716"/>
        <c:crosses val="autoZero"/>
        <c:auto val="1"/>
        <c:lblAlgn val="ctr"/>
        <c:lblOffset val="100"/>
      </c:catAx>
      <c:valAx>
        <c:axId val="9164271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5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06403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2821954"/>
        <c:axId val="73377548"/>
      </c:lineChart>
      <c:catAx>
        <c:axId val="7282195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377548"/>
        <c:crosses val="autoZero"/>
        <c:auto val="1"/>
        <c:lblAlgn val="ctr"/>
        <c:lblOffset val="100"/>
      </c:catAx>
      <c:valAx>
        <c:axId val="733775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821954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9615359"/>
        <c:axId val="90164138"/>
      </c:lineChart>
      <c:catAx>
        <c:axId val="3961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164138"/>
        <c:crosses val="autoZero"/>
        <c:auto val="1"/>
        <c:lblAlgn val="ctr"/>
        <c:lblOffset val="100"/>
      </c:catAx>
      <c:valAx>
        <c:axId val="9016413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61535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0998022785"/>
          <c:w val="0.898965007392804"/>
          <c:h val="0.648714810281518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7092327"/>
        <c:axId val="3636610"/>
      </c:lineChart>
      <c:catAx>
        <c:axId val="77092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36610"/>
        <c:crosses val="autoZero"/>
        <c:auto val="1"/>
        <c:lblAlgn val="ctr"/>
        <c:lblOffset val="100"/>
      </c:catAx>
      <c:valAx>
        <c:axId val="363661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09232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2469440"/>
        <c:axId val="1736793"/>
      </c:lineChart>
      <c:catAx>
        <c:axId val="4246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36793"/>
        <c:crosses val="autoZero"/>
        <c:auto val="1"/>
        <c:lblAlgn val="ctr"/>
        <c:lblOffset val="100"/>
      </c:catAx>
      <c:valAx>
        <c:axId val="173679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246944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0502497197"/>
          <c:w val="0.895879936551836"/>
          <c:h val="0.754153501172154"/>
        </c:manualLayout>
      </c:layout>
      <c:lineChart>
        <c:grouping val="standard"/>
        <c:varyColors val="0"/>
        <c:ser>
          <c:idx val="0"/>
          <c:order val="0"/>
          <c:tx>
            <c:strRef>
              <c:f>'Bench-1'!$A$89:$B$89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'Bench-1'!$B$68:$GB$68</c:f>
              <c:strCache>
                <c:ptCount val="182"/>
                <c:pt idx="0">
                  <c:v>y [°]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</c:strCache>
            </c:strRef>
          </c:cat>
          <c:val>
            <c:numRef>
              <c:f>'Bench-1'!$D$89:$GB$89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2861688"/>
        <c:axId val="44598711"/>
      </c:lineChart>
      <c:catAx>
        <c:axId val="5286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4598711"/>
        <c:crosses val="autoZero"/>
        <c:auto val="1"/>
        <c:lblAlgn val="ctr"/>
        <c:lblOffset val="100"/>
      </c:catAx>
      <c:valAx>
        <c:axId val="445987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86168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'Bench-1'!$C$208:$GU$208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6243782"/>
        <c:axId val="45301490"/>
      </c:lineChart>
      <c:catAx>
        <c:axId val="3624378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301490"/>
        <c:crosses val="autoZero"/>
        <c:auto val="1"/>
        <c:lblAlgn val="ctr"/>
        <c:lblOffset val="100"/>
      </c:catAx>
      <c:valAx>
        <c:axId val="4530149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24378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'Bench-1'!$C$179:$GU$179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504831"/>
        <c:axId val="13913723"/>
      </c:lineChart>
      <c:catAx>
        <c:axId val="150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913723"/>
        <c:crosses val="autoZero"/>
        <c:auto val="1"/>
        <c:lblAlgn val="ctr"/>
        <c:lblOffset val="100"/>
      </c:catAx>
      <c:valAx>
        <c:axId val="139137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0483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'Bench-2'!$A$175:$B$175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'Bench-2'!$D$175:$GB$175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'Bench-2'!$D$108:$GB$108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'Bench-2'!$D$150:$GB$150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'Bench-2'!$D$168:$GB$168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5869186"/>
        <c:axId val="25125134"/>
      </c:lineChart>
      <c:catAx>
        <c:axId val="1586918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125134"/>
        <c:crosses val="autoZero"/>
        <c:auto val="1"/>
        <c:lblAlgn val="ctr"/>
        <c:lblOffset val="100"/>
      </c:catAx>
      <c:valAx>
        <c:axId val="2512513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869186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'Bench-2'!$D$70:$GB$70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2083258"/>
        <c:axId val="98432058"/>
      </c:lineChart>
      <c:catAx>
        <c:axId val="1208325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432058"/>
        <c:crosses val="autoZero"/>
        <c:auto val="1"/>
        <c:lblAlgn val="ctr"/>
        <c:lblOffset val="100"/>
      </c:catAx>
      <c:valAx>
        <c:axId val="9843205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08325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'Bench-2'!$C$82:$GB$82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9887714"/>
        <c:axId val="16641989"/>
      </c:lineChart>
      <c:catAx>
        <c:axId val="7988771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641989"/>
        <c:crosses val="autoZero"/>
        <c:auto val="1"/>
        <c:lblAlgn val="ctr"/>
        <c:lblOffset val="100"/>
      </c:catAx>
      <c:valAx>
        <c:axId val="166419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88771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'Bench-2'!$A$72:$B$72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'Bench-2'!$C$72:$GB$72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4315759"/>
        <c:axId val="66299387"/>
      </c:lineChart>
      <c:catAx>
        <c:axId val="2431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299387"/>
        <c:crosses val="autoZero"/>
        <c:auto val="1"/>
        <c:lblAlgn val="ctr"/>
        <c:lblOffset val="100"/>
      </c:catAx>
      <c:valAx>
        <c:axId val="662993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31575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'Bench-2'!$A$89:$B$89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'Bench-2'!$D$89:$GB$89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5722813"/>
        <c:axId val="3039480"/>
      </c:lineChart>
      <c:catAx>
        <c:axId val="4572281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39480"/>
        <c:crosses val="autoZero"/>
        <c:auto val="1"/>
        <c:lblAlgn val="ctr"/>
        <c:lblOffset val="100"/>
      </c:catAx>
      <c:valAx>
        <c:axId val="30394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72281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'Bench-2'!$A$208:$B$208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'Bench-2'!$C$208:$GU$208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0758925"/>
        <c:axId val="76528530"/>
      </c:lineChart>
      <c:catAx>
        <c:axId val="5075892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528530"/>
        <c:crosses val="autoZero"/>
        <c:auto val="1"/>
        <c:lblAlgn val="ctr"/>
        <c:lblOffset val="100"/>
      </c:catAx>
      <c:valAx>
        <c:axId val="7652853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075892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'Bench-2'!$A$179:$B$179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'Bench-2'!$C$68:$GU$68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'Bench-2'!$C$179:$GU$179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6112131"/>
        <c:axId val="43746744"/>
      </c:lineChart>
      <c:catAx>
        <c:axId val="361121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746744"/>
        <c:crosses val="autoZero"/>
        <c:auto val="1"/>
        <c:lblAlgn val="ctr"/>
        <c:lblOffset val="100"/>
      </c:catAx>
      <c:valAx>
        <c:axId val="437467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11213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'Bench-3'!$A$175:$B$175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'Bench-3'!$D$175:$GB$175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'Bench-3'!$D$108:$GB$108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'Bench-3'!$D$150:$GB$150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'Bench-3'!$D$168:$GB$168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3175475"/>
        <c:axId val="24148584"/>
      </c:lineChart>
      <c:catAx>
        <c:axId val="931754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148584"/>
        <c:crosses val="autoZero"/>
        <c:auto val="1"/>
        <c:lblAlgn val="ctr"/>
        <c:lblOffset val="100"/>
      </c:catAx>
      <c:valAx>
        <c:axId val="2414858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175475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'Bench-3'!$D$70:$GB$70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6622302"/>
        <c:axId val="62093179"/>
      </c:lineChart>
      <c:catAx>
        <c:axId val="7662230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093179"/>
        <c:crosses val="autoZero"/>
        <c:auto val="1"/>
        <c:lblAlgn val="ctr"/>
        <c:lblOffset val="100"/>
      </c:catAx>
      <c:valAx>
        <c:axId val="6209317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62230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'Bench-3'!$C$82:$GB$82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9826263"/>
        <c:axId val="63299115"/>
      </c:lineChart>
      <c:catAx>
        <c:axId val="49826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3299115"/>
        <c:crosses val="autoZero"/>
        <c:auto val="1"/>
        <c:lblAlgn val="ctr"/>
        <c:lblOffset val="100"/>
      </c:catAx>
      <c:valAx>
        <c:axId val="632991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82626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'Bench-3'!$A$72:$B$72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'Bench-3'!$C$72:$GB$72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5074539"/>
        <c:axId val="34828815"/>
      </c:lineChart>
      <c:catAx>
        <c:axId val="450745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828815"/>
        <c:crosses val="autoZero"/>
        <c:auto val="1"/>
        <c:lblAlgn val="ctr"/>
        <c:lblOffset val="100"/>
      </c:catAx>
      <c:valAx>
        <c:axId val="348288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07453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'Bench-3'!$A$89:$B$89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'Bench-3'!$D$89:$GB$89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3325159"/>
        <c:axId val="47768895"/>
      </c:lineChart>
      <c:catAx>
        <c:axId val="83325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768895"/>
        <c:crosses val="autoZero"/>
        <c:auto val="1"/>
        <c:lblAlgn val="ctr"/>
        <c:lblOffset val="100"/>
      </c:catAx>
      <c:valAx>
        <c:axId val="4776889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32515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'Bench-3'!$A$208:$B$208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'Bench-3'!$C$208:$GU$208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9135094"/>
        <c:axId val="83259745"/>
      </c:lineChart>
      <c:catAx>
        <c:axId val="8913509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259745"/>
        <c:crosses val="autoZero"/>
        <c:auto val="1"/>
        <c:lblAlgn val="ctr"/>
        <c:lblOffset val="100"/>
      </c:catAx>
      <c:valAx>
        <c:axId val="832597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13509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'Bench-3'!$A$179:$B$179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'Bench-3'!$C$68:$GU$68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'Bench-3'!$C$179:$GU$179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6758228"/>
        <c:axId val="54149539"/>
      </c:lineChart>
      <c:catAx>
        <c:axId val="867582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149539"/>
        <c:crosses val="autoZero"/>
        <c:auto val="1"/>
        <c:lblAlgn val="ctr"/>
        <c:lblOffset val="100"/>
      </c:catAx>
      <c:valAx>
        <c:axId val="541495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75822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'Bench-4'!$A$175:$B$175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'Bench-4'!$D$175:$GB$175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'Bench-4'!$D$108:$GB$108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'Bench-4'!$D$150:$GB$150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'Bench-4'!$D$168:$GB$168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955481"/>
        <c:axId val="26725574"/>
      </c:lineChart>
      <c:catAx>
        <c:axId val="39554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6725574"/>
        <c:crosses val="autoZero"/>
        <c:auto val="1"/>
        <c:lblAlgn val="ctr"/>
        <c:lblOffset val="100"/>
      </c:catAx>
      <c:valAx>
        <c:axId val="267255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55481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'Bench-4'!$D$70:$GB$70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0873773"/>
        <c:axId val="93599746"/>
      </c:lineChart>
      <c:catAx>
        <c:axId val="1087377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599746"/>
        <c:crosses val="autoZero"/>
        <c:auto val="1"/>
        <c:lblAlgn val="ctr"/>
        <c:lblOffset val="100"/>
      </c:catAx>
      <c:valAx>
        <c:axId val="935997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87377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'Bench-4'!$C$82:$GB$82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9071939"/>
        <c:axId val="8348922"/>
      </c:lineChart>
      <c:catAx>
        <c:axId val="690719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48922"/>
        <c:crosses val="autoZero"/>
        <c:auto val="1"/>
        <c:lblAlgn val="ctr"/>
        <c:lblOffset val="100"/>
      </c:catAx>
      <c:valAx>
        <c:axId val="834892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907193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'Bench-4'!$A$72:$B$72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'Bench-4'!$C$72:$GB$72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6465970"/>
        <c:axId val="33280575"/>
      </c:lineChart>
      <c:catAx>
        <c:axId val="4646597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280575"/>
        <c:crosses val="autoZero"/>
        <c:auto val="1"/>
        <c:lblAlgn val="ctr"/>
        <c:lblOffset val="100"/>
      </c:catAx>
      <c:valAx>
        <c:axId val="3328057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46597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'Bench-4'!$A$89:$B$89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'Bench-4'!$D$89:$GB$89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6272784"/>
        <c:axId val="58570615"/>
      </c:lineChart>
      <c:catAx>
        <c:axId val="7627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570615"/>
        <c:crosses val="autoZero"/>
        <c:auto val="1"/>
        <c:lblAlgn val="ctr"/>
        <c:lblOffset val="100"/>
      </c:catAx>
      <c:valAx>
        <c:axId val="585706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27278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'Bench-4'!$A$208:$B$208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'Bench-4'!$C$208:$GU$208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8042169"/>
        <c:axId val="35403122"/>
      </c:lineChart>
      <c:catAx>
        <c:axId val="9804216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403122"/>
        <c:crosses val="autoZero"/>
        <c:auto val="1"/>
        <c:lblAlgn val="ctr"/>
        <c:lblOffset val="100"/>
      </c:catAx>
      <c:valAx>
        <c:axId val="3540312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04216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'Bench-4'!$A$179:$B$179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'Bench-4'!$C$68:$GU$68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'Bench-4'!$C$179:$GU$179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7042318"/>
        <c:axId val="73549548"/>
      </c:lineChart>
      <c:catAx>
        <c:axId val="4704231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549548"/>
        <c:crosses val="autoZero"/>
        <c:auto val="1"/>
        <c:lblAlgn val="ctr"/>
        <c:lblOffset val="100"/>
      </c:catAx>
      <c:valAx>
        <c:axId val="735495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04231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'Bench-5'!$A$175:$B$175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'Bench-5'!$D$175:$GB$175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'Bench-5'!$D$108:$GB$108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'Bench-5'!$D$150:$GB$150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'Bench-5'!$D$168:$GB$168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9936885"/>
        <c:axId val="23229526"/>
      </c:lineChart>
      <c:catAx>
        <c:axId val="4993688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229526"/>
        <c:crosses val="autoZero"/>
        <c:auto val="1"/>
        <c:lblAlgn val="ctr"/>
        <c:lblOffset val="100"/>
      </c:catAx>
      <c:valAx>
        <c:axId val="2322952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936885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'Bench-5'!$D$70:$GB$70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7545886"/>
        <c:axId val="5464404"/>
      </c:lineChart>
      <c:catAx>
        <c:axId val="8754588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64404"/>
        <c:crosses val="autoZero"/>
        <c:auto val="1"/>
        <c:lblAlgn val="ctr"/>
        <c:lblOffset val="100"/>
      </c:catAx>
      <c:valAx>
        <c:axId val="54644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54588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'Bench-5'!$C$82:$GB$82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5645354"/>
        <c:axId val="66904763"/>
      </c:lineChart>
      <c:catAx>
        <c:axId val="8564535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904763"/>
        <c:crosses val="autoZero"/>
        <c:auto val="1"/>
        <c:lblAlgn val="ctr"/>
        <c:lblOffset val="100"/>
      </c:catAx>
      <c:valAx>
        <c:axId val="6690476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64535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'Bench-5'!$A$72:$B$72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'Bench-5'!$C$72:$GB$72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6586699"/>
        <c:axId val="74291791"/>
      </c:lineChart>
      <c:catAx>
        <c:axId val="465866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291791"/>
        <c:crosses val="autoZero"/>
        <c:auto val="1"/>
        <c:lblAlgn val="ctr"/>
        <c:lblOffset val="100"/>
      </c:catAx>
      <c:valAx>
        <c:axId val="7429179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58669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'Bench-5'!$A$89:$B$89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'Bench-5'!$D$89:$GB$89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4447636"/>
        <c:axId val="20864186"/>
      </c:lineChart>
      <c:catAx>
        <c:axId val="844476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864186"/>
        <c:crosses val="autoZero"/>
        <c:auto val="1"/>
        <c:lblAlgn val="ctr"/>
        <c:lblOffset val="100"/>
      </c:catAx>
      <c:valAx>
        <c:axId val="2086418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44763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'Bench-5'!$A$208:$B$208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'Bench-5'!$C$208:$GU$208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6333171"/>
        <c:axId val="89081771"/>
      </c:lineChart>
      <c:catAx>
        <c:axId val="563331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081771"/>
        <c:crosses val="autoZero"/>
        <c:auto val="1"/>
        <c:lblAlgn val="ctr"/>
        <c:lblOffset val="100"/>
      </c:catAx>
      <c:valAx>
        <c:axId val="8908177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33317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'Bench-5'!$A$179:$B$179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'Bench-5'!$C$68:$GU$68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'Bench-5'!$C$179:$GU$179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4306819"/>
        <c:axId val="23875540"/>
      </c:lineChart>
      <c:catAx>
        <c:axId val="843068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875540"/>
        <c:crosses val="autoZero"/>
        <c:auto val="1"/>
        <c:lblAlgn val="ctr"/>
        <c:lblOffset val="100"/>
      </c:catAx>
      <c:valAx>
        <c:axId val="238755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30681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'Bench-6'!$A$175:$B$175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'Bench-6'!$D$175:$GB$175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'Bench-6'!$D$108:$GB$108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'Bench-6'!$D$150:$GB$150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'Bench-6'!$D$168:$GB$168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1894796"/>
        <c:axId val="62730707"/>
      </c:lineChart>
      <c:catAx>
        <c:axId val="218947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730707"/>
        <c:crosses val="autoZero"/>
        <c:auto val="1"/>
        <c:lblAlgn val="ctr"/>
        <c:lblOffset val="100"/>
      </c:catAx>
      <c:valAx>
        <c:axId val="627307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1894796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'Bench-6'!$D$70:$GB$70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3338652"/>
        <c:axId val="67620412"/>
      </c:lineChart>
      <c:catAx>
        <c:axId val="933386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620412"/>
        <c:crosses val="autoZero"/>
        <c:auto val="1"/>
        <c:lblAlgn val="ctr"/>
        <c:lblOffset val="100"/>
      </c:catAx>
      <c:valAx>
        <c:axId val="676204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33865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'Bench-6'!$C$82:$GB$82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828458"/>
        <c:axId val="6870053"/>
      </c:lineChart>
      <c:catAx>
        <c:axId val="882845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870053"/>
        <c:crosses val="autoZero"/>
        <c:auto val="1"/>
        <c:lblAlgn val="ctr"/>
        <c:lblOffset val="100"/>
      </c:catAx>
      <c:valAx>
        <c:axId val="68700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82845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'Bench-6'!$A$72:$B$72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'Bench-6'!$C$72:$GB$72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4881992"/>
        <c:axId val="50446122"/>
      </c:lineChart>
      <c:catAx>
        <c:axId val="1488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0446122"/>
        <c:crosses val="autoZero"/>
        <c:auto val="1"/>
        <c:lblAlgn val="ctr"/>
        <c:lblOffset val="100"/>
      </c:catAx>
      <c:valAx>
        <c:axId val="5044612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88199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'Bench-6'!$A$89:$B$89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'Bench-6'!$D$89:$GB$89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2981005"/>
        <c:axId val="24459589"/>
      </c:lineChart>
      <c:catAx>
        <c:axId val="9298100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459589"/>
        <c:crosses val="autoZero"/>
        <c:auto val="1"/>
        <c:lblAlgn val="ctr"/>
        <c:lblOffset val="100"/>
      </c:catAx>
      <c:valAx>
        <c:axId val="244595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98100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'Bench-6'!$A$208:$B$208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'Bench-6'!$C$208:$GU$208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3295519"/>
        <c:axId val="9784631"/>
      </c:lineChart>
      <c:catAx>
        <c:axId val="9329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84631"/>
        <c:crosses val="autoZero"/>
        <c:auto val="1"/>
        <c:lblAlgn val="ctr"/>
        <c:lblOffset val="100"/>
      </c:catAx>
      <c:valAx>
        <c:axId val="97846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29551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'Bench-6'!$A$179:$B$179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'Bench-6'!$C$68:$GU$68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'Bench-6'!$C$179:$GU$179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6733118"/>
        <c:axId val="64959048"/>
      </c:lineChart>
      <c:catAx>
        <c:axId val="4673311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959048"/>
        <c:crosses val="autoZero"/>
        <c:auto val="1"/>
        <c:lblAlgn val="ctr"/>
        <c:lblOffset val="100"/>
      </c:catAx>
      <c:valAx>
        <c:axId val="649590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73311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'Bench-7'!$A$175:$B$175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'Bench-7'!$D$175:$GB$175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'Bench-7'!$D$108:$GB$108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'Bench-7'!$D$150:$GB$150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'Bench-7'!$D$168:$GB$168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0901481"/>
        <c:axId val="73371265"/>
      </c:lineChart>
      <c:catAx>
        <c:axId val="4090148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371265"/>
        <c:crosses val="autoZero"/>
        <c:auto val="1"/>
        <c:lblAlgn val="ctr"/>
        <c:lblOffset val="100"/>
      </c:catAx>
      <c:valAx>
        <c:axId val="7337126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0901481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'Bench-7'!$D$70:$GB$70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0582067"/>
        <c:axId val="17432304"/>
      </c:lineChart>
      <c:catAx>
        <c:axId val="205820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432304"/>
        <c:crosses val="autoZero"/>
        <c:auto val="1"/>
        <c:lblAlgn val="ctr"/>
        <c:lblOffset val="100"/>
      </c:catAx>
      <c:valAx>
        <c:axId val="174323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58206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'Bench-7'!$C$82:$GB$82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8902407"/>
        <c:axId val="85549931"/>
      </c:lineChart>
      <c:catAx>
        <c:axId val="78902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549931"/>
        <c:crosses val="autoZero"/>
        <c:auto val="1"/>
        <c:lblAlgn val="ctr"/>
        <c:lblOffset val="100"/>
      </c:catAx>
      <c:valAx>
        <c:axId val="855499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890240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'Bench-7'!$A$72:$B$72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'Bench-7'!$C$72:$GB$72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413494"/>
        <c:axId val="79866292"/>
      </c:lineChart>
      <c:catAx>
        <c:axId val="741349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866292"/>
        <c:crosses val="autoZero"/>
        <c:auto val="1"/>
        <c:lblAlgn val="ctr"/>
        <c:lblOffset val="100"/>
      </c:catAx>
      <c:valAx>
        <c:axId val="7986629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1349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'Bench-7'!$A$89:$B$89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'Bench-7'!$D$89:$GB$89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1000308"/>
        <c:axId val="24648064"/>
      </c:lineChart>
      <c:catAx>
        <c:axId val="710003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648064"/>
        <c:crosses val="autoZero"/>
        <c:auto val="1"/>
        <c:lblAlgn val="ctr"/>
        <c:lblOffset val="100"/>
      </c:catAx>
      <c:valAx>
        <c:axId val="246480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0003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'Bench-7'!$A$208:$B$208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'Bench-7'!$C$208:$GU$208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7344992"/>
        <c:axId val="14454375"/>
      </c:lineChart>
      <c:catAx>
        <c:axId val="273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454375"/>
        <c:crosses val="autoZero"/>
        <c:auto val="1"/>
        <c:lblAlgn val="ctr"/>
        <c:lblOffset val="100"/>
      </c:catAx>
      <c:valAx>
        <c:axId val="1445437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734499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'Bench-7'!$A$179:$B$179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'Bench-7'!$C$68:$GU$68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'Bench-7'!$C$179:$GU$179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8249550"/>
        <c:axId val="6150000"/>
      </c:lineChart>
      <c:catAx>
        <c:axId val="2824955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50000"/>
        <c:crosses val="autoZero"/>
        <c:auto val="1"/>
        <c:lblAlgn val="ctr"/>
        <c:lblOffset val="100"/>
      </c:catAx>
      <c:valAx>
        <c:axId val="615000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824955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'Bench-8'!$A$175:$B$175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'Bench-8'!$D$175:$GB$175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'Bench-8'!$D$108:$GB$108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'Bench-8'!$D$150:$GB$150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'Bench-8'!$D$168:$GB$168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1454558"/>
        <c:axId val="82532224"/>
      </c:lineChart>
      <c:catAx>
        <c:axId val="3145455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532224"/>
        <c:crosses val="autoZero"/>
        <c:auto val="1"/>
        <c:lblAlgn val="ctr"/>
        <c:lblOffset val="100"/>
      </c:catAx>
      <c:valAx>
        <c:axId val="825322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454558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'Bench-8'!$A$70:$B$70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'Bench-8'!$D$70:$GB$70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9680198"/>
        <c:axId val="8015245"/>
      </c:lineChart>
      <c:catAx>
        <c:axId val="1968019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15245"/>
        <c:crosses val="autoZero"/>
        <c:auto val="1"/>
        <c:lblAlgn val="ctr"/>
        <c:lblOffset val="100"/>
      </c:catAx>
      <c:valAx>
        <c:axId val="80152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68019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'Bench-8'!$A$82:$B$82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'Bench-8'!$C$82:$GB$82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8501412"/>
        <c:axId val="92764961"/>
      </c:lineChart>
      <c:catAx>
        <c:axId val="385014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764961"/>
        <c:crosses val="autoZero"/>
        <c:auto val="1"/>
        <c:lblAlgn val="ctr"/>
        <c:lblOffset val="100"/>
      </c:catAx>
      <c:valAx>
        <c:axId val="9276496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50141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'Bench-8'!$A$72:$B$72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'Bench-8'!$C$72:$GB$72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3876629"/>
        <c:axId val="96906913"/>
      </c:lineChart>
      <c:catAx>
        <c:axId val="9387662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906913"/>
        <c:crosses val="autoZero"/>
        <c:auto val="1"/>
        <c:lblAlgn val="ctr"/>
        <c:lblOffset val="100"/>
      </c:catAx>
      <c:valAx>
        <c:axId val="969069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87662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'Bench-8'!$A$89:$B$89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'Bench-8'!$D$89:$GB$89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9200239"/>
        <c:axId val="36589465"/>
      </c:lineChart>
      <c:catAx>
        <c:axId val="7920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589465"/>
        <c:crosses val="autoZero"/>
        <c:auto val="1"/>
        <c:lblAlgn val="ctr"/>
        <c:lblOffset val="100"/>
      </c:catAx>
      <c:valAx>
        <c:axId val="3658946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20023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'Bench-8'!$A$208:$B$208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'Bench-8'!$C$208:$GU$208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8396645"/>
        <c:axId val="47687576"/>
      </c:lineChart>
      <c:catAx>
        <c:axId val="7839664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687576"/>
        <c:crosses val="autoZero"/>
        <c:auto val="1"/>
        <c:lblAlgn val="ctr"/>
        <c:lblOffset val="100"/>
      </c:catAx>
      <c:valAx>
        <c:axId val="4768757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839664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'Bench-8'!$A$179:$B$179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'Bench-8'!$C$68:$GU$68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'Bench-8'!$C$179:$GU$179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6443214"/>
        <c:axId val="1222916"/>
      </c:lineChart>
      <c:catAx>
        <c:axId val="6644321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22916"/>
        <c:crosses val="autoZero"/>
        <c:auto val="1"/>
        <c:lblAlgn val="ctr"/>
        <c:lblOffset val="100"/>
      </c:catAx>
      <c:valAx>
        <c:axId val="122291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443214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'Bench-9'!$A$175:$B$175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'Bench-9'!$D$175:$GB$175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'Bench-9'!$D$108:$GB$108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'Bench-9'!$D$150:$GB$150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'Bench-9'!$D$168:$GB$168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2689485"/>
        <c:axId val="86791024"/>
      </c:lineChart>
      <c:catAx>
        <c:axId val="3268948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791024"/>
        <c:crosses val="autoZero"/>
        <c:auto val="1"/>
        <c:lblAlgn val="ctr"/>
        <c:lblOffset val="100"/>
      </c:catAx>
      <c:valAx>
        <c:axId val="867910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689485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'Bench-9'!$A$70:$B$70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'Bench-9'!$D$70:$GB$70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6860697"/>
        <c:axId val="30695630"/>
      </c:lineChart>
      <c:catAx>
        <c:axId val="4686069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695630"/>
        <c:crosses val="autoZero"/>
        <c:auto val="1"/>
        <c:lblAlgn val="ctr"/>
        <c:lblOffset val="100"/>
      </c:catAx>
      <c:valAx>
        <c:axId val="3069563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860697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'Bench-9'!$A$82:$B$82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'Bench-9'!$C$82:$GB$82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1344321"/>
        <c:axId val="95481917"/>
      </c:lineChart>
      <c:catAx>
        <c:axId val="3134432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5481917"/>
        <c:crosses val="autoZero"/>
        <c:auto val="1"/>
        <c:lblAlgn val="ctr"/>
        <c:lblOffset val="100"/>
      </c:catAx>
      <c:valAx>
        <c:axId val="954819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34432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'Bench-9'!$A$72:$B$72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'Bench-9'!$C$72:$GB$72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2429210"/>
        <c:axId val="22644682"/>
      </c:lineChart>
      <c:catAx>
        <c:axId val="424292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644682"/>
        <c:crosses val="autoZero"/>
        <c:auto val="1"/>
        <c:lblAlgn val="ctr"/>
        <c:lblOffset val="100"/>
      </c:catAx>
      <c:valAx>
        <c:axId val="2264468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242921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'Bench-9'!$A$89:$B$89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'Bench-9'!$D$89:$GB$89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2835253"/>
        <c:axId val="45839706"/>
      </c:lineChart>
      <c:catAx>
        <c:axId val="5283525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839706"/>
        <c:crosses val="autoZero"/>
        <c:auto val="1"/>
        <c:lblAlgn val="ctr"/>
        <c:lblOffset val="100"/>
      </c:catAx>
      <c:valAx>
        <c:axId val="4583970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83525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'Bench-9'!$A$208:$B$208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'Bench-9'!$C$208:$GU$208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5536916"/>
        <c:axId val="99079082"/>
      </c:lineChart>
      <c:catAx>
        <c:axId val="155369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079082"/>
        <c:crosses val="autoZero"/>
        <c:auto val="1"/>
        <c:lblAlgn val="ctr"/>
        <c:lblOffset val="100"/>
      </c:catAx>
      <c:valAx>
        <c:axId val="9907908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53691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'Bench-9'!$A$179:$B$179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'Bench-9'!$C$68:$GU$68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'Bench-9'!$C$179:$GU$179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9094796"/>
        <c:axId val="86832974"/>
      </c:lineChart>
      <c:catAx>
        <c:axId val="590947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832974"/>
        <c:crosses val="autoZero"/>
        <c:auto val="1"/>
        <c:lblAlgn val="ctr"/>
        <c:lblOffset val="100"/>
      </c:catAx>
      <c:valAx>
        <c:axId val="868329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909479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Reclaiming Power [kw]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'Bench-10'!$A$175:$B$175</c:f>
              <c:strCache>
                <c:ptCount val="1"/>
                <c:pt idx="0">
                  <c:v>Istantaneous Total Power for Reclaiming PT=PD+PL+PF  [kW]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'Bench-10'!$D$175:$GB$175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1"/>
          <c:order val="1"/>
          <c:tx>
            <c:strRef>
              <c:f>"Digging "</c:f>
              <c:strCache>
                <c:ptCount val="1"/>
                <c:pt idx="0">
                  <c:v>Digging </c:v>
                </c:pt>
              </c:strCache>
            </c:strRef>
          </c:tx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'Bench-10'!$D$108:$GB$108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2"/>
          <c:order val="2"/>
          <c:tx>
            <c:strRef>
              <c:f>"Lifting"</c:f>
              <c:strCache>
                <c:ptCount val="1"/>
                <c:pt idx="0">
                  <c:v>Lifting</c:v>
                </c:pt>
              </c:strCache>
            </c:strRef>
          </c:tx>
          <c:spPr>
            <a:solidFill>
              <a:srgbClr val="a5a5a5"/>
            </a:solidFill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'Bench-10'!$D$150:$GB$150</c:f>
              <c:numCache>
                <c:formatCode>General</c:formatCode>
                <c:ptCount val="181"/>
              </c:numCache>
            </c:numRef>
          </c:val>
          <c:smooth val="0"/>
        </c:ser>
        <c:ser>
          <c:idx val="3"/>
          <c:order val="3"/>
          <c:tx>
            <c:strRef>
              <c:f>"Friction"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rgbClr val="ffc000"/>
            </a:solidFill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'Bench-10'!$D$168:$GB$168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2431785"/>
        <c:axId val="30465666"/>
      </c:lineChart>
      <c:catAx>
        <c:axId val="7243178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465666"/>
        <c:crosses val="autoZero"/>
        <c:auto val="1"/>
        <c:lblAlgn val="ctr"/>
        <c:lblOffset val="100"/>
      </c:catAx>
      <c:valAx>
        <c:axId val="304656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431785"/>
        <c:crosses val="autoZero"/>
        <c:crossBetween val="midCat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Bench height  H [m]</a:t>
            </a:r>
          </a:p>
        </c:rich>
      </c:tx>
      <c:layout>
        <c:manualLayout>
          <c:xMode val="edge"/>
          <c:yMode val="edge"/>
          <c:x val="0.335527378452592"/>
          <c:y val="0.0434677808131126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17444677758"/>
          <c:y val="0.194841716214045"/>
          <c:w val="0.871264739137458"/>
          <c:h val="0.708822111521774"/>
        </c:manualLayout>
      </c:layout>
      <c:lineChart>
        <c:grouping val="standard"/>
        <c:varyColors val="0"/>
        <c:ser>
          <c:idx val="0"/>
          <c:order val="0"/>
          <c:tx>
            <c:strRef>
              <c:f>'Bench-10'!$A$70:$B$70</c:f>
              <c:strCache>
                <c:ptCount val="1"/>
                <c:pt idx="0">
                  <c:v>Bench height  H [m]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'Bench-10'!$D$70:$GB$70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0220513"/>
        <c:axId val="874227"/>
      </c:lineChart>
      <c:catAx>
        <c:axId val="3022051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4227"/>
        <c:crosses val="autoZero"/>
        <c:auto val="1"/>
        <c:lblAlgn val="ctr"/>
        <c:lblOffset val="100"/>
      </c:catAx>
      <c:valAx>
        <c:axId val="87422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22051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Tangential Slewing speed
 vS  [m/min]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94923607688517"/>
          <c:y val="0.214057290603525"/>
          <c:w val="0.898965007392804"/>
          <c:h val="0.648703817105532"/>
        </c:manualLayout>
      </c:layout>
      <c:lineChart>
        <c:grouping val="standard"/>
        <c:varyColors val="0"/>
        <c:ser>
          <c:idx val="0"/>
          <c:order val="0"/>
          <c:tx>
            <c:strRef>
              <c:f>'Bench-10'!$A$82:$B$82</c:f>
              <c:strCache>
                <c:ptCount val="1"/>
                <c:pt idx="0">
                  <c:v>vS                                    [m/min]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'Bench-10'!$C$82:$GB$82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5872731"/>
        <c:axId val="43751948"/>
      </c:lineChart>
      <c:catAx>
        <c:axId val="258727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751948"/>
        <c:crosses val="autoZero"/>
        <c:auto val="1"/>
        <c:lblAlgn val="ctr"/>
        <c:lblOffset val="100"/>
      </c:catAx>
      <c:valAx>
        <c:axId val="437519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87273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Scarp angle during slewing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'Bench-10'!$A$72:$B$72</c:f>
              <c:strCache>
                <c:ptCount val="1"/>
                <c:pt idx="0">
                  <c:v>Scarp angle during slewing b         [°]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'Bench-10'!$C$68:$GB$68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'Bench-10'!$C$72:$GB$72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0052841"/>
        <c:axId val="51540708"/>
      </c:lineChart>
      <c:catAx>
        <c:axId val="2005284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540708"/>
        <c:crosses val="autoZero"/>
        <c:auto val="1"/>
        <c:lblAlgn val="ctr"/>
        <c:lblOffset val="100"/>
      </c:catAx>
      <c:valAx>
        <c:axId val="515407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05284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Capacity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24065563102453"/>
          <c:y val="0.153743907842268"/>
          <c:w val="0.895879936551836"/>
          <c:h val="0.754186973859105"/>
        </c:manualLayout>
      </c:layout>
      <c:lineChart>
        <c:grouping val="standard"/>
        <c:varyColors val="0"/>
        <c:ser>
          <c:idx val="0"/>
          <c:order val="0"/>
          <c:tx>
            <c:strRef>
              <c:f>'Bench-10'!$A$89:$B$89</c:f>
              <c:strCache>
                <c:ptCount val="1"/>
                <c:pt idx="0">
                  <c:v>Istantaneous Capacity Q          [t/h]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'Bench-10'!$D$68:$GB$68</c:f>
              <c:strCache>
                <c:ptCount val="18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</c:strCache>
            </c:strRef>
          </c:cat>
          <c:val>
            <c:numRef>
              <c:f>'Bench-10'!$D$89:$GB$89</c:f>
              <c:numCache>
                <c:formatCode>General</c:formatCode>
                <c:ptCount val="181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9670028"/>
        <c:axId val="12308093"/>
      </c:lineChart>
      <c:catAx>
        <c:axId val="496700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308093"/>
        <c:crosses val="autoZero"/>
        <c:auto val="1"/>
        <c:lblAlgn val="ctr"/>
        <c:lblOffset val="100"/>
      </c:catAx>
      <c:valAx>
        <c:axId val="1230809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67002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filling factor f=V/VB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'Bench-10'!$A$208:$B$208</c:f>
              <c:strCache>
                <c:ptCount val="1"/>
                <c:pt idx="0">
                  <c:v>Istantaneous filling factor f=V/VB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'Bench-10'!$C$208:$GU$208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9378521"/>
        <c:axId val="98403160"/>
      </c:lineChart>
      <c:catAx>
        <c:axId val="6937852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403160"/>
        <c:crosses val="autoZero"/>
        <c:auto val="1"/>
        <c:lblAlgn val="ctr"/>
        <c:lblOffset val="100"/>
      </c:catAx>
      <c:valAx>
        <c:axId val="9840316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937852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Istantaneous Total Torque at BW Shaft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'Bench-10'!$A$179:$B$179</c:f>
              <c:strCache>
                <c:ptCount val="1"/>
                <c:pt idx="0">
                  <c:v>Istantaneous Total Torque at BW Shaft Ct                                     [kNm]</c:v>
                </c:pt>
              </c:strCache>
            </c:strRef>
          </c:tx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numFmt formatCode="0.0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'Bench-10'!$C$68:$GU$68</c:f>
              <c:strCache>
                <c:ptCount val="20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</c:strCache>
            </c:strRef>
          </c:cat>
          <c:val>
            <c:numRef>
              <c:f>'Bench-10'!$C$179:$GU$179</c:f>
              <c:numCache>
                <c:formatCode>General</c:formatCode>
                <c:ptCount val="200"/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4858665"/>
        <c:axId val="62093964"/>
      </c:lineChart>
      <c:catAx>
        <c:axId val="2485866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093964"/>
        <c:crosses val="autoZero"/>
        <c:auto val="1"/>
        <c:lblAlgn val="ctr"/>
        <c:lblOffset val="100"/>
      </c:catAx>
      <c:valAx>
        <c:axId val="620939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858665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Relationship Id="rId3" Type="http://schemas.openxmlformats.org/officeDocument/2006/relationships/chart" Target="../charts/chart115.xml"/><Relationship Id="rId4" Type="http://schemas.openxmlformats.org/officeDocument/2006/relationships/chart" Target="../charts/chart116.xml"/><Relationship Id="rId5" Type="http://schemas.openxmlformats.org/officeDocument/2006/relationships/chart" Target="../charts/chart117.xml"/><Relationship Id="rId6" Type="http://schemas.openxmlformats.org/officeDocument/2006/relationships/chart" Target="../charts/chart118.xml"/><Relationship Id="rId7" Type="http://schemas.openxmlformats.org/officeDocument/2006/relationships/chart" Target="../charts/chart119.xml"/><Relationship Id="rId8" Type="http://schemas.openxmlformats.org/officeDocument/2006/relationships/chart" Target="../charts/chart120.xml"/><Relationship Id="rId9" Type="http://schemas.openxmlformats.org/officeDocument/2006/relationships/chart" Target="../charts/chart121.xml"/><Relationship Id="rId10" Type="http://schemas.openxmlformats.org/officeDocument/2006/relationships/chart" Target="../charts/chart122.xml"/><Relationship Id="rId11" Type="http://schemas.openxmlformats.org/officeDocument/2006/relationships/chart" Target="../charts/chart123.xml"/><Relationship Id="rId12" Type="http://schemas.openxmlformats.org/officeDocument/2006/relationships/chart" Target="../charts/chart124.xml"/><Relationship Id="rId13" Type="http://schemas.openxmlformats.org/officeDocument/2006/relationships/chart" Target="../charts/chart125.xml"/><Relationship Id="rId14" Type="http://schemas.openxmlformats.org/officeDocument/2006/relationships/chart" Target="../charts/chart126.xml"/><Relationship Id="rId15" Type="http://schemas.openxmlformats.org/officeDocument/2006/relationships/chart" Target="../charts/chart127.xml"/><Relationship Id="rId16" Type="http://schemas.openxmlformats.org/officeDocument/2006/relationships/chart" Target="../charts/chart128.xml"/><Relationship Id="rId17" Type="http://schemas.openxmlformats.org/officeDocument/2006/relationships/chart" Target="../charts/chart129.xml"/><Relationship Id="rId18" Type="http://schemas.openxmlformats.org/officeDocument/2006/relationships/chart" Target="../charts/chart130.xml"/><Relationship Id="rId19" Type="http://schemas.openxmlformats.org/officeDocument/2006/relationships/chart" Target="../charts/chart131.xml"/><Relationship Id="rId20" Type="http://schemas.openxmlformats.org/officeDocument/2006/relationships/chart" Target="../charts/chart132.xml"/><Relationship Id="rId21" Type="http://schemas.openxmlformats.org/officeDocument/2006/relationships/chart" Target="../charts/chart133.xml"/><Relationship Id="rId22" Type="http://schemas.openxmlformats.org/officeDocument/2006/relationships/chart" Target="../charts/chart134.xml"/><Relationship Id="rId23" Type="http://schemas.openxmlformats.org/officeDocument/2006/relationships/chart" Target="../charts/chart135.xml"/><Relationship Id="rId24" Type="http://schemas.openxmlformats.org/officeDocument/2006/relationships/chart" Target="../charts/chart136.xml"/><Relationship Id="rId25" Type="http://schemas.openxmlformats.org/officeDocument/2006/relationships/chart" Target="../charts/chart137.xml"/><Relationship Id="rId26" Type="http://schemas.openxmlformats.org/officeDocument/2006/relationships/chart" Target="../charts/chart138.xml"/><Relationship Id="rId27" Type="http://schemas.openxmlformats.org/officeDocument/2006/relationships/chart" Target="../charts/chart139.xml"/><Relationship Id="rId28" Type="http://schemas.openxmlformats.org/officeDocument/2006/relationships/chart" Target="../charts/chart140.xml"/><Relationship Id="rId29" Type="http://schemas.openxmlformats.org/officeDocument/2006/relationships/chart" Target="../charts/chart141.xml"/><Relationship Id="rId30" Type="http://schemas.openxmlformats.org/officeDocument/2006/relationships/chart" Target="../charts/chart142.xml"/><Relationship Id="rId31" Type="http://schemas.openxmlformats.org/officeDocument/2006/relationships/chart" Target="../charts/chart143.xml"/><Relationship Id="rId32" Type="http://schemas.openxmlformats.org/officeDocument/2006/relationships/chart" Target="../charts/chart144.xml"/><Relationship Id="rId33" Type="http://schemas.openxmlformats.org/officeDocument/2006/relationships/chart" Target="../charts/chart145.xml"/><Relationship Id="rId34" Type="http://schemas.openxmlformats.org/officeDocument/2006/relationships/chart" Target="../charts/chart146.xml"/><Relationship Id="rId35" Type="http://schemas.openxmlformats.org/officeDocument/2006/relationships/chart" Target="../charts/chart147.xml"/><Relationship Id="rId36" Type="http://schemas.openxmlformats.org/officeDocument/2006/relationships/chart" Target="../charts/chart148.xml"/><Relationship Id="rId37" Type="http://schemas.openxmlformats.org/officeDocument/2006/relationships/chart" Target="../charts/chart149.xml"/><Relationship Id="rId38" Type="http://schemas.openxmlformats.org/officeDocument/2006/relationships/chart" Target="../charts/chart150.xml"/><Relationship Id="rId39" Type="http://schemas.openxmlformats.org/officeDocument/2006/relationships/chart" Target="../charts/chart151.xml"/><Relationship Id="rId40" Type="http://schemas.openxmlformats.org/officeDocument/2006/relationships/chart" Target="../charts/chart152.xml"/><Relationship Id="rId41" Type="http://schemas.openxmlformats.org/officeDocument/2006/relationships/chart" Target="../charts/chart153.xml"/><Relationship Id="rId42" Type="http://schemas.openxmlformats.org/officeDocument/2006/relationships/chart" Target="../charts/chart15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55.xml"/><Relationship Id="rId2" Type="http://schemas.openxmlformats.org/officeDocument/2006/relationships/chart" Target="../charts/chart156.xml"/><Relationship Id="rId3" Type="http://schemas.openxmlformats.org/officeDocument/2006/relationships/chart" Target="../charts/chart157.xml"/><Relationship Id="rId4" Type="http://schemas.openxmlformats.org/officeDocument/2006/relationships/chart" Target="../charts/chart158.xml"/><Relationship Id="rId5" Type="http://schemas.openxmlformats.org/officeDocument/2006/relationships/chart" Target="../charts/chart159.xml"/><Relationship Id="rId6" Type="http://schemas.openxmlformats.org/officeDocument/2006/relationships/chart" Target="../charts/chart160.xml"/><Relationship Id="rId7" Type="http://schemas.openxmlformats.org/officeDocument/2006/relationships/chart" Target="../charts/chart161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62.xml"/><Relationship Id="rId2" Type="http://schemas.openxmlformats.org/officeDocument/2006/relationships/chart" Target="../charts/chart163.xml"/><Relationship Id="rId3" Type="http://schemas.openxmlformats.org/officeDocument/2006/relationships/chart" Target="../charts/chart164.xml"/><Relationship Id="rId4" Type="http://schemas.openxmlformats.org/officeDocument/2006/relationships/chart" Target="../charts/chart165.xml"/><Relationship Id="rId5" Type="http://schemas.openxmlformats.org/officeDocument/2006/relationships/chart" Target="../charts/chart166.xml"/><Relationship Id="rId6" Type="http://schemas.openxmlformats.org/officeDocument/2006/relationships/chart" Target="../charts/chart167.xml"/><Relationship Id="rId7" Type="http://schemas.openxmlformats.org/officeDocument/2006/relationships/chart" Target="../charts/chart16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69.xml"/><Relationship Id="rId2" Type="http://schemas.openxmlformats.org/officeDocument/2006/relationships/chart" Target="../charts/chart170.xml"/><Relationship Id="rId3" Type="http://schemas.openxmlformats.org/officeDocument/2006/relationships/chart" Target="../charts/chart171.xml"/><Relationship Id="rId4" Type="http://schemas.openxmlformats.org/officeDocument/2006/relationships/chart" Target="../charts/chart172.xml"/><Relationship Id="rId5" Type="http://schemas.openxmlformats.org/officeDocument/2006/relationships/chart" Target="../charts/chart173.xml"/><Relationship Id="rId6" Type="http://schemas.openxmlformats.org/officeDocument/2006/relationships/chart" Target="../charts/chart174.xml"/><Relationship Id="rId7" Type="http://schemas.openxmlformats.org/officeDocument/2006/relationships/chart" Target="../charts/chart175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76.xml"/><Relationship Id="rId2" Type="http://schemas.openxmlformats.org/officeDocument/2006/relationships/chart" Target="../charts/chart177.xml"/><Relationship Id="rId3" Type="http://schemas.openxmlformats.org/officeDocument/2006/relationships/chart" Target="../charts/chart178.xml"/><Relationship Id="rId4" Type="http://schemas.openxmlformats.org/officeDocument/2006/relationships/chart" Target="../charts/chart179.xml"/><Relationship Id="rId5" Type="http://schemas.openxmlformats.org/officeDocument/2006/relationships/chart" Target="../charts/chart180.xml"/><Relationship Id="rId6" Type="http://schemas.openxmlformats.org/officeDocument/2006/relationships/chart" Target="../charts/chart181.xml"/><Relationship Id="rId7" Type="http://schemas.openxmlformats.org/officeDocument/2006/relationships/chart" Target="../charts/chart18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83.xml"/><Relationship Id="rId2" Type="http://schemas.openxmlformats.org/officeDocument/2006/relationships/chart" Target="../charts/chart184.xml"/><Relationship Id="rId3" Type="http://schemas.openxmlformats.org/officeDocument/2006/relationships/chart" Target="../charts/chart185.xml"/><Relationship Id="rId4" Type="http://schemas.openxmlformats.org/officeDocument/2006/relationships/chart" Target="../charts/chart186.xml"/><Relationship Id="rId5" Type="http://schemas.openxmlformats.org/officeDocument/2006/relationships/chart" Target="../charts/chart187.xml"/><Relationship Id="rId6" Type="http://schemas.openxmlformats.org/officeDocument/2006/relationships/chart" Target="../charts/chart188.xml"/><Relationship Id="rId7" Type="http://schemas.openxmlformats.org/officeDocument/2006/relationships/chart" Target="../charts/chart189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90.xml"/><Relationship Id="rId2" Type="http://schemas.openxmlformats.org/officeDocument/2006/relationships/chart" Target="../charts/chart191.xml"/><Relationship Id="rId3" Type="http://schemas.openxmlformats.org/officeDocument/2006/relationships/chart" Target="../charts/chart192.xml"/><Relationship Id="rId4" Type="http://schemas.openxmlformats.org/officeDocument/2006/relationships/chart" Target="../charts/chart193.xml"/><Relationship Id="rId5" Type="http://schemas.openxmlformats.org/officeDocument/2006/relationships/chart" Target="../charts/chart194.xml"/><Relationship Id="rId6" Type="http://schemas.openxmlformats.org/officeDocument/2006/relationships/chart" Target="../charts/chart195.xml"/><Relationship Id="rId7" Type="http://schemas.openxmlformats.org/officeDocument/2006/relationships/chart" Target="../charts/chart196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97.xml"/><Relationship Id="rId2" Type="http://schemas.openxmlformats.org/officeDocument/2006/relationships/chart" Target="../charts/chart198.xml"/><Relationship Id="rId3" Type="http://schemas.openxmlformats.org/officeDocument/2006/relationships/chart" Target="../charts/chart199.xml"/><Relationship Id="rId4" Type="http://schemas.openxmlformats.org/officeDocument/2006/relationships/chart" Target="../charts/chart200.xml"/><Relationship Id="rId5" Type="http://schemas.openxmlformats.org/officeDocument/2006/relationships/chart" Target="../charts/chart201.xml"/><Relationship Id="rId6" Type="http://schemas.openxmlformats.org/officeDocument/2006/relationships/chart" Target="../charts/chart202.xml"/><Relationship Id="rId7" Type="http://schemas.openxmlformats.org/officeDocument/2006/relationships/chart" Target="../charts/chart203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204.xml"/><Relationship Id="rId2" Type="http://schemas.openxmlformats.org/officeDocument/2006/relationships/chart" Target="../charts/chart205.xml"/><Relationship Id="rId3" Type="http://schemas.openxmlformats.org/officeDocument/2006/relationships/chart" Target="../charts/chart206.xml"/><Relationship Id="rId4" Type="http://schemas.openxmlformats.org/officeDocument/2006/relationships/chart" Target="../charts/chart207.xml"/><Relationship Id="rId5" Type="http://schemas.openxmlformats.org/officeDocument/2006/relationships/chart" Target="../charts/chart208.xml"/><Relationship Id="rId6" Type="http://schemas.openxmlformats.org/officeDocument/2006/relationships/chart" Target="../charts/chart209.xml"/><Relationship Id="rId7" Type="http://schemas.openxmlformats.org/officeDocument/2006/relationships/chart" Target="../charts/chart210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211.xml"/><Relationship Id="rId2" Type="http://schemas.openxmlformats.org/officeDocument/2006/relationships/chart" Target="../charts/chart212.xml"/><Relationship Id="rId3" Type="http://schemas.openxmlformats.org/officeDocument/2006/relationships/chart" Target="../charts/chart213.xml"/><Relationship Id="rId4" Type="http://schemas.openxmlformats.org/officeDocument/2006/relationships/chart" Target="../charts/chart214.xml"/><Relationship Id="rId5" Type="http://schemas.openxmlformats.org/officeDocument/2006/relationships/chart" Target="../charts/chart215.xml"/><Relationship Id="rId6" Type="http://schemas.openxmlformats.org/officeDocument/2006/relationships/chart" Target="../charts/chart216.xml"/><Relationship Id="rId7" Type="http://schemas.openxmlformats.org/officeDocument/2006/relationships/chart" Target="../charts/chart217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218.xml"/><Relationship Id="rId2" Type="http://schemas.openxmlformats.org/officeDocument/2006/relationships/chart" Target="../charts/chart219.xml"/><Relationship Id="rId3" Type="http://schemas.openxmlformats.org/officeDocument/2006/relationships/chart" Target="../charts/chart220.xml"/><Relationship Id="rId4" Type="http://schemas.openxmlformats.org/officeDocument/2006/relationships/chart" Target="../charts/chart221.xml"/><Relationship Id="rId5" Type="http://schemas.openxmlformats.org/officeDocument/2006/relationships/chart" Target="../charts/chart222.xml"/><Relationship Id="rId6" Type="http://schemas.openxmlformats.org/officeDocument/2006/relationships/chart" Target="../charts/chart223.xml"/><Relationship Id="rId7" Type="http://schemas.openxmlformats.org/officeDocument/2006/relationships/chart" Target="../charts/chart22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301</xdr:row>
      <xdr:rowOff>0</xdr:rowOff>
    </xdr:from>
    <xdr:to>
      <xdr:col>23</xdr:col>
      <xdr:colOff>627120</xdr:colOff>
      <xdr:row>343</xdr:row>
      <xdr:rowOff>167400</xdr:rowOff>
    </xdr:to>
    <xdr:graphicFrame>
      <xdr:nvGraphicFramePr>
        <xdr:cNvPr id="0" name="Grafico 1"/>
        <xdr:cNvGraphicFramePr/>
      </xdr:nvGraphicFramePr>
      <xdr:xfrm>
        <a:off x="0" y="106565400"/>
        <a:ext cx="16372440" cy="7208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76320</xdr:colOff>
      <xdr:row>351</xdr:row>
      <xdr:rowOff>0</xdr:rowOff>
    </xdr:from>
    <xdr:to>
      <xdr:col>24</xdr:col>
      <xdr:colOff>63360</xdr:colOff>
      <xdr:row>386</xdr:row>
      <xdr:rowOff>167400</xdr:rowOff>
    </xdr:to>
    <xdr:graphicFrame>
      <xdr:nvGraphicFramePr>
        <xdr:cNvPr id="1" name="Grafico 2"/>
        <xdr:cNvGraphicFramePr/>
      </xdr:nvGraphicFramePr>
      <xdr:xfrm>
        <a:off x="76320" y="114947640"/>
        <a:ext cx="16359840" cy="6034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63360</xdr:colOff>
      <xdr:row>390</xdr:row>
      <xdr:rowOff>76320</xdr:rowOff>
    </xdr:from>
    <xdr:to>
      <xdr:col>24</xdr:col>
      <xdr:colOff>56520</xdr:colOff>
      <xdr:row>439</xdr:row>
      <xdr:rowOff>167400</xdr:rowOff>
    </xdr:to>
    <xdr:graphicFrame>
      <xdr:nvGraphicFramePr>
        <xdr:cNvPr id="2" name="Grafico 3"/>
        <xdr:cNvGraphicFramePr/>
      </xdr:nvGraphicFramePr>
      <xdr:xfrm>
        <a:off x="63360" y="121561920"/>
        <a:ext cx="16365960" cy="83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457200</xdr:colOff>
      <xdr:row>490</xdr:row>
      <xdr:rowOff>0</xdr:rowOff>
    </xdr:from>
    <xdr:to>
      <xdr:col>24</xdr:col>
      <xdr:colOff>456840</xdr:colOff>
      <xdr:row>534</xdr:row>
      <xdr:rowOff>167400</xdr:rowOff>
    </xdr:to>
    <xdr:graphicFrame>
      <xdr:nvGraphicFramePr>
        <xdr:cNvPr id="3" name="Grafico 4"/>
        <xdr:cNvGraphicFramePr/>
      </xdr:nvGraphicFramePr>
      <xdr:xfrm>
        <a:off x="457200" y="138965760"/>
        <a:ext cx="16372440" cy="754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304920</xdr:colOff>
      <xdr:row>542</xdr:row>
      <xdr:rowOff>0</xdr:rowOff>
    </xdr:from>
    <xdr:to>
      <xdr:col>24</xdr:col>
      <xdr:colOff>285480</xdr:colOff>
      <xdr:row>586</xdr:row>
      <xdr:rowOff>116640</xdr:rowOff>
    </xdr:to>
    <xdr:graphicFrame>
      <xdr:nvGraphicFramePr>
        <xdr:cNvPr id="4" name="Grafico 5"/>
        <xdr:cNvGraphicFramePr/>
      </xdr:nvGraphicFramePr>
      <xdr:xfrm>
        <a:off x="304920" y="147683160"/>
        <a:ext cx="16353360" cy="749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425880</xdr:colOff>
      <xdr:row>447</xdr:row>
      <xdr:rowOff>59040</xdr:rowOff>
    </xdr:from>
    <xdr:to>
      <xdr:col>24</xdr:col>
      <xdr:colOff>406440</xdr:colOff>
      <xdr:row>488</xdr:row>
      <xdr:rowOff>75960</xdr:rowOff>
    </xdr:to>
    <xdr:graphicFrame>
      <xdr:nvGraphicFramePr>
        <xdr:cNvPr id="5" name="Grafico 6"/>
        <xdr:cNvGraphicFramePr/>
      </xdr:nvGraphicFramePr>
      <xdr:xfrm>
        <a:off x="425880" y="131816160"/>
        <a:ext cx="16353360" cy="689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134640</xdr:colOff>
      <xdr:row>596</xdr:row>
      <xdr:rowOff>122040</xdr:rowOff>
    </xdr:from>
    <xdr:to>
      <xdr:col>24</xdr:col>
      <xdr:colOff>140760</xdr:colOff>
      <xdr:row>647</xdr:row>
      <xdr:rowOff>152280</xdr:rowOff>
    </xdr:to>
    <xdr:graphicFrame>
      <xdr:nvGraphicFramePr>
        <xdr:cNvPr id="6" name="Grafico 13"/>
        <xdr:cNvGraphicFramePr/>
      </xdr:nvGraphicFramePr>
      <xdr:xfrm>
        <a:off x="134640" y="157718880"/>
        <a:ext cx="16378920" cy="8579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91440</xdr:colOff>
      <xdr:row>650</xdr:row>
      <xdr:rowOff>60840</xdr:rowOff>
    </xdr:from>
    <xdr:to>
      <xdr:col>24</xdr:col>
      <xdr:colOff>72000</xdr:colOff>
      <xdr:row>687</xdr:row>
      <xdr:rowOff>151920</xdr:rowOff>
    </xdr:to>
    <xdr:graphicFrame>
      <xdr:nvGraphicFramePr>
        <xdr:cNvPr id="7" name="Grafico 14"/>
        <xdr:cNvGraphicFramePr/>
      </xdr:nvGraphicFramePr>
      <xdr:xfrm>
        <a:off x="91440" y="166710240"/>
        <a:ext cx="16353360" cy="629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91440</xdr:colOff>
      <xdr:row>690</xdr:row>
      <xdr:rowOff>30600</xdr:rowOff>
    </xdr:from>
    <xdr:to>
      <xdr:col>24</xdr:col>
      <xdr:colOff>91080</xdr:colOff>
      <xdr:row>737</xdr:row>
      <xdr:rowOff>152280</xdr:rowOff>
    </xdr:to>
    <xdr:graphicFrame>
      <xdr:nvGraphicFramePr>
        <xdr:cNvPr id="8" name="Grafico 15"/>
        <xdr:cNvGraphicFramePr/>
      </xdr:nvGraphicFramePr>
      <xdr:xfrm>
        <a:off x="91440" y="173385360"/>
        <a:ext cx="16372440" cy="800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91440</xdr:colOff>
      <xdr:row>741</xdr:row>
      <xdr:rowOff>145440</xdr:rowOff>
    </xdr:from>
    <xdr:to>
      <xdr:col>24</xdr:col>
      <xdr:colOff>91080</xdr:colOff>
      <xdr:row>776</xdr:row>
      <xdr:rowOff>145080</xdr:rowOff>
    </xdr:to>
    <xdr:graphicFrame>
      <xdr:nvGraphicFramePr>
        <xdr:cNvPr id="9" name="Grafico 16"/>
        <xdr:cNvGraphicFramePr/>
      </xdr:nvGraphicFramePr>
      <xdr:xfrm>
        <a:off x="91440" y="182194560"/>
        <a:ext cx="16372440" cy="5867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228600</xdr:colOff>
      <xdr:row>781</xdr:row>
      <xdr:rowOff>27720</xdr:rowOff>
    </xdr:from>
    <xdr:to>
      <xdr:col>24</xdr:col>
      <xdr:colOff>228240</xdr:colOff>
      <xdr:row>834</xdr:row>
      <xdr:rowOff>120600</xdr:rowOff>
    </xdr:to>
    <xdr:graphicFrame>
      <xdr:nvGraphicFramePr>
        <xdr:cNvPr id="10" name="Grafico 17"/>
        <xdr:cNvGraphicFramePr/>
      </xdr:nvGraphicFramePr>
      <xdr:xfrm>
        <a:off x="228600" y="188782560"/>
        <a:ext cx="16372440" cy="897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194040</xdr:colOff>
      <xdr:row>836</xdr:row>
      <xdr:rowOff>62280</xdr:rowOff>
    </xdr:from>
    <xdr:to>
      <xdr:col>24</xdr:col>
      <xdr:colOff>193680</xdr:colOff>
      <xdr:row>881</xdr:row>
      <xdr:rowOff>16200</xdr:rowOff>
    </xdr:to>
    <xdr:graphicFrame>
      <xdr:nvGraphicFramePr>
        <xdr:cNvPr id="11" name="Grafico 18"/>
        <xdr:cNvGraphicFramePr/>
      </xdr:nvGraphicFramePr>
      <xdr:xfrm>
        <a:off x="194040" y="198037440"/>
        <a:ext cx="16372440" cy="7497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0</xdr:col>
      <xdr:colOff>101520</xdr:colOff>
      <xdr:row>891</xdr:row>
      <xdr:rowOff>91440</xdr:rowOff>
    </xdr:from>
    <xdr:to>
      <xdr:col>24</xdr:col>
      <xdr:colOff>94680</xdr:colOff>
      <xdr:row>931</xdr:row>
      <xdr:rowOff>106200</xdr:rowOff>
    </xdr:to>
    <xdr:graphicFrame>
      <xdr:nvGraphicFramePr>
        <xdr:cNvPr id="12" name="Grafico 25"/>
        <xdr:cNvGraphicFramePr/>
      </xdr:nvGraphicFramePr>
      <xdr:xfrm>
        <a:off x="101520" y="208147680"/>
        <a:ext cx="16365960" cy="672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0</xdr:col>
      <xdr:colOff>198000</xdr:colOff>
      <xdr:row>932</xdr:row>
      <xdr:rowOff>122040</xdr:rowOff>
    </xdr:from>
    <xdr:to>
      <xdr:col>24</xdr:col>
      <xdr:colOff>26280</xdr:colOff>
      <xdr:row>975</xdr:row>
      <xdr:rowOff>15120</xdr:rowOff>
    </xdr:to>
    <xdr:graphicFrame>
      <xdr:nvGraphicFramePr>
        <xdr:cNvPr id="13" name="Grafico 26"/>
        <xdr:cNvGraphicFramePr/>
      </xdr:nvGraphicFramePr>
      <xdr:xfrm>
        <a:off x="198000" y="215051760"/>
        <a:ext cx="16201080" cy="710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119520</xdr:colOff>
      <xdr:row>976</xdr:row>
      <xdr:rowOff>122040</xdr:rowOff>
    </xdr:from>
    <xdr:to>
      <xdr:col>24</xdr:col>
      <xdr:colOff>11160</xdr:colOff>
      <xdr:row>1025</xdr:row>
      <xdr:rowOff>2160</xdr:rowOff>
    </xdr:to>
    <xdr:graphicFrame>
      <xdr:nvGraphicFramePr>
        <xdr:cNvPr id="14" name="Grafico 27"/>
        <xdr:cNvGraphicFramePr/>
      </xdr:nvGraphicFramePr>
      <xdr:xfrm>
        <a:off x="119520" y="222427800"/>
        <a:ext cx="16264440" cy="809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0</xdr:col>
      <xdr:colOff>73800</xdr:colOff>
      <xdr:row>1034</xdr:row>
      <xdr:rowOff>110880</xdr:rowOff>
    </xdr:from>
    <xdr:to>
      <xdr:col>24</xdr:col>
      <xdr:colOff>41760</xdr:colOff>
      <xdr:row>1073</xdr:row>
      <xdr:rowOff>96120</xdr:rowOff>
    </xdr:to>
    <xdr:graphicFrame>
      <xdr:nvGraphicFramePr>
        <xdr:cNvPr id="15" name="Grafico 28"/>
        <xdr:cNvGraphicFramePr/>
      </xdr:nvGraphicFramePr>
      <xdr:xfrm>
        <a:off x="73800" y="232284600"/>
        <a:ext cx="16340760" cy="652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30600</xdr:colOff>
      <xdr:row>1074</xdr:row>
      <xdr:rowOff>106560</xdr:rowOff>
    </xdr:from>
    <xdr:to>
      <xdr:col>24</xdr:col>
      <xdr:colOff>30240</xdr:colOff>
      <xdr:row>1122</xdr:row>
      <xdr:rowOff>29880</xdr:rowOff>
    </xdr:to>
    <xdr:graphicFrame>
      <xdr:nvGraphicFramePr>
        <xdr:cNvPr id="16" name="Grafico 29"/>
        <xdr:cNvGraphicFramePr/>
      </xdr:nvGraphicFramePr>
      <xdr:xfrm>
        <a:off x="30600" y="238985640"/>
        <a:ext cx="16372440" cy="797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0</xdr:col>
      <xdr:colOff>117000</xdr:colOff>
      <xdr:row>1126</xdr:row>
      <xdr:rowOff>41400</xdr:rowOff>
    </xdr:from>
    <xdr:to>
      <xdr:col>24</xdr:col>
      <xdr:colOff>72360</xdr:colOff>
      <xdr:row>1170</xdr:row>
      <xdr:rowOff>167400</xdr:rowOff>
    </xdr:to>
    <xdr:graphicFrame>
      <xdr:nvGraphicFramePr>
        <xdr:cNvPr id="17" name="Grafico 30"/>
        <xdr:cNvGraphicFramePr/>
      </xdr:nvGraphicFramePr>
      <xdr:xfrm>
        <a:off x="117000" y="247637880"/>
        <a:ext cx="16328160" cy="750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0</xdr:col>
      <xdr:colOff>101520</xdr:colOff>
      <xdr:row>1179</xdr:row>
      <xdr:rowOff>91440</xdr:rowOff>
    </xdr:from>
    <xdr:to>
      <xdr:col>24</xdr:col>
      <xdr:colOff>94680</xdr:colOff>
      <xdr:row>1219</xdr:row>
      <xdr:rowOff>106200</xdr:rowOff>
    </xdr:to>
    <xdr:graphicFrame>
      <xdr:nvGraphicFramePr>
        <xdr:cNvPr id="18" name="Grafico 19"/>
        <xdr:cNvGraphicFramePr/>
      </xdr:nvGraphicFramePr>
      <xdr:xfrm>
        <a:off x="101520" y="257433840"/>
        <a:ext cx="16365960" cy="672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0</xdr:col>
      <xdr:colOff>198000</xdr:colOff>
      <xdr:row>1220</xdr:row>
      <xdr:rowOff>122040</xdr:rowOff>
    </xdr:from>
    <xdr:to>
      <xdr:col>24</xdr:col>
      <xdr:colOff>26280</xdr:colOff>
      <xdr:row>1263</xdr:row>
      <xdr:rowOff>15120</xdr:rowOff>
    </xdr:to>
    <xdr:graphicFrame>
      <xdr:nvGraphicFramePr>
        <xdr:cNvPr id="19" name="Grafico 20"/>
        <xdr:cNvGraphicFramePr/>
      </xdr:nvGraphicFramePr>
      <xdr:xfrm>
        <a:off x="198000" y="264337920"/>
        <a:ext cx="16201080" cy="710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0</xdr:col>
      <xdr:colOff>119520</xdr:colOff>
      <xdr:row>1264</xdr:row>
      <xdr:rowOff>122040</xdr:rowOff>
    </xdr:from>
    <xdr:to>
      <xdr:col>24</xdr:col>
      <xdr:colOff>11160</xdr:colOff>
      <xdr:row>1313</xdr:row>
      <xdr:rowOff>2160</xdr:rowOff>
    </xdr:to>
    <xdr:graphicFrame>
      <xdr:nvGraphicFramePr>
        <xdr:cNvPr id="20" name="Grafico 21"/>
        <xdr:cNvGraphicFramePr/>
      </xdr:nvGraphicFramePr>
      <xdr:xfrm>
        <a:off x="119520" y="271713960"/>
        <a:ext cx="16264440" cy="809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0</xdr:col>
      <xdr:colOff>73800</xdr:colOff>
      <xdr:row>1322</xdr:row>
      <xdr:rowOff>110880</xdr:rowOff>
    </xdr:from>
    <xdr:to>
      <xdr:col>24</xdr:col>
      <xdr:colOff>41760</xdr:colOff>
      <xdr:row>1361</xdr:row>
      <xdr:rowOff>96120</xdr:rowOff>
    </xdr:to>
    <xdr:graphicFrame>
      <xdr:nvGraphicFramePr>
        <xdr:cNvPr id="21" name="Grafico 22"/>
        <xdr:cNvGraphicFramePr/>
      </xdr:nvGraphicFramePr>
      <xdr:xfrm>
        <a:off x="73800" y="281570760"/>
        <a:ext cx="16340760" cy="652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0</xdr:col>
      <xdr:colOff>30600</xdr:colOff>
      <xdr:row>1362</xdr:row>
      <xdr:rowOff>106560</xdr:rowOff>
    </xdr:from>
    <xdr:to>
      <xdr:col>24</xdr:col>
      <xdr:colOff>30240</xdr:colOff>
      <xdr:row>1410</xdr:row>
      <xdr:rowOff>29880</xdr:rowOff>
    </xdr:to>
    <xdr:graphicFrame>
      <xdr:nvGraphicFramePr>
        <xdr:cNvPr id="22" name="Grafico 23"/>
        <xdr:cNvGraphicFramePr/>
      </xdr:nvGraphicFramePr>
      <xdr:xfrm>
        <a:off x="30600" y="288271800"/>
        <a:ext cx="16372440" cy="797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0</xdr:col>
      <xdr:colOff>117000</xdr:colOff>
      <xdr:row>1414</xdr:row>
      <xdr:rowOff>41400</xdr:rowOff>
    </xdr:from>
    <xdr:to>
      <xdr:col>24</xdr:col>
      <xdr:colOff>72360</xdr:colOff>
      <xdr:row>1458</xdr:row>
      <xdr:rowOff>167400</xdr:rowOff>
    </xdr:to>
    <xdr:graphicFrame>
      <xdr:nvGraphicFramePr>
        <xdr:cNvPr id="23" name="Grafico 24"/>
        <xdr:cNvGraphicFramePr/>
      </xdr:nvGraphicFramePr>
      <xdr:xfrm>
        <a:off x="117000" y="296924040"/>
        <a:ext cx="16328160" cy="750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0</xdr:col>
      <xdr:colOff>101520</xdr:colOff>
      <xdr:row>1467</xdr:row>
      <xdr:rowOff>91440</xdr:rowOff>
    </xdr:from>
    <xdr:to>
      <xdr:col>24</xdr:col>
      <xdr:colOff>94680</xdr:colOff>
      <xdr:row>1507</xdr:row>
      <xdr:rowOff>106200</xdr:rowOff>
    </xdr:to>
    <xdr:graphicFrame>
      <xdr:nvGraphicFramePr>
        <xdr:cNvPr id="24" name="Grafico 31"/>
        <xdr:cNvGraphicFramePr/>
      </xdr:nvGraphicFramePr>
      <xdr:xfrm>
        <a:off x="101520" y="306720000"/>
        <a:ext cx="16365960" cy="672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0</xdr:col>
      <xdr:colOff>198000</xdr:colOff>
      <xdr:row>1508</xdr:row>
      <xdr:rowOff>122040</xdr:rowOff>
    </xdr:from>
    <xdr:to>
      <xdr:col>24</xdr:col>
      <xdr:colOff>26280</xdr:colOff>
      <xdr:row>1551</xdr:row>
      <xdr:rowOff>15120</xdr:rowOff>
    </xdr:to>
    <xdr:graphicFrame>
      <xdr:nvGraphicFramePr>
        <xdr:cNvPr id="25" name="Grafico 32"/>
        <xdr:cNvGraphicFramePr/>
      </xdr:nvGraphicFramePr>
      <xdr:xfrm>
        <a:off x="198000" y="313624080"/>
        <a:ext cx="16201080" cy="710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0</xdr:col>
      <xdr:colOff>119520</xdr:colOff>
      <xdr:row>1552</xdr:row>
      <xdr:rowOff>122040</xdr:rowOff>
    </xdr:from>
    <xdr:to>
      <xdr:col>24</xdr:col>
      <xdr:colOff>11160</xdr:colOff>
      <xdr:row>1601</xdr:row>
      <xdr:rowOff>2160</xdr:rowOff>
    </xdr:to>
    <xdr:graphicFrame>
      <xdr:nvGraphicFramePr>
        <xdr:cNvPr id="26" name="Grafico 33"/>
        <xdr:cNvGraphicFramePr/>
      </xdr:nvGraphicFramePr>
      <xdr:xfrm>
        <a:off x="119520" y="321000120"/>
        <a:ext cx="16264440" cy="809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0</xdr:col>
      <xdr:colOff>73800</xdr:colOff>
      <xdr:row>1610</xdr:row>
      <xdr:rowOff>110880</xdr:rowOff>
    </xdr:from>
    <xdr:to>
      <xdr:col>24</xdr:col>
      <xdr:colOff>41760</xdr:colOff>
      <xdr:row>1649</xdr:row>
      <xdr:rowOff>96120</xdr:rowOff>
    </xdr:to>
    <xdr:graphicFrame>
      <xdr:nvGraphicFramePr>
        <xdr:cNvPr id="27" name="Grafico 34"/>
        <xdr:cNvGraphicFramePr/>
      </xdr:nvGraphicFramePr>
      <xdr:xfrm>
        <a:off x="73800" y="330856920"/>
        <a:ext cx="16340760" cy="652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oneCell">
    <xdr:from>
      <xdr:col>0</xdr:col>
      <xdr:colOff>30600</xdr:colOff>
      <xdr:row>1650</xdr:row>
      <xdr:rowOff>106560</xdr:rowOff>
    </xdr:from>
    <xdr:to>
      <xdr:col>24</xdr:col>
      <xdr:colOff>30240</xdr:colOff>
      <xdr:row>1698</xdr:row>
      <xdr:rowOff>29880</xdr:rowOff>
    </xdr:to>
    <xdr:graphicFrame>
      <xdr:nvGraphicFramePr>
        <xdr:cNvPr id="28" name="Grafico 35"/>
        <xdr:cNvGraphicFramePr/>
      </xdr:nvGraphicFramePr>
      <xdr:xfrm>
        <a:off x="30600" y="337557960"/>
        <a:ext cx="16372440" cy="797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oneCell">
    <xdr:from>
      <xdr:col>0</xdr:col>
      <xdr:colOff>117000</xdr:colOff>
      <xdr:row>1702</xdr:row>
      <xdr:rowOff>41400</xdr:rowOff>
    </xdr:from>
    <xdr:to>
      <xdr:col>24</xdr:col>
      <xdr:colOff>72360</xdr:colOff>
      <xdr:row>1746</xdr:row>
      <xdr:rowOff>167400</xdr:rowOff>
    </xdr:to>
    <xdr:graphicFrame>
      <xdr:nvGraphicFramePr>
        <xdr:cNvPr id="29" name="Grafico 36"/>
        <xdr:cNvGraphicFramePr/>
      </xdr:nvGraphicFramePr>
      <xdr:xfrm>
        <a:off x="117000" y="346210200"/>
        <a:ext cx="16328160" cy="750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0</xdr:col>
      <xdr:colOff>101520</xdr:colOff>
      <xdr:row>1753</xdr:row>
      <xdr:rowOff>91440</xdr:rowOff>
    </xdr:from>
    <xdr:to>
      <xdr:col>24</xdr:col>
      <xdr:colOff>94680</xdr:colOff>
      <xdr:row>1793</xdr:row>
      <xdr:rowOff>106200</xdr:rowOff>
    </xdr:to>
    <xdr:graphicFrame>
      <xdr:nvGraphicFramePr>
        <xdr:cNvPr id="30" name="Grafico 37"/>
        <xdr:cNvGraphicFramePr/>
      </xdr:nvGraphicFramePr>
      <xdr:xfrm>
        <a:off x="101520" y="355480560"/>
        <a:ext cx="16365960" cy="672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 editAs="oneCell">
    <xdr:from>
      <xdr:col>0</xdr:col>
      <xdr:colOff>198000</xdr:colOff>
      <xdr:row>1794</xdr:row>
      <xdr:rowOff>122040</xdr:rowOff>
    </xdr:from>
    <xdr:to>
      <xdr:col>24</xdr:col>
      <xdr:colOff>26280</xdr:colOff>
      <xdr:row>1837</xdr:row>
      <xdr:rowOff>15120</xdr:rowOff>
    </xdr:to>
    <xdr:graphicFrame>
      <xdr:nvGraphicFramePr>
        <xdr:cNvPr id="31" name="Grafico 38"/>
        <xdr:cNvGraphicFramePr/>
      </xdr:nvGraphicFramePr>
      <xdr:xfrm>
        <a:off x="198000" y="362384280"/>
        <a:ext cx="16201080" cy="710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 editAs="oneCell">
    <xdr:from>
      <xdr:col>0</xdr:col>
      <xdr:colOff>119520</xdr:colOff>
      <xdr:row>1838</xdr:row>
      <xdr:rowOff>122040</xdr:rowOff>
    </xdr:from>
    <xdr:to>
      <xdr:col>24</xdr:col>
      <xdr:colOff>11160</xdr:colOff>
      <xdr:row>1887</xdr:row>
      <xdr:rowOff>2160</xdr:rowOff>
    </xdr:to>
    <xdr:graphicFrame>
      <xdr:nvGraphicFramePr>
        <xdr:cNvPr id="32" name="Grafico 39"/>
        <xdr:cNvGraphicFramePr/>
      </xdr:nvGraphicFramePr>
      <xdr:xfrm>
        <a:off x="119520" y="369760320"/>
        <a:ext cx="16264440" cy="809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 editAs="oneCell">
    <xdr:from>
      <xdr:col>0</xdr:col>
      <xdr:colOff>73800</xdr:colOff>
      <xdr:row>1896</xdr:row>
      <xdr:rowOff>110880</xdr:rowOff>
    </xdr:from>
    <xdr:to>
      <xdr:col>24</xdr:col>
      <xdr:colOff>41760</xdr:colOff>
      <xdr:row>1935</xdr:row>
      <xdr:rowOff>96120</xdr:rowOff>
    </xdr:to>
    <xdr:graphicFrame>
      <xdr:nvGraphicFramePr>
        <xdr:cNvPr id="33" name="Grafico 40"/>
        <xdr:cNvGraphicFramePr/>
      </xdr:nvGraphicFramePr>
      <xdr:xfrm>
        <a:off x="73800" y="379617120"/>
        <a:ext cx="16340760" cy="652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0</xdr:col>
      <xdr:colOff>30600</xdr:colOff>
      <xdr:row>1936</xdr:row>
      <xdr:rowOff>106560</xdr:rowOff>
    </xdr:from>
    <xdr:to>
      <xdr:col>24</xdr:col>
      <xdr:colOff>30240</xdr:colOff>
      <xdr:row>1984</xdr:row>
      <xdr:rowOff>29880</xdr:rowOff>
    </xdr:to>
    <xdr:graphicFrame>
      <xdr:nvGraphicFramePr>
        <xdr:cNvPr id="34" name="Grafico 41"/>
        <xdr:cNvGraphicFramePr/>
      </xdr:nvGraphicFramePr>
      <xdr:xfrm>
        <a:off x="30600" y="386318520"/>
        <a:ext cx="16372440" cy="797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 editAs="oneCell">
    <xdr:from>
      <xdr:col>0</xdr:col>
      <xdr:colOff>117000</xdr:colOff>
      <xdr:row>1988</xdr:row>
      <xdr:rowOff>41400</xdr:rowOff>
    </xdr:from>
    <xdr:to>
      <xdr:col>24</xdr:col>
      <xdr:colOff>72360</xdr:colOff>
      <xdr:row>2032</xdr:row>
      <xdr:rowOff>167400</xdr:rowOff>
    </xdr:to>
    <xdr:graphicFrame>
      <xdr:nvGraphicFramePr>
        <xdr:cNvPr id="35" name="Grafico 42"/>
        <xdr:cNvGraphicFramePr/>
      </xdr:nvGraphicFramePr>
      <xdr:xfrm>
        <a:off x="117000" y="394970760"/>
        <a:ext cx="16328160" cy="750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0</xdr:col>
      <xdr:colOff>101520</xdr:colOff>
      <xdr:row>2039</xdr:row>
      <xdr:rowOff>91440</xdr:rowOff>
    </xdr:from>
    <xdr:to>
      <xdr:col>24</xdr:col>
      <xdr:colOff>94680</xdr:colOff>
      <xdr:row>2079</xdr:row>
      <xdr:rowOff>106200</xdr:rowOff>
    </xdr:to>
    <xdr:graphicFrame>
      <xdr:nvGraphicFramePr>
        <xdr:cNvPr id="36" name="Grafico 43"/>
        <xdr:cNvGraphicFramePr/>
      </xdr:nvGraphicFramePr>
      <xdr:xfrm>
        <a:off x="101520" y="404240760"/>
        <a:ext cx="16365960" cy="672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 editAs="oneCell">
    <xdr:from>
      <xdr:col>0</xdr:col>
      <xdr:colOff>198000</xdr:colOff>
      <xdr:row>2080</xdr:row>
      <xdr:rowOff>122040</xdr:rowOff>
    </xdr:from>
    <xdr:to>
      <xdr:col>24</xdr:col>
      <xdr:colOff>26280</xdr:colOff>
      <xdr:row>2123</xdr:row>
      <xdr:rowOff>15120</xdr:rowOff>
    </xdr:to>
    <xdr:graphicFrame>
      <xdr:nvGraphicFramePr>
        <xdr:cNvPr id="37" name="Grafico 44"/>
        <xdr:cNvGraphicFramePr/>
      </xdr:nvGraphicFramePr>
      <xdr:xfrm>
        <a:off x="198000" y="411144840"/>
        <a:ext cx="16201080" cy="710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 editAs="oneCell">
    <xdr:from>
      <xdr:col>0</xdr:col>
      <xdr:colOff>119520</xdr:colOff>
      <xdr:row>2124</xdr:row>
      <xdr:rowOff>122040</xdr:rowOff>
    </xdr:from>
    <xdr:to>
      <xdr:col>24</xdr:col>
      <xdr:colOff>11160</xdr:colOff>
      <xdr:row>2173</xdr:row>
      <xdr:rowOff>2160</xdr:rowOff>
    </xdr:to>
    <xdr:graphicFrame>
      <xdr:nvGraphicFramePr>
        <xdr:cNvPr id="38" name="Grafico 45"/>
        <xdr:cNvGraphicFramePr/>
      </xdr:nvGraphicFramePr>
      <xdr:xfrm>
        <a:off x="119520" y="418520880"/>
        <a:ext cx="16264440" cy="809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 editAs="oneCell">
    <xdr:from>
      <xdr:col>0</xdr:col>
      <xdr:colOff>73800</xdr:colOff>
      <xdr:row>2182</xdr:row>
      <xdr:rowOff>110880</xdr:rowOff>
    </xdr:from>
    <xdr:to>
      <xdr:col>24</xdr:col>
      <xdr:colOff>41760</xdr:colOff>
      <xdr:row>2221</xdr:row>
      <xdr:rowOff>96120</xdr:rowOff>
    </xdr:to>
    <xdr:graphicFrame>
      <xdr:nvGraphicFramePr>
        <xdr:cNvPr id="39" name="Grafico 46"/>
        <xdr:cNvGraphicFramePr/>
      </xdr:nvGraphicFramePr>
      <xdr:xfrm>
        <a:off x="73800" y="428377680"/>
        <a:ext cx="16340760" cy="652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 editAs="oneCell">
    <xdr:from>
      <xdr:col>0</xdr:col>
      <xdr:colOff>30600</xdr:colOff>
      <xdr:row>2222</xdr:row>
      <xdr:rowOff>106560</xdr:rowOff>
    </xdr:from>
    <xdr:to>
      <xdr:col>24</xdr:col>
      <xdr:colOff>30240</xdr:colOff>
      <xdr:row>2270</xdr:row>
      <xdr:rowOff>29880</xdr:rowOff>
    </xdr:to>
    <xdr:graphicFrame>
      <xdr:nvGraphicFramePr>
        <xdr:cNvPr id="40" name="Grafico 47"/>
        <xdr:cNvGraphicFramePr/>
      </xdr:nvGraphicFramePr>
      <xdr:xfrm>
        <a:off x="30600" y="435078720"/>
        <a:ext cx="16372440" cy="797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 editAs="oneCell">
    <xdr:from>
      <xdr:col>0</xdr:col>
      <xdr:colOff>117000</xdr:colOff>
      <xdr:row>2274</xdr:row>
      <xdr:rowOff>41400</xdr:rowOff>
    </xdr:from>
    <xdr:to>
      <xdr:col>24</xdr:col>
      <xdr:colOff>72360</xdr:colOff>
      <xdr:row>2318</xdr:row>
      <xdr:rowOff>167400</xdr:rowOff>
    </xdr:to>
    <xdr:graphicFrame>
      <xdr:nvGraphicFramePr>
        <xdr:cNvPr id="41" name="Grafico 48"/>
        <xdr:cNvGraphicFramePr/>
      </xdr:nvGraphicFramePr>
      <xdr:xfrm>
        <a:off x="117000" y="443730960"/>
        <a:ext cx="16328160" cy="750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42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43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313</xdr:row>
      <xdr:rowOff>41040</xdr:rowOff>
    </xdr:to>
    <xdr:graphicFrame>
      <xdr:nvGraphicFramePr>
        <xdr:cNvPr id="44" name="Grafico 3"/>
        <xdr:cNvGraphicFramePr/>
      </xdr:nvGraphicFramePr>
      <xdr:xfrm>
        <a:off x="152280" y="52331400"/>
        <a:ext cx="8764920" cy="382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45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257</xdr:row>
      <xdr:rowOff>13320</xdr:rowOff>
    </xdr:to>
    <xdr:graphicFrame>
      <xdr:nvGraphicFramePr>
        <xdr:cNvPr id="46" name="Grafico 5"/>
        <xdr:cNvGraphicFramePr/>
      </xdr:nvGraphicFramePr>
      <xdr:xfrm>
        <a:off x="152280" y="43207560"/>
        <a:ext cx="8850960" cy="353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155160</xdr:colOff>
      <xdr:row>258</xdr:row>
      <xdr:rowOff>9720</xdr:rowOff>
    </xdr:from>
    <xdr:to>
      <xdr:col>8</xdr:col>
      <xdr:colOff>180000</xdr:colOff>
      <xdr:row>277</xdr:row>
      <xdr:rowOff>96480</xdr:rowOff>
    </xdr:to>
    <xdr:graphicFrame>
      <xdr:nvGraphicFramePr>
        <xdr:cNvPr id="47" name="Grafico 6"/>
        <xdr:cNvGraphicFramePr/>
      </xdr:nvGraphicFramePr>
      <xdr:xfrm>
        <a:off x="155160" y="46902960"/>
        <a:ext cx="8820720" cy="327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48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49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50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51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52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53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54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55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56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57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58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59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60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61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62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63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64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65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66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67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68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69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70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71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72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73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74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75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76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77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78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79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80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81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82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83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84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85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86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87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88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89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90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91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92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93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94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95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96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97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98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99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100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101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102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103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104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152280</xdr:colOff>
      <xdr:row>323</xdr:row>
      <xdr:rowOff>7200</xdr:rowOff>
    </xdr:from>
    <xdr:to>
      <xdr:col>8</xdr:col>
      <xdr:colOff>60480</xdr:colOff>
      <xdr:row>348</xdr:row>
      <xdr:rowOff>121680</xdr:rowOff>
    </xdr:to>
    <xdr:graphicFrame>
      <xdr:nvGraphicFramePr>
        <xdr:cNvPr id="105" name="Grafico 1"/>
        <xdr:cNvGraphicFramePr/>
      </xdr:nvGraphicFramePr>
      <xdr:xfrm>
        <a:off x="152280" y="57797280"/>
        <a:ext cx="8704080" cy="43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93960</xdr:colOff>
      <xdr:row>377</xdr:row>
      <xdr:rowOff>0</xdr:rowOff>
    </xdr:from>
    <xdr:to>
      <xdr:col>8</xdr:col>
      <xdr:colOff>212760</xdr:colOff>
      <xdr:row>403</xdr:row>
      <xdr:rowOff>121680</xdr:rowOff>
    </xdr:to>
    <xdr:graphicFrame>
      <xdr:nvGraphicFramePr>
        <xdr:cNvPr id="106" name="Grafico 2"/>
        <xdr:cNvGraphicFramePr/>
      </xdr:nvGraphicFramePr>
      <xdr:xfrm>
        <a:off x="93960" y="66842640"/>
        <a:ext cx="8914680" cy="448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152280</xdr:colOff>
      <xdr:row>290</xdr:row>
      <xdr:rowOff>73440</xdr:rowOff>
    </xdr:from>
    <xdr:to>
      <xdr:col>8</xdr:col>
      <xdr:colOff>121320</xdr:colOff>
      <xdr:row>321</xdr:row>
      <xdr:rowOff>167400</xdr:rowOff>
    </xdr:to>
    <xdr:graphicFrame>
      <xdr:nvGraphicFramePr>
        <xdr:cNvPr id="107" name="Grafico 3"/>
        <xdr:cNvGraphicFramePr/>
      </xdr:nvGraphicFramePr>
      <xdr:xfrm>
        <a:off x="152280" y="52331400"/>
        <a:ext cx="8764920" cy="5290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135720</xdr:colOff>
      <xdr:row>404</xdr:row>
      <xdr:rowOff>119880</xdr:rowOff>
    </xdr:from>
    <xdr:to>
      <xdr:col>8</xdr:col>
      <xdr:colOff>168480</xdr:colOff>
      <xdr:row>428</xdr:row>
      <xdr:rowOff>79920</xdr:rowOff>
    </xdr:to>
    <xdr:graphicFrame>
      <xdr:nvGraphicFramePr>
        <xdr:cNvPr id="108" name="Grafico 4"/>
        <xdr:cNvGraphicFramePr/>
      </xdr:nvGraphicFramePr>
      <xdr:xfrm>
        <a:off x="135720" y="71488800"/>
        <a:ext cx="8828640" cy="398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152280</xdr:colOff>
      <xdr:row>236</xdr:row>
      <xdr:rowOff>2160</xdr:rowOff>
    </xdr:from>
    <xdr:to>
      <xdr:col>8</xdr:col>
      <xdr:colOff>207360</xdr:colOff>
      <xdr:row>260</xdr:row>
      <xdr:rowOff>41040</xdr:rowOff>
    </xdr:to>
    <xdr:graphicFrame>
      <xdr:nvGraphicFramePr>
        <xdr:cNvPr id="109" name="Grafico 5"/>
        <xdr:cNvGraphicFramePr/>
      </xdr:nvGraphicFramePr>
      <xdr:xfrm>
        <a:off x="152280" y="43207560"/>
        <a:ext cx="8850960" cy="406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168840</xdr:colOff>
      <xdr:row>261</xdr:row>
      <xdr:rowOff>0</xdr:rowOff>
    </xdr:from>
    <xdr:to>
      <xdr:col>8</xdr:col>
      <xdr:colOff>193680</xdr:colOff>
      <xdr:row>285</xdr:row>
      <xdr:rowOff>121680</xdr:rowOff>
    </xdr:to>
    <xdr:graphicFrame>
      <xdr:nvGraphicFramePr>
        <xdr:cNvPr id="110" name="Grafico 6"/>
        <xdr:cNvGraphicFramePr/>
      </xdr:nvGraphicFramePr>
      <xdr:xfrm>
        <a:off x="168840" y="47396160"/>
        <a:ext cx="8820720" cy="414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120240</xdr:colOff>
      <xdr:row>349</xdr:row>
      <xdr:rowOff>131040</xdr:rowOff>
    </xdr:from>
    <xdr:to>
      <xdr:col>8</xdr:col>
      <xdr:colOff>213120</xdr:colOff>
      <xdr:row>376</xdr:row>
      <xdr:rowOff>30240</xdr:rowOff>
    </xdr:to>
    <xdr:graphicFrame>
      <xdr:nvGraphicFramePr>
        <xdr:cNvPr id="111" name="Grafico 7"/>
        <xdr:cNvGraphicFramePr/>
      </xdr:nvGraphicFramePr>
      <xdr:xfrm>
        <a:off x="120240" y="62279640"/>
        <a:ext cx="8888760" cy="442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S142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J6" activeCellId="0" sqref="J6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49.66"/>
    <col collapsed="false" customWidth="true" hidden="false" outlineLevel="0" max="2" min="2" style="0" width="26.56"/>
    <col collapsed="false" customWidth="true" hidden="false" outlineLevel="0" max="3" min="3" style="0" width="8.44"/>
    <col collapsed="false" customWidth="true" hidden="false" outlineLevel="0" max="4" min="4" style="0" width="1.56"/>
    <col collapsed="false" customWidth="true" hidden="false" outlineLevel="0" max="5" min="5" style="0" width="14.11"/>
    <col collapsed="false" customWidth="true" hidden="false" outlineLevel="0" max="6" min="6" style="0" width="10.33"/>
    <col collapsed="false" customWidth="true" hidden="false" outlineLevel="0" max="7" min="7" style="0" width="12.33"/>
    <col collapsed="false" customWidth="true" hidden="false" outlineLevel="0" max="8" min="8" style="0" width="12.56"/>
    <col collapsed="false" customWidth="true" hidden="false" outlineLevel="0" max="9" min="9" style="0" width="10.45"/>
    <col collapsed="false" customWidth="true" hidden="false" outlineLevel="0" max="10" min="10" style="0" width="9.11"/>
    <col collapsed="false" customWidth="true" hidden="false" outlineLevel="0" max="11" min="11" style="0" width="19.33"/>
    <col collapsed="false" customWidth="true" hidden="false" outlineLevel="0" max="14" min="14" style="0" width="6.66"/>
    <col collapsed="false" customWidth="true" hidden="false" outlineLevel="0" max="15" min="15" style="0" width="9.44"/>
    <col collapsed="false" customWidth="true" hidden="false" outlineLevel="0" max="16" min="16" style="0" width="8"/>
    <col collapsed="false" customWidth="true" hidden="false" outlineLevel="0" max="17" min="17" style="0" width="9.44"/>
    <col collapsed="false" customWidth="true" hidden="false" outlineLevel="0" max="18" min="18" style="0" width="8"/>
    <col collapsed="false" customWidth="true" hidden="false" outlineLevel="0" max="21" min="19" style="0" width="6.56"/>
    <col collapsed="false" customWidth="true" hidden="false" outlineLevel="0" max="22" min="22" style="0" width="10.89"/>
    <col collapsed="false" customWidth="true" hidden="false" outlineLevel="0" max="23" min="23" style="0" width="10.56"/>
    <col collapsed="false" customWidth="true" hidden="false" outlineLevel="0" max="24" min="24" style="0" width="9.44"/>
    <col collapsed="false" customWidth="true" hidden="false" outlineLevel="0" max="25" min="25" style="0" width="8"/>
    <col collapsed="false" customWidth="true" hidden="false" outlineLevel="0" max="26" min="26" style="0" width="10.66"/>
    <col collapsed="false" customWidth="true" hidden="false" outlineLevel="0" max="27" min="27" style="0" width="9.44"/>
    <col collapsed="false" customWidth="true" hidden="false" outlineLevel="0" max="28" min="28" style="0" width="9"/>
    <col collapsed="false" customWidth="true" hidden="false" outlineLevel="0" max="29" min="29" style="0" width="8.67"/>
    <col collapsed="false" customWidth="true" hidden="false" outlineLevel="0" max="30" min="30" style="0" width="8"/>
    <col collapsed="false" customWidth="true" hidden="false" outlineLevel="0" max="32" min="32" style="0" width="11.11"/>
  </cols>
  <sheetData>
    <row r="1" customFormat="false" ht="13.2" hidden="false" customHeight="false" outlineLevel="0" collapsed="false">
      <c r="A1" s="1" t="s">
        <v>0</v>
      </c>
      <c r="B1" s="1"/>
      <c r="C1" s="1"/>
      <c r="E1" s="2" t="s">
        <v>1</v>
      </c>
      <c r="F1" s="2"/>
      <c r="G1" s="2"/>
      <c r="H1" s="2"/>
      <c r="I1" s="2"/>
      <c r="J1" s="2"/>
      <c r="K1" s="2"/>
    </row>
    <row r="2" s="8" customFormat="true" ht="13.95" hidden="false" customHeight="true" outlineLevel="0" collapsed="false">
      <c r="A2" s="3" t="s">
        <v>2</v>
      </c>
      <c r="B2" s="4"/>
      <c r="C2" s="5"/>
      <c r="D2" s="6"/>
      <c r="E2" s="7"/>
      <c r="L2" s="7"/>
    </row>
    <row r="3" s="8" customFormat="true" ht="13.95" hidden="false" customHeight="true" outlineLevel="0" collapsed="false">
      <c r="A3" s="6" t="s">
        <v>3</v>
      </c>
      <c r="B3" s="9" t="s">
        <v>4</v>
      </c>
      <c r="C3" s="10"/>
      <c r="D3" s="6"/>
      <c r="E3" s="11" t="s">
        <v>5</v>
      </c>
      <c r="F3" s="11"/>
      <c r="G3" s="11"/>
      <c r="H3" s="11"/>
      <c r="L3" s="7"/>
    </row>
    <row r="4" s="8" customFormat="true" ht="13.95" hidden="false" customHeight="true" outlineLevel="0" collapsed="false">
      <c r="A4" s="6" t="s">
        <v>6</v>
      </c>
      <c r="B4" s="9" t="s">
        <v>7</v>
      </c>
      <c r="C4" s="10"/>
      <c r="D4" s="12"/>
      <c r="E4" s="8" t="s">
        <v>8</v>
      </c>
      <c r="H4" s="13" t="s">
        <v>9</v>
      </c>
      <c r="J4" s="14"/>
    </row>
    <row r="5" s="8" customFormat="true" ht="13.95" hidden="false" customHeight="true" outlineLevel="0" collapsed="false">
      <c r="A5" s="6" t="s">
        <v>10</v>
      </c>
      <c r="B5" s="6" t="s">
        <v>11</v>
      </c>
      <c r="C5" s="15"/>
      <c r="D5" s="6"/>
      <c r="E5" s="6"/>
      <c r="F5" s="6"/>
      <c r="G5" s="6"/>
      <c r="H5" s="16" t="s">
        <v>12</v>
      </c>
      <c r="I5" s="6"/>
      <c r="J5" s="17"/>
      <c r="K5" s="6"/>
      <c r="L5" s="6"/>
    </row>
    <row r="6" customFormat="false" ht="13.8" hidden="false" customHeight="false" outlineLevel="0" collapsed="false">
      <c r="A6" s="6" t="s">
        <v>13</v>
      </c>
      <c r="B6" s="18" t="s">
        <v>14</v>
      </c>
      <c r="C6" s="10"/>
      <c r="E6" s="0" t="s">
        <v>15</v>
      </c>
      <c r="H6" s="0" t="s">
        <v>16</v>
      </c>
      <c r="J6" s="19"/>
    </row>
    <row r="7" customFormat="false" ht="15.6" hidden="true" customHeight="false" outlineLevel="0" collapsed="false">
      <c r="A7" s="6"/>
      <c r="B7" s="20" t="s">
        <v>17</v>
      </c>
      <c r="C7" s="21" t="n">
        <v>0.493827160493827</v>
      </c>
      <c r="E7" s="0" t="s">
        <v>18</v>
      </c>
      <c r="H7" s="0" t="s">
        <v>19</v>
      </c>
      <c r="J7" s="22"/>
    </row>
    <row r="8" customFormat="false" ht="15.6" hidden="false" customHeight="false" outlineLevel="0" collapsed="false">
      <c r="A8" s="6" t="s">
        <v>20</v>
      </c>
      <c r="B8" s="3" t="s">
        <v>21</v>
      </c>
      <c r="C8" s="10"/>
      <c r="E8" s="0" t="s">
        <v>22</v>
      </c>
      <c r="H8" s="0" t="s">
        <v>23</v>
      </c>
      <c r="J8" s="22"/>
    </row>
    <row r="9" customFormat="false" ht="16.2" hidden="false" customHeight="false" outlineLevel="0" collapsed="false">
      <c r="A9" s="6" t="s">
        <v>24</v>
      </c>
      <c r="B9" s="9" t="s">
        <v>25</v>
      </c>
      <c r="C9" s="10"/>
      <c r="E9" s="0" t="s">
        <v>26</v>
      </c>
      <c r="F9" s="8"/>
      <c r="G9" s="8"/>
      <c r="H9" s="0" t="s">
        <v>27</v>
      </c>
      <c r="I9" s="8"/>
      <c r="J9" s="19"/>
      <c r="L9" s="8"/>
    </row>
    <row r="10" s="8" customFormat="true" ht="13.95" hidden="false" customHeight="true" outlineLevel="0" collapsed="false">
      <c r="A10" s="8" t="s">
        <v>28</v>
      </c>
      <c r="B10" s="23" t="s">
        <v>29</v>
      </c>
      <c r="C10" s="24"/>
      <c r="D10" s="6"/>
      <c r="E10" s="8" t="s">
        <v>30</v>
      </c>
      <c r="H10" s="8" t="s">
        <v>31</v>
      </c>
      <c r="J10" s="22"/>
    </row>
    <row r="11" customFormat="false" ht="18" hidden="false" customHeight="false" outlineLevel="0" collapsed="false">
      <c r="A11" s="0" t="s">
        <v>32</v>
      </c>
      <c r="B11" s="0" t="s">
        <v>33</v>
      </c>
      <c r="C11" s="25"/>
      <c r="D11" s="6"/>
      <c r="E11" s="0" t="s">
        <v>34</v>
      </c>
      <c r="H11" s="13" t="s">
        <v>35</v>
      </c>
      <c r="J11" s="19"/>
    </row>
    <row r="12" customFormat="false" ht="15.6" hidden="false" customHeight="false" outlineLevel="0" collapsed="false">
      <c r="A12" s="0" t="s">
        <v>36</v>
      </c>
      <c r="B12" s="0" t="s">
        <v>37</v>
      </c>
      <c r="C12" s="25"/>
      <c r="E12" s="0" t="s">
        <v>38</v>
      </c>
      <c r="H12" s="0" t="s">
        <v>39</v>
      </c>
      <c r="J12" s="22"/>
    </row>
    <row r="13" customFormat="false" ht="15.6" hidden="false" customHeight="false" outlineLevel="0" collapsed="false">
      <c r="A13" s="0" t="s">
        <v>40</v>
      </c>
      <c r="B13" s="0" t="s">
        <v>41</v>
      </c>
      <c r="C13" s="25"/>
      <c r="E13" s="0" t="s">
        <v>42</v>
      </c>
      <c r="H13" s="0" t="s">
        <v>43</v>
      </c>
      <c r="J13" s="22"/>
    </row>
    <row r="14" customFormat="false" ht="18" hidden="false" customHeight="false" outlineLevel="0" collapsed="false">
      <c r="A14" s="0" t="s">
        <v>44</v>
      </c>
      <c r="B14" s="0" t="s">
        <v>45</v>
      </c>
      <c r="C14" s="26"/>
      <c r="E14" s="0" t="s">
        <v>46</v>
      </c>
      <c r="F14" s="8"/>
      <c r="G14" s="8"/>
      <c r="H14" s="0" t="s">
        <v>47</v>
      </c>
      <c r="I14" s="8"/>
      <c r="J14" s="19"/>
    </row>
    <row r="15" customFormat="false" ht="16.8" hidden="false" customHeight="false" outlineLevel="0" collapsed="false">
      <c r="A15" s="0" t="s">
        <v>48</v>
      </c>
      <c r="B15" s="0" t="s">
        <v>49</v>
      </c>
      <c r="C15" s="27"/>
      <c r="E15" s="0" t="s">
        <v>50</v>
      </c>
      <c r="F15" s="8"/>
      <c r="G15" s="8"/>
      <c r="H15" s="0" t="s">
        <v>51</v>
      </c>
      <c r="I15" s="8"/>
      <c r="J15" s="19"/>
      <c r="L15" s="8"/>
    </row>
    <row r="16" s="8" customFormat="true" ht="13.95" hidden="false" customHeight="true" outlineLevel="0" collapsed="false">
      <c r="A16" s="6" t="s">
        <v>52</v>
      </c>
      <c r="B16" s="9" t="s">
        <v>53</v>
      </c>
      <c r="C16" s="28"/>
      <c r="D16" s="6"/>
    </row>
    <row r="17" s="8" customFormat="true" ht="13.95" hidden="false" customHeight="true" outlineLevel="0" collapsed="false">
      <c r="A17" s="8" t="s">
        <v>54</v>
      </c>
      <c r="B17" s="23" t="s">
        <v>55</v>
      </c>
      <c r="C17" s="29"/>
      <c r="D17" s="6"/>
      <c r="O17" s="30"/>
      <c r="P17" s="30"/>
      <c r="Q17" s="30"/>
      <c r="R17" s="30"/>
      <c r="S17" s="30"/>
    </row>
    <row r="18" customFormat="false" ht="16.2" hidden="false" customHeight="false" outlineLevel="0" collapsed="false">
      <c r="A18" s="0" t="s">
        <v>56</v>
      </c>
      <c r="B18" s="6" t="s">
        <v>57</v>
      </c>
      <c r="C18" s="31"/>
      <c r="D18" s="32"/>
    </row>
    <row r="19" customFormat="false" ht="15" hidden="true" customHeight="false" outlineLevel="0" collapsed="false">
      <c r="B19" s="20" t="s">
        <v>17</v>
      </c>
      <c r="C19" s="33" t="e">
        <f aca="false">C18/C3/3600</f>
        <v>#DIV/0!</v>
      </c>
      <c r="D19" s="32"/>
    </row>
    <row r="20" customFormat="false" ht="15.6" hidden="false" customHeight="false" outlineLevel="0" collapsed="false">
      <c r="A20" s="0" t="s">
        <v>58</v>
      </c>
      <c r="B20" s="0" t="s">
        <v>59</v>
      </c>
      <c r="C20" s="24"/>
    </row>
    <row r="21" customFormat="false" ht="15.6" hidden="false" customHeight="false" outlineLevel="0" collapsed="false">
      <c r="A21" s="0" t="s">
        <v>60</v>
      </c>
      <c r="B21" s="0" t="s">
        <v>61</v>
      </c>
      <c r="C21" s="24"/>
    </row>
    <row r="22" customFormat="false" ht="13.2" hidden="false" customHeight="false" outlineLevel="0" collapsed="false">
      <c r="A22" s="0" t="s">
        <v>62</v>
      </c>
      <c r="B22" s="0" t="s">
        <v>63</v>
      </c>
      <c r="C22" s="24"/>
      <c r="F22" s="19"/>
    </row>
    <row r="23" customFormat="false" ht="13.2" hidden="false" customHeight="false" outlineLevel="0" collapsed="false">
      <c r="A23" s="0" t="s">
        <v>64</v>
      </c>
      <c r="B23" s="0" t="s">
        <v>65</v>
      </c>
      <c r="C23" s="24"/>
    </row>
    <row r="24" customFormat="false" ht="13.2" hidden="false" customHeight="false" outlineLevel="0" collapsed="false">
      <c r="A24" s="0" t="s">
        <v>66</v>
      </c>
      <c r="B24" s="0" t="s">
        <v>67</v>
      </c>
      <c r="C24" s="24"/>
    </row>
    <row r="25" customFormat="false" ht="15.6" hidden="false" customHeight="false" outlineLevel="0" collapsed="false">
      <c r="A25" s="0" t="s">
        <v>68</v>
      </c>
      <c r="B25" s="0" t="s">
        <v>69</v>
      </c>
      <c r="C25" s="24"/>
    </row>
    <row r="26" customFormat="false" ht="15.6" hidden="false" customHeight="false" outlineLevel="0" collapsed="false">
      <c r="A26" s="0" t="s">
        <v>70</v>
      </c>
      <c r="B26" s="0" t="s">
        <v>71</v>
      </c>
      <c r="C26" s="24"/>
    </row>
    <row r="27" customFormat="false" ht="15.6" hidden="false" customHeight="false" outlineLevel="0" collapsed="false">
      <c r="A27" s="0" t="s">
        <v>72</v>
      </c>
      <c r="B27" s="0" t="s">
        <v>73</v>
      </c>
      <c r="C27" s="24"/>
    </row>
    <row r="28" customFormat="false" ht="15.6" hidden="false" customHeight="false" outlineLevel="0" collapsed="false">
      <c r="A28" s="0" t="s">
        <v>74</v>
      </c>
      <c r="B28" s="0" t="s">
        <v>75</v>
      </c>
      <c r="C28" s="24"/>
    </row>
    <row r="29" customFormat="false" ht="15.6" hidden="false" customHeight="false" outlineLevel="0" collapsed="false">
      <c r="A29" s="0" t="s">
        <v>76</v>
      </c>
      <c r="B29" s="0" t="s">
        <v>77</v>
      </c>
      <c r="C29" s="34"/>
    </row>
    <row r="30" customFormat="false" ht="16.2" hidden="true" customHeight="false" outlineLevel="0" collapsed="false">
      <c r="A30" s="0" t="s">
        <v>78</v>
      </c>
      <c r="B30" s="13" t="s">
        <v>79</v>
      </c>
      <c r="C30" s="34" t="e">
        <f aca="false">ASIN((C24-C27/2)/C55)</f>
        <v>#DIV/0!</v>
      </c>
    </row>
    <row r="31" customFormat="false" ht="16.2" hidden="false" customHeight="false" outlineLevel="0" collapsed="false">
      <c r="A31" s="0" t="s">
        <v>78</v>
      </c>
      <c r="B31" s="13" t="s">
        <v>80</v>
      </c>
      <c r="C31" s="35"/>
    </row>
    <row r="32" customFormat="false" ht="16.2" hidden="false" customHeight="false" outlineLevel="0" collapsed="false">
      <c r="A32" s="0" t="s">
        <v>81</v>
      </c>
      <c r="B32" s="13" t="s">
        <v>80</v>
      </c>
      <c r="C32" s="27"/>
    </row>
    <row r="33" customFormat="false" ht="16.2" hidden="true" customHeight="false" outlineLevel="0" collapsed="false">
      <c r="A33" s="0" t="s">
        <v>82</v>
      </c>
      <c r="B33" s="13" t="s">
        <v>83</v>
      </c>
      <c r="C33" s="35" t="e">
        <f aca="false">IF((C24+C27/2)/C55&gt;=1,PI()/2,ASIN((C24+C27/2)/C55))</f>
        <v>#DIV/0!</v>
      </c>
    </row>
    <row r="34" customFormat="false" ht="16.2" hidden="false" customHeight="false" outlineLevel="0" collapsed="false">
      <c r="A34" s="0" t="s">
        <v>84</v>
      </c>
      <c r="B34" s="13" t="s">
        <v>85</v>
      </c>
      <c r="C34" s="35"/>
    </row>
    <row r="35" s="8" customFormat="true" ht="16.2" hidden="false" customHeight="false" outlineLevel="0" collapsed="false">
      <c r="A35" s="8" t="s">
        <v>86</v>
      </c>
      <c r="B35" s="13" t="s">
        <v>85</v>
      </c>
      <c r="C35" s="27"/>
      <c r="L35" s="7"/>
      <c r="O35" s="30"/>
      <c r="P35" s="30"/>
      <c r="Q35" s="30"/>
      <c r="R35" s="30"/>
      <c r="S35" s="30"/>
    </row>
    <row r="36" s="8" customFormat="true" ht="16.8" hidden="false" customHeight="false" outlineLevel="0" collapsed="false">
      <c r="A36" s="8" t="s">
        <v>87</v>
      </c>
      <c r="B36" s="8" t="s">
        <v>88</v>
      </c>
      <c r="C36" s="25"/>
      <c r="L36" s="7"/>
      <c r="O36" s="30"/>
      <c r="P36" s="30"/>
      <c r="Q36" s="30"/>
      <c r="R36" s="30"/>
      <c r="S36" s="30"/>
    </row>
    <row r="37" s="8" customFormat="true" ht="16.8" hidden="true" customHeight="false" outlineLevel="0" collapsed="false">
      <c r="B37" s="8" t="s">
        <v>89</v>
      </c>
      <c r="C37" s="36" t="n">
        <f aca="false">C36*PI()/180</f>
        <v>0</v>
      </c>
      <c r="L37" s="7"/>
      <c r="O37" s="30"/>
      <c r="P37" s="30"/>
      <c r="Q37" s="30"/>
      <c r="R37" s="30"/>
      <c r="S37" s="30"/>
    </row>
    <row r="38" s="8" customFormat="true" ht="16.8" hidden="false" customHeight="false" outlineLevel="0" collapsed="false">
      <c r="A38" s="8" t="s">
        <v>90</v>
      </c>
      <c r="B38" s="8" t="s">
        <v>91</v>
      </c>
      <c r="C38" s="25"/>
      <c r="L38" s="7"/>
      <c r="O38" s="30"/>
      <c r="P38" s="30"/>
      <c r="Q38" s="30"/>
      <c r="R38" s="30"/>
      <c r="S38" s="30"/>
    </row>
    <row r="39" s="8" customFormat="true" ht="16.8" hidden="true" customHeight="false" outlineLevel="0" collapsed="false">
      <c r="B39" s="8" t="s">
        <v>92</v>
      </c>
      <c r="C39" s="37" t="n">
        <f aca="false">C38*PI()/180</f>
        <v>0</v>
      </c>
      <c r="L39" s="7"/>
      <c r="O39" s="30"/>
      <c r="P39" s="30"/>
      <c r="Q39" s="30"/>
      <c r="R39" s="30"/>
      <c r="S39" s="30"/>
    </row>
    <row r="40" s="8" customFormat="true" ht="15.6" hidden="false" customHeight="false" outlineLevel="0" collapsed="false">
      <c r="B40" s="8" t="s">
        <v>93</v>
      </c>
      <c r="C40" s="35"/>
      <c r="L40" s="7"/>
      <c r="O40" s="30"/>
      <c r="P40" s="30"/>
      <c r="Q40" s="30"/>
      <c r="R40" s="30"/>
      <c r="S40" s="30"/>
    </row>
    <row r="41" customFormat="false" ht="13.2" hidden="false" customHeight="false" outlineLevel="0" collapsed="false">
      <c r="A41" s="0" t="s">
        <v>94</v>
      </c>
      <c r="C41" s="24"/>
    </row>
    <row r="42" customFormat="false" ht="16.8" hidden="false" customHeight="false" outlineLevel="0" collapsed="false">
      <c r="A42" s="0" t="s">
        <v>95</v>
      </c>
      <c r="B42" s="0" t="s">
        <v>96</v>
      </c>
      <c r="C42" s="26"/>
    </row>
    <row r="43" s="8" customFormat="true" ht="15" hidden="false" customHeight="false" outlineLevel="0" collapsed="false">
      <c r="A43" s="8" t="s">
        <v>97</v>
      </c>
      <c r="B43" s="8" t="s">
        <v>98</v>
      </c>
      <c r="C43" s="24"/>
      <c r="L43" s="7"/>
      <c r="O43" s="30"/>
      <c r="P43" s="30"/>
      <c r="Q43" s="30"/>
      <c r="R43" s="30"/>
      <c r="S43" s="30"/>
    </row>
    <row r="44" customFormat="false" ht="13.2" hidden="false" customHeight="false" outlineLevel="0" collapsed="false">
      <c r="B44" s="0" t="s">
        <v>99</v>
      </c>
      <c r="C44" s="22"/>
    </row>
    <row r="45" customFormat="false" ht="13.2" hidden="false" customHeight="false" outlineLevel="0" collapsed="false">
      <c r="A45" s="38" t="s">
        <v>100</v>
      </c>
      <c r="C45" s="19"/>
    </row>
    <row r="46" s="8" customFormat="true" ht="13.95" hidden="false" customHeight="true" outlineLevel="0" collapsed="false">
      <c r="A46" s="6" t="s">
        <v>101</v>
      </c>
      <c r="B46" s="23" t="s">
        <v>102</v>
      </c>
      <c r="C46" s="6"/>
      <c r="L46" s="7"/>
      <c r="O46" s="30"/>
      <c r="P46" s="30"/>
      <c r="Q46" s="30"/>
      <c r="R46" s="30"/>
      <c r="S46" s="30"/>
    </row>
    <row r="47" s="8" customFormat="true" ht="13.95" hidden="false" customHeight="true" outlineLevel="0" collapsed="false">
      <c r="A47" s="6"/>
      <c r="B47" s="9" t="s">
        <v>103</v>
      </c>
      <c r="C47" s="39"/>
      <c r="L47" s="7"/>
      <c r="O47" s="30"/>
      <c r="P47" s="30"/>
      <c r="Q47" s="30"/>
      <c r="R47" s="30"/>
      <c r="S47" s="30"/>
    </row>
    <row r="48" customFormat="false" ht="13.2" hidden="false" customHeight="false" outlineLevel="0" collapsed="false">
      <c r="A48" s="0" t="s">
        <v>104</v>
      </c>
      <c r="B48" s="23" t="s">
        <v>105</v>
      </c>
    </row>
    <row r="49" s="8" customFormat="true" ht="13.95" hidden="false" customHeight="true" outlineLevel="0" collapsed="false">
      <c r="L49" s="7"/>
      <c r="O49" s="30"/>
      <c r="P49" s="30"/>
      <c r="Q49" s="30"/>
      <c r="R49" s="30"/>
      <c r="S49" s="30"/>
    </row>
    <row r="50" customFormat="false" ht="13.2" hidden="false" customHeight="false" outlineLevel="0" collapsed="false">
      <c r="A50" s="38" t="s">
        <v>106</v>
      </c>
    </row>
    <row r="51" customFormat="false" ht="16.2" hidden="false" customHeight="false" outlineLevel="0" collapsed="false">
      <c r="A51" s="0" t="s">
        <v>107</v>
      </c>
      <c r="B51" s="13" t="s">
        <v>108</v>
      </c>
      <c r="C51" s="14"/>
    </row>
    <row r="52" customFormat="false" ht="16.2" hidden="false" customHeight="false" outlineLevel="0" collapsed="false">
      <c r="B52" s="13" t="s">
        <v>109</v>
      </c>
      <c r="C52" s="22"/>
    </row>
    <row r="53" customFormat="false" ht="16.2" hidden="false" customHeight="false" outlineLevel="0" collapsed="false">
      <c r="A53" s="0" t="s">
        <v>110</v>
      </c>
      <c r="B53" s="13" t="s">
        <v>111</v>
      </c>
      <c r="C53" s="14"/>
    </row>
    <row r="54" s="8" customFormat="true" ht="13.95" hidden="false" customHeight="true" outlineLevel="0" collapsed="false">
      <c r="B54" s="13" t="s">
        <v>112</v>
      </c>
      <c r="C54" s="22"/>
      <c r="L54" s="7"/>
      <c r="O54" s="30"/>
      <c r="P54" s="30"/>
      <c r="Q54" s="30"/>
      <c r="R54" s="30"/>
      <c r="S54" s="30"/>
    </row>
    <row r="55" s="8" customFormat="true" ht="13.95" hidden="false" customHeight="true" outlineLevel="0" collapsed="false">
      <c r="A55" s="8" t="s">
        <v>113</v>
      </c>
      <c r="B55" s="8" t="s">
        <v>114</v>
      </c>
      <c r="C55" s="22"/>
      <c r="L55" s="7"/>
      <c r="O55" s="30"/>
      <c r="P55" s="30"/>
      <c r="Q55" s="30"/>
      <c r="R55" s="30"/>
      <c r="S55" s="30"/>
    </row>
    <row r="56" s="8" customFormat="true" ht="13.95" hidden="false" customHeight="true" outlineLevel="0" collapsed="false">
      <c r="B56" s="13"/>
      <c r="L56" s="7"/>
      <c r="O56" s="30"/>
      <c r="P56" s="30"/>
      <c r="Q56" s="30"/>
      <c r="R56" s="30"/>
      <c r="S56" s="30"/>
    </row>
    <row r="57" s="8" customFormat="true" ht="13.95" hidden="false" customHeight="true" outlineLevel="0" collapsed="false">
      <c r="A57" s="8" t="s">
        <v>115</v>
      </c>
      <c r="B57" s="8" t="s">
        <v>116</v>
      </c>
      <c r="C57" s="40"/>
      <c r="L57" s="7"/>
      <c r="O57" s="30"/>
      <c r="P57" s="30"/>
      <c r="Q57" s="30"/>
      <c r="R57" s="30"/>
      <c r="S57" s="30"/>
    </row>
    <row r="58" s="8" customFormat="true" ht="13.95" hidden="false" customHeight="true" outlineLevel="0" collapsed="false">
      <c r="A58" s="6" t="s">
        <v>117</v>
      </c>
      <c r="B58" s="9" t="s">
        <v>118</v>
      </c>
      <c r="C58" s="41"/>
      <c r="L58" s="7"/>
      <c r="O58" s="30"/>
      <c r="P58" s="30"/>
      <c r="Q58" s="30"/>
      <c r="R58" s="30"/>
      <c r="S58" s="30"/>
    </row>
    <row r="59" s="8" customFormat="true" ht="13.95" hidden="false" customHeight="true" outlineLevel="0" collapsed="false">
      <c r="A59" s="6" t="s">
        <v>119</v>
      </c>
      <c r="B59" s="42" t="s">
        <v>120</v>
      </c>
      <c r="C59" s="41"/>
      <c r="D59" s="6"/>
      <c r="L59" s="7"/>
      <c r="O59" s="30"/>
      <c r="P59" s="30"/>
      <c r="Q59" s="30"/>
      <c r="R59" s="30"/>
      <c r="S59" s="30"/>
    </row>
    <row r="60" customFormat="false" ht="16.2" hidden="false" customHeight="false" outlineLevel="0" collapsed="false">
      <c r="A60" s="6"/>
      <c r="B60" s="42" t="s">
        <v>121</v>
      </c>
      <c r="C60" s="41"/>
    </row>
    <row r="61" customFormat="false" ht="16.2" hidden="false" customHeight="false" outlineLevel="0" collapsed="false">
      <c r="A61" s="0" t="s">
        <v>122</v>
      </c>
      <c r="B61" s="13" t="s">
        <v>123</v>
      </c>
      <c r="C61" s="14"/>
    </row>
    <row r="62" customFormat="false" ht="16.2" hidden="false" customHeight="false" outlineLevel="0" collapsed="false">
      <c r="B62" s="13" t="s">
        <v>124</v>
      </c>
      <c r="C62" s="14"/>
    </row>
    <row r="63" customFormat="false" ht="16.8" hidden="false" customHeight="false" outlineLevel="0" collapsed="false">
      <c r="A63" s="0" t="s">
        <v>125</v>
      </c>
      <c r="B63" s="0" t="s">
        <v>126</v>
      </c>
      <c r="C63" s="14"/>
    </row>
    <row r="64" customFormat="false" ht="13.2" hidden="false" customHeight="false" outlineLevel="0" collapsed="false">
      <c r="A64" s="0" t="s">
        <v>127</v>
      </c>
      <c r="B64" s="0" t="s">
        <v>128</v>
      </c>
      <c r="C64" s="14"/>
    </row>
    <row r="65" customFormat="false" ht="13.2" hidden="false" customHeight="false" outlineLevel="0" collapsed="false">
      <c r="B65" s="0" t="s">
        <v>129</v>
      </c>
      <c r="C65" s="19"/>
    </row>
    <row r="66" customFormat="false" ht="16.2" hidden="false" customHeight="false" outlineLevel="0" collapsed="false">
      <c r="A66" s="0" t="s">
        <v>130</v>
      </c>
      <c r="B66" s="0" t="s">
        <v>131</v>
      </c>
      <c r="C66" s="19"/>
    </row>
    <row r="67" customFormat="false" ht="15.6" hidden="false" customHeight="false" outlineLevel="0" collapsed="false">
      <c r="B67" s="0" t="s">
        <v>132</v>
      </c>
      <c r="C67" s="22"/>
    </row>
    <row r="68" customFormat="false" ht="15.6" hidden="false" customHeight="false" outlineLevel="0" collapsed="false">
      <c r="B68" s="0" t="s">
        <v>133</v>
      </c>
      <c r="C68" s="22"/>
    </row>
    <row r="69" customFormat="false" ht="16.8" hidden="false" customHeight="false" outlineLevel="0" collapsed="false">
      <c r="A69" s="0" t="s">
        <v>134</v>
      </c>
      <c r="B69" s="0" t="s">
        <v>135</v>
      </c>
      <c r="C69" s="19"/>
    </row>
    <row r="70" customFormat="false" ht="16.8" hidden="false" customHeight="false" outlineLevel="0" collapsed="false">
      <c r="B70" s="0" t="s">
        <v>136</v>
      </c>
      <c r="C70" s="43"/>
    </row>
    <row r="71" customFormat="false" ht="16.8" hidden="false" customHeight="false" outlineLevel="0" collapsed="false">
      <c r="B71" s="0" t="s">
        <v>137</v>
      </c>
      <c r="C71" s="19"/>
    </row>
    <row r="72" customFormat="false" ht="16.8" hidden="false" customHeight="false" outlineLevel="0" collapsed="false">
      <c r="B72" s="0" t="s">
        <v>138</v>
      </c>
      <c r="C72" s="22"/>
    </row>
    <row r="73" customFormat="false" ht="16.8" hidden="false" customHeight="false" outlineLevel="0" collapsed="false">
      <c r="B73" s="0" t="s">
        <v>139</v>
      </c>
      <c r="C73" s="22"/>
    </row>
    <row r="74" customFormat="false" ht="16.8" hidden="false" customHeight="false" outlineLevel="0" collapsed="false">
      <c r="B74" s="0" t="s">
        <v>140</v>
      </c>
      <c r="C74" s="22"/>
    </row>
    <row r="75" customFormat="false" ht="16.2" hidden="false" customHeight="false" outlineLevel="0" collapsed="false">
      <c r="B75" s="13" t="s">
        <v>79</v>
      </c>
      <c r="C75" s="22"/>
    </row>
    <row r="76" customFormat="false" ht="16.2" hidden="false" customHeight="false" outlineLevel="0" collapsed="false">
      <c r="B76" s="13" t="s">
        <v>83</v>
      </c>
      <c r="C76" s="22"/>
    </row>
    <row r="78" customFormat="false" ht="16.2" hidden="false" customHeight="false" outlineLevel="0" collapsed="false">
      <c r="A78" s="0" t="s">
        <v>141</v>
      </c>
      <c r="B78" s="13" t="s">
        <v>142</v>
      </c>
      <c r="C78" s="14"/>
    </row>
    <row r="79" customFormat="false" ht="16.2" hidden="false" customHeight="false" outlineLevel="0" collapsed="false">
      <c r="B79" s="13" t="s">
        <v>143</v>
      </c>
      <c r="C79" s="22"/>
    </row>
    <row r="80" customFormat="false" ht="15.6" hidden="false" customHeight="false" outlineLevel="0" collapsed="false">
      <c r="A80" s="0" t="s">
        <v>144</v>
      </c>
      <c r="B80" s="0" t="s">
        <v>145</v>
      </c>
    </row>
    <row r="81" customFormat="false" ht="16.2" hidden="false" customHeight="false" outlineLevel="0" collapsed="false">
      <c r="A81" s="0" t="s">
        <v>146</v>
      </c>
      <c r="B81" s="0" t="s">
        <v>147</v>
      </c>
      <c r="C81" s="14"/>
    </row>
    <row r="82" customFormat="false" ht="13.2" hidden="false" customHeight="false" outlineLevel="0" collapsed="false">
      <c r="A82" s="0" t="s">
        <v>148</v>
      </c>
      <c r="B82" s="0" t="s">
        <v>149</v>
      </c>
      <c r="C82" s="40"/>
    </row>
    <row r="83" customFormat="false" ht="13.2" hidden="false" customHeight="false" outlineLevel="0" collapsed="false">
      <c r="C83" s="14"/>
    </row>
    <row r="84" customFormat="false" ht="16.8" hidden="false" customHeight="false" outlineLevel="0" collapsed="false">
      <c r="A84" s="0" t="s">
        <v>150</v>
      </c>
      <c r="B84" s="13" t="s">
        <v>151</v>
      </c>
    </row>
    <row r="85" customFormat="false" ht="16.8" hidden="false" customHeight="false" outlineLevel="0" collapsed="false">
      <c r="A85" s="0" t="s">
        <v>152</v>
      </c>
      <c r="B85" s="13" t="s">
        <v>153</v>
      </c>
    </row>
    <row r="86" customFormat="false" ht="16.8" hidden="false" customHeight="false" outlineLevel="0" collapsed="false">
      <c r="A86" s="0" t="s">
        <v>154</v>
      </c>
      <c r="B86" s="13" t="s">
        <v>155</v>
      </c>
    </row>
    <row r="87" customFormat="false" ht="16.8" hidden="false" customHeight="false" outlineLevel="0" collapsed="false">
      <c r="A87" s="0" t="s">
        <v>156</v>
      </c>
      <c r="B87" s="13" t="s">
        <v>157</v>
      </c>
      <c r="C87" s="44"/>
    </row>
    <row r="88" s="8" customFormat="true" ht="13.95" hidden="false" customHeight="true" outlineLevel="0" collapsed="false">
      <c r="D88" s="6"/>
      <c r="E88" s="7"/>
      <c r="F88" s="7"/>
      <c r="G88" s="7"/>
      <c r="H88" s="7"/>
      <c r="I88" s="7"/>
      <c r="J88" s="7"/>
      <c r="K88" s="7"/>
      <c r="L88" s="7"/>
      <c r="O88" s="30"/>
      <c r="P88" s="30"/>
      <c r="Q88" s="30"/>
      <c r="R88" s="30"/>
      <c r="S88" s="30"/>
    </row>
    <row r="89" s="8" customFormat="true" ht="13.95" hidden="false" customHeight="true" outlineLevel="0" collapsed="false">
      <c r="E89" s="7"/>
      <c r="F89" s="7"/>
      <c r="G89" s="7"/>
      <c r="H89" s="7"/>
      <c r="I89" s="7"/>
      <c r="J89" s="7"/>
      <c r="K89" s="7"/>
      <c r="L89" s="7"/>
      <c r="O89" s="30"/>
      <c r="P89" s="30"/>
      <c r="Q89" s="30"/>
      <c r="R89" s="30"/>
      <c r="S89" s="30"/>
    </row>
    <row r="102" customFormat="false" ht="13.2" hidden="false" customHeight="false" outlineLevel="0" collapsed="false">
      <c r="C102" s="19"/>
    </row>
    <row r="142" customFormat="false" ht="13.2" hidden="false" customHeight="false" outlineLevel="0" collapsed="false">
      <c r="C142" s="0" t="e">
        <f aca="false">IF(#REF!="n.a.","n.a.",IF($C$126&lt;=PI()/2,C136*'Input Data'!$C$3*'Input Data'!C58*('Input Data'!C8/2-'Input Data'!C12)*SIN(#REF!)*9.81,#REF!*'Input Data'!$C$3*'Input Data'!$C$59*9.81))</f>
        <v>#REF!</v>
      </c>
    </row>
  </sheetData>
  <mergeCells count="3">
    <mergeCell ref="A1:C1"/>
    <mergeCell ref="E1:K1"/>
    <mergeCell ref="E3:H3"/>
  </mergeCells>
  <conditionalFormatting sqref="K8 K11 D81 K5:K6 D102 K15">
    <cfRule type="cellIs" priority="2" operator="equal" aboveAverage="0" equalAverage="0" bottom="0" percent="0" rank="0" text="" dxfId="0">
      <formula>"verify"</formula>
    </cfRule>
    <cfRule type="cellIs" priority="3" operator="equal" aboveAverage="0" equalAverage="0" bottom="0" percent="0" rank="0" text="" dxfId="1">
      <formula>"ok"</formula>
    </cfRule>
  </conditionalFormatting>
  <conditionalFormatting sqref="K7">
    <cfRule type="cellIs" priority="4" operator="equal" aboveAverage="0" equalAverage="0" bottom="0" percent="0" rank="0" text="" dxfId="2">
      <formula>"verify"</formula>
    </cfRule>
    <cfRule type="cellIs" priority="5" operator="equal" aboveAverage="0" equalAverage="0" bottom="0" percent="0" rank="0" text="" dxfId="3">
      <formula>"ok"</formula>
    </cfRule>
  </conditionalFormatting>
  <conditionalFormatting sqref="K8">
    <cfRule type="cellIs" priority="6" operator="equal" aboveAverage="0" equalAverage="0" bottom="0" percent="0" rank="0" text="" dxfId="4">
      <formula>"ok, value between 0,5-0,6"</formula>
    </cfRule>
    <cfRule type="cellIs" priority="7" operator="equal" aboveAverage="0" equalAverage="0" bottom="0" percent="0" rank="0" text="" dxfId="5">
      <formula>"it is necessary to decrease BW speed"</formula>
    </cfRule>
    <cfRule type="cellIs" priority="8" operator="equal" aboveAverage="0" equalAverage="0" bottom="0" percent="0" rank="0" text="" dxfId="6">
      <formula>"BW speed increasable"</formula>
    </cfRule>
  </conditionalFormatting>
  <conditionalFormatting sqref="K9">
    <cfRule type="cellIs" priority="9" operator="equal" aboveAverage="0" equalAverage="0" bottom="0" percent="0" rank="0" text="" dxfId="7">
      <formula>"verify"</formula>
    </cfRule>
    <cfRule type="cellIs" priority="10" operator="equal" aboveAverage="0" equalAverage="0" bottom="0" percent="0" rank="0" text="" dxfId="8">
      <formula>"ok"</formula>
    </cfRule>
  </conditionalFormatting>
  <conditionalFormatting sqref="K13:K14">
    <cfRule type="cellIs" priority="11" operator="equal" aboveAverage="0" equalAverage="0" bottom="0" percent="0" rank="0" text="" dxfId="9">
      <formula>"verify"</formula>
    </cfRule>
    <cfRule type="cellIs" priority="12" operator="equal" aboveAverage="0" equalAverage="0" bottom="0" percent="0" rank="0" text="" dxfId="10">
      <formula>"ok"</formula>
    </cfRule>
  </conditionalFormatting>
  <dataValidations count="1">
    <dataValidation allowBlank="true" error="selected step must be lower than maximum allowable step" operator="between" showDropDown="false" showErrorMessage="true" showInputMessage="true" sqref="C43" type="custom">
      <formula1>C43&lt;C42</formula1>
      <formula2>0</formula2>
    </dataValidation>
  </dataValidations>
  <printOptions headings="false" gridLines="false" gridLinesSet="true" horizontalCentered="true" verticalCentered="false"/>
  <pageMargins left="0.747916666666667" right="0.747916666666667" top="1.53541666666667" bottom="0.747916666666667" header="0" footer="0.275694444444444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&amp;CBucket Wheel 
Power Calculation
doc. &amp;F
&amp;A&amp;RJob: 
Client:
Site:
Date:
Rev.:</oddHeader>
    <oddFooter>&amp;LMod. BDHSTD-RCL-44-200&amp;R&amp;14Pag. &amp;P of &amp;N</oddFooter>
  </headerFooter>
  <colBreaks count="3" manualBreakCount="3">
    <brk id="3" man="true" max="65535" min="0"/>
    <brk id="11" man="true" max="65535" min="0"/>
    <brk id="12" man="true" max="65535" min="0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AJ33"/>
  <sheetViews>
    <sheetView showFormulas="false" showGridLines="true" showRowColHeaders="true" showZeros="true" rightToLeft="false" tabSelected="true" showOutlineSymbols="true" defaultGridColor="true" view="pageBreakPreview" topLeftCell="A1" colorId="64" zoomScale="70" zoomScaleNormal="100" zoomScalePageLayoutView="70" workbookViewId="0">
      <selection pane="topLeft" activeCell="AM19" activeCellId="0" sqref="AM19"/>
    </sheetView>
  </sheetViews>
  <sheetFormatPr defaultColWidth="8.90234375" defaultRowHeight="13.2" zeroHeight="false" outlineLevelRow="0" outlineLevelCol="0"/>
  <cols>
    <col collapsed="false" customWidth="true" hidden="false" outlineLevel="0" max="4" min="4" style="0" width="8"/>
    <col collapsed="false" customWidth="true" hidden="false" outlineLevel="0" max="5" min="5" style="0" width="9.66"/>
    <col collapsed="false" customWidth="true" hidden="false" outlineLevel="0" max="6" min="6" style="0" width="8.67"/>
    <col collapsed="false" customWidth="true" hidden="false" outlineLevel="0" max="9" min="7" style="0" width="6.56"/>
    <col collapsed="false" customWidth="true" hidden="false" outlineLevel="0" max="10" min="10" style="0" width="10.66"/>
    <col collapsed="false" customWidth="true" hidden="false" outlineLevel="0" max="12" min="11" style="0" width="9.44"/>
    <col collapsed="false" customWidth="true" hidden="false" outlineLevel="0" max="20" min="20" style="0" width="9.89"/>
    <col collapsed="false" customWidth="true" hidden="false" outlineLevel="0" max="22" min="22" style="0" width="7"/>
    <col collapsed="false" customWidth="true" hidden="false" outlineLevel="0" max="23" min="23" style="0" width="7.34"/>
    <col collapsed="false" customWidth="true" hidden="false" outlineLevel="0" max="24" min="24" style="0" width="7.11"/>
    <col collapsed="false" customWidth="true" hidden="false" outlineLevel="0" max="26" min="26" style="0" width="9.44"/>
    <col collapsed="false" customWidth="true" hidden="false" outlineLevel="0" max="29" min="27" style="0" width="9.66"/>
    <col collapsed="false" customWidth="true" hidden="false" outlineLevel="0" max="31" min="30" style="0" width="5.55"/>
    <col collapsed="false" customWidth="true" hidden="false" outlineLevel="0" max="33" min="32" style="0" width="5.44"/>
    <col collapsed="false" customWidth="true" hidden="false" outlineLevel="0" max="35" min="35" style="0" width="10.99"/>
  </cols>
  <sheetData>
    <row r="1" customFormat="false" ht="12.8" hidden="false" customHeight="false" outlineLevel="0" collapsed="false">
      <c r="B1" s="38"/>
    </row>
    <row r="2" customFormat="false" ht="12.8" hidden="false" customHeight="false" outlineLevel="0" collapsed="false">
      <c r="B2" s="8" t="n">
        <v>1</v>
      </c>
      <c r="C2" s="8" t="n">
        <v>2</v>
      </c>
      <c r="D2" s="8" t="n">
        <v>3</v>
      </c>
      <c r="E2" s="8" t="n">
        <v>4</v>
      </c>
      <c r="F2" s="8" t="n">
        <v>5</v>
      </c>
      <c r="G2" s="8" t="n">
        <v>6</v>
      </c>
      <c r="H2" s="8" t="n">
        <v>7</v>
      </c>
      <c r="I2" s="8" t="n">
        <v>8</v>
      </c>
      <c r="J2" s="8" t="n">
        <v>9</v>
      </c>
      <c r="K2" s="8" t="n">
        <v>10</v>
      </c>
      <c r="L2" s="8" t="n">
        <v>11</v>
      </c>
      <c r="M2" s="8" t="n">
        <v>12</v>
      </c>
      <c r="N2" s="8" t="n">
        <v>13</v>
      </c>
      <c r="O2" s="8" t="n">
        <v>14</v>
      </c>
      <c r="P2" s="8" t="n">
        <v>15</v>
      </c>
      <c r="Q2" s="8" t="n">
        <v>16</v>
      </c>
      <c r="R2" s="8" t="n">
        <v>17</v>
      </c>
      <c r="S2" s="8" t="n">
        <v>18</v>
      </c>
      <c r="T2" s="8" t="n">
        <v>19</v>
      </c>
      <c r="U2" s="8" t="n">
        <v>20</v>
      </c>
      <c r="V2" s="8" t="n">
        <v>21</v>
      </c>
    </row>
    <row r="3" s="8" customFormat="true" ht="60.6" hidden="false" customHeight="true" outlineLevel="0" collapsed="false">
      <c r="C3" s="45" t="s">
        <v>158</v>
      </c>
      <c r="D3" s="45"/>
      <c r="E3" s="45" t="s">
        <v>145</v>
      </c>
      <c r="F3" s="45"/>
      <c r="J3" s="8" t="s">
        <v>159</v>
      </c>
      <c r="K3" s="46" t="s">
        <v>79</v>
      </c>
      <c r="L3" s="46" t="s">
        <v>160</v>
      </c>
      <c r="M3" s="46" t="s">
        <v>160</v>
      </c>
      <c r="N3" s="46" t="s">
        <v>83</v>
      </c>
      <c r="O3" s="46" t="s">
        <v>161</v>
      </c>
      <c r="P3" s="46" t="s">
        <v>161</v>
      </c>
      <c r="Q3" s="8" t="s">
        <v>162</v>
      </c>
      <c r="S3" s="46" t="s">
        <v>163</v>
      </c>
      <c r="T3" s="46" t="s">
        <v>164</v>
      </c>
      <c r="U3" s="46" t="s">
        <v>164</v>
      </c>
      <c r="V3" s="8" t="s">
        <v>165</v>
      </c>
      <c r="W3" s="47" t="s">
        <v>166</v>
      </c>
      <c r="X3" s="8" t="s">
        <v>167</v>
      </c>
      <c r="Y3" s="8" t="s">
        <v>168</v>
      </c>
      <c r="Z3" s="8" t="s">
        <v>169</v>
      </c>
      <c r="AA3" s="8" t="s">
        <v>170</v>
      </c>
      <c r="AB3" s="8" t="s">
        <v>171</v>
      </c>
      <c r="AC3" s="8" t="s">
        <v>172</v>
      </c>
      <c r="AD3" s="46" t="s">
        <v>173</v>
      </c>
      <c r="AE3" s="46" t="s">
        <v>174</v>
      </c>
      <c r="AF3" s="8" t="s">
        <v>175</v>
      </c>
      <c r="AG3" s="8" t="s">
        <v>176</v>
      </c>
      <c r="AH3" s="48"/>
      <c r="AJ3" s="46"/>
    </row>
    <row r="4" s="32" customFormat="true" ht="14.9" hidden="false" customHeight="false" outlineLevel="0" collapsed="false">
      <c r="B4" s="32" t="s">
        <v>177</v>
      </c>
      <c r="C4" s="32" t="s">
        <v>178</v>
      </c>
      <c r="D4" s="32" t="s">
        <v>179</v>
      </c>
      <c r="E4" s="32" t="s">
        <v>178</v>
      </c>
      <c r="F4" s="32" t="s">
        <v>179</v>
      </c>
      <c r="G4" s="32" t="s">
        <v>180</v>
      </c>
      <c r="H4" s="49" t="s">
        <v>181</v>
      </c>
      <c r="I4" s="32" t="s">
        <v>182</v>
      </c>
      <c r="J4" s="8" t="s">
        <v>183</v>
      </c>
      <c r="K4" s="32" t="s">
        <v>178</v>
      </c>
      <c r="L4" s="32" t="s">
        <v>178</v>
      </c>
      <c r="M4" s="32" t="s">
        <v>179</v>
      </c>
      <c r="N4" s="32" t="s">
        <v>178</v>
      </c>
      <c r="O4" s="32" t="s">
        <v>178</v>
      </c>
      <c r="P4" s="32" t="s">
        <v>179</v>
      </c>
      <c r="Q4" s="32" t="s">
        <v>184</v>
      </c>
      <c r="R4" s="32" t="s">
        <v>179</v>
      </c>
      <c r="S4" s="32" t="s">
        <v>178</v>
      </c>
      <c r="T4" s="8"/>
      <c r="U4" s="32" t="s">
        <v>179</v>
      </c>
      <c r="V4" s="8" t="s">
        <v>185</v>
      </c>
    </row>
    <row r="5" customFormat="false" ht="12.8" hidden="false" customHeight="false" outlineLevel="0" collapsed="false">
      <c r="B5" s="32"/>
      <c r="C5" s="50"/>
      <c r="D5" s="51"/>
      <c r="E5" s="50"/>
      <c r="F5" s="52"/>
      <c r="G5" s="50"/>
      <c r="H5" s="53"/>
      <c r="I5" s="50"/>
      <c r="J5" s="50"/>
      <c r="K5" s="54"/>
      <c r="L5" s="55"/>
      <c r="M5" s="56"/>
      <c r="N5" s="54"/>
      <c r="O5" s="55"/>
      <c r="P5" s="57"/>
      <c r="Q5" s="58"/>
      <c r="R5" s="52"/>
      <c r="S5" s="59"/>
      <c r="T5" s="58"/>
      <c r="U5" s="52"/>
      <c r="V5" s="57"/>
      <c r="W5" s="50"/>
      <c r="X5" s="60"/>
      <c r="Y5" s="61"/>
      <c r="Z5" s="60"/>
      <c r="AA5" s="61"/>
      <c r="AB5" s="62"/>
      <c r="AC5" s="61"/>
      <c r="AD5" s="63"/>
      <c r="AE5" s="63"/>
      <c r="AF5" s="44"/>
      <c r="AG5" s="53"/>
      <c r="AH5" s="63"/>
      <c r="AI5" s="63"/>
      <c r="AJ5" s="63"/>
    </row>
    <row r="6" customFormat="false" ht="12.8" hidden="false" customHeight="false" outlineLevel="0" collapsed="false">
      <c r="B6" s="32"/>
      <c r="C6" s="50"/>
      <c r="D6" s="51"/>
      <c r="E6" s="50"/>
      <c r="F6" s="52"/>
      <c r="G6" s="50"/>
      <c r="H6" s="53"/>
      <c r="I6" s="50"/>
      <c r="J6" s="50"/>
      <c r="K6" s="54"/>
      <c r="L6" s="55"/>
      <c r="M6" s="56"/>
      <c r="N6" s="54"/>
      <c r="O6" s="55"/>
      <c r="P6" s="57"/>
      <c r="Q6" s="58"/>
      <c r="R6" s="52"/>
      <c r="S6" s="59"/>
      <c r="T6" s="58"/>
      <c r="U6" s="52"/>
      <c r="V6" s="57"/>
      <c r="W6" s="50"/>
      <c r="X6" s="60"/>
      <c r="Y6" s="61"/>
      <c r="Z6" s="60"/>
      <c r="AA6" s="61"/>
      <c r="AB6" s="62"/>
      <c r="AC6" s="61"/>
      <c r="AD6" s="63"/>
      <c r="AE6" s="63"/>
      <c r="AF6" s="44"/>
      <c r="AG6" s="53"/>
      <c r="AH6" s="63"/>
      <c r="AI6" s="63"/>
      <c r="AJ6" s="63"/>
    </row>
    <row r="7" customFormat="false" ht="12.8" hidden="false" customHeight="false" outlineLevel="0" collapsed="false">
      <c r="B7" s="32"/>
      <c r="C7" s="50"/>
      <c r="D7" s="51"/>
      <c r="E7" s="50"/>
      <c r="F7" s="52"/>
      <c r="G7" s="50"/>
      <c r="H7" s="53"/>
      <c r="I7" s="50"/>
      <c r="J7" s="50"/>
      <c r="K7" s="54"/>
      <c r="L7" s="55"/>
      <c r="M7" s="56"/>
      <c r="N7" s="54"/>
      <c r="O7" s="55"/>
      <c r="P7" s="57"/>
      <c r="Q7" s="58"/>
      <c r="R7" s="52"/>
      <c r="S7" s="59"/>
      <c r="T7" s="58"/>
      <c r="U7" s="52"/>
      <c r="V7" s="57"/>
      <c r="W7" s="50"/>
      <c r="X7" s="60"/>
      <c r="Y7" s="61"/>
      <c r="Z7" s="60"/>
      <c r="AA7" s="61"/>
      <c r="AB7" s="62"/>
      <c r="AC7" s="61"/>
      <c r="AD7" s="63"/>
      <c r="AE7" s="63"/>
      <c r="AF7" s="44"/>
      <c r="AG7" s="44"/>
      <c r="AH7" s="63"/>
      <c r="AI7" s="63"/>
      <c r="AJ7" s="63"/>
    </row>
    <row r="8" customFormat="false" ht="12.8" hidden="false" customHeight="false" outlineLevel="0" collapsed="false">
      <c r="B8" s="32"/>
      <c r="C8" s="50"/>
      <c r="D8" s="51"/>
      <c r="E8" s="50"/>
      <c r="F8" s="52"/>
      <c r="G8" s="50"/>
      <c r="H8" s="53"/>
      <c r="I8" s="50"/>
      <c r="J8" s="50"/>
      <c r="K8" s="54"/>
      <c r="L8" s="55"/>
      <c r="M8" s="56"/>
      <c r="N8" s="54"/>
      <c r="O8" s="55"/>
      <c r="P8" s="57"/>
      <c r="Q8" s="58"/>
      <c r="R8" s="52"/>
      <c r="S8" s="59"/>
      <c r="T8" s="58"/>
      <c r="U8" s="52"/>
      <c r="V8" s="57"/>
      <c r="W8" s="50"/>
      <c r="X8" s="60"/>
      <c r="Y8" s="61"/>
      <c r="Z8" s="60"/>
      <c r="AA8" s="61"/>
      <c r="AB8" s="64"/>
      <c r="AC8" s="61"/>
      <c r="AD8" s="63"/>
      <c r="AE8" s="63"/>
      <c r="AF8" s="44"/>
      <c r="AG8" s="44"/>
      <c r="AH8" s="63"/>
      <c r="AI8" s="63"/>
      <c r="AJ8" s="63"/>
    </row>
    <row r="9" customFormat="false" ht="12.8" hidden="false" customHeight="false" outlineLevel="0" collapsed="false">
      <c r="B9" s="32"/>
      <c r="C9" s="50"/>
      <c r="D9" s="51"/>
      <c r="E9" s="50"/>
      <c r="F9" s="52"/>
      <c r="G9" s="50"/>
      <c r="H9" s="53"/>
      <c r="I9" s="50"/>
      <c r="J9" s="50"/>
      <c r="K9" s="54"/>
      <c r="L9" s="55"/>
      <c r="M9" s="56"/>
      <c r="N9" s="54"/>
      <c r="O9" s="55"/>
      <c r="P9" s="57"/>
      <c r="Q9" s="58"/>
      <c r="R9" s="52"/>
      <c r="S9" s="59"/>
      <c r="T9" s="58"/>
      <c r="U9" s="52"/>
      <c r="V9" s="57"/>
      <c r="W9" s="50"/>
      <c r="X9" s="60"/>
      <c r="Y9" s="61"/>
      <c r="Z9" s="60"/>
      <c r="AA9" s="61"/>
      <c r="AB9" s="64"/>
      <c r="AC9" s="61"/>
      <c r="AD9" s="63"/>
      <c r="AE9" s="63"/>
      <c r="AF9" s="44"/>
      <c r="AG9" s="44"/>
      <c r="AH9" s="63"/>
      <c r="AI9" s="63"/>
      <c r="AJ9" s="63"/>
    </row>
    <row r="10" customFormat="false" ht="12.8" hidden="false" customHeight="false" outlineLevel="0" collapsed="false">
      <c r="B10" s="32"/>
      <c r="C10" s="50"/>
      <c r="D10" s="51"/>
      <c r="E10" s="50"/>
      <c r="F10" s="52"/>
      <c r="G10" s="50"/>
      <c r="H10" s="53"/>
      <c r="I10" s="50"/>
      <c r="J10" s="50"/>
      <c r="K10" s="54"/>
      <c r="L10" s="55"/>
      <c r="M10" s="56"/>
      <c r="N10" s="54"/>
      <c r="O10" s="55"/>
      <c r="P10" s="57"/>
      <c r="Q10" s="58"/>
      <c r="R10" s="52"/>
      <c r="S10" s="59"/>
      <c r="T10" s="58"/>
      <c r="U10" s="52"/>
      <c r="V10" s="57"/>
      <c r="W10" s="50"/>
      <c r="X10" s="60"/>
      <c r="Y10" s="61"/>
      <c r="Z10" s="60"/>
      <c r="AA10" s="61"/>
      <c r="AB10" s="64"/>
      <c r="AC10" s="61"/>
      <c r="AD10" s="63"/>
      <c r="AE10" s="63"/>
      <c r="AF10" s="44"/>
      <c r="AG10" s="44"/>
      <c r="AH10" s="63"/>
      <c r="AI10" s="63"/>
      <c r="AJ10" s="63"/>
    </row>
    <row r="11" customFormat="false" ht="12.8" hidden="false" customHeight="false" outlineLevel="0" collapsed="false">
      <c r="B11" s="32"/>
      <c r="C11" s="50"/>
      <c r="D11" s="51"/>
      <c r="E11" s="50"/>
      <c r="F11" s="52"/>
      <c r="G11" s="50"/>
      <c r="H11" s="53"/>
      <c r="I11" s="50"/>
      <c r="J11" s="50"/>
      <c r="K11" s="54"/>
      <c r="L11" s="55"/>
      <c r="M11" s="56"/>
      <c r="N11" s="54"/>
      <c r="O11" s="55"/>
      <c r="P11" s="57"/>
      <c r="Q11" s="58"/>
      <c r="R11" s="52"/>
      <c r="S11" s="59"/>
      <c r="T11" s="58"/>
      <c r="U11" s="52"/>
      <c r="V11" s="57"/>
      <c r="W11" s="50"/>
      <c r="X11" s="60"/>
      <c r="Y11" s="61"/>
      <c r="Z11" s="60"/>
      <c r="AA11" s="61"/>
      <c r="AB11" s="64"/>
      <c r="AC11" s="61"/>
      <c r="AD11" s="63"/>
      <c r="AE11" s="63"/>
      <c r="AF11" s="44"/>
      <c r="AG11" s="44"/>
      <c r="AH11" s="63"/>
      <c r="AI11" s="63"/>
      <c r="AJ11" s="63"/>
    </row>
    <row r="12" customFormat="false" ht="12.8" hidden="false" customHeight="false" outlineLevel="0" collapsed="false">
      <c r="B12" s="32"/>
      <c r="C12" s="50"/>
      <c r="D12" s="51"/>
      <c r="E12" s="50"/>
      <c r="F12" s="52"/>
      <c r="G12" s="50"/>
      <c r="H12" s="53"/>
      <c r="I12" s="50"/>
      <c r="J12" s="50"/>
      <c r="K12" s="54"/>
      <c r="L12" s="55"/>
      <c r="M12" s="56"/>
      <c r="N12" s="54"/>
      <c r="O12" s="55"/>
      <c r="P12" s="57"/>
      <c r="Q12" s="58"/>
      <c r="R12" s="52"/>
      <c r="S12" s="59"/>
      <c r="T12" s="58"/>
      <c r="U12" s="52"/>
      <c r="V12" s="57"/>
      <c r="W12" s="50"/>
      <c r="X12" s="60"/>
      <c r="Y12" s="61"/>
      <c r="Z12" s="60"/>
      <c r="AA12" s="61"/>
      <c r="AB12" s="64"/>
      <c r="AC12" s="61"/>
      <c r="AD12" s="63"/>
      <c r="AE12" s="63"/>
      <c r="AF12" s="44"/>
      <c r="AG12" s="44"/>
      <c r="AH12" s="63"/>
      <c r="AI12" s="63"/>
      <c r="AJ12" s="63"/>
    </row>
    <row r="13" customFormat="false" ht="12.8" hidden="false" customHeight="false" outlineLevel="0" collapsed="false">
      <c r="B13" s="32"/>
      <c r="C13" s="50"/>
      <c r="D13" s="51"/>
      <c r="E13" s="50"/>
      <c r="F13" s="52"/>
      <c r="G13" s="50"/>
      <c r="H13" s="53"/>
      <c r="I13" s="50"/>
      <c r="J13" s="50"/>
      <c r="K13" s="54"/>
      <c r="L13" s="55"/>
      <c r="M13" s="56"/>
      <c r="N13" s="54"/>
      <c r="O13" s="55"/>
      <c r="P13" s="57"/>
      <c r="Q13" s="58"/>
      <c r="R13" s="52"/>
      <c r="S13" s="59"/>
      <c r="T13" s="58"/>
      <c r="U13" s="52"/>
      <c r="V13" s="57"/>
      <c r="W13" s="50"/>
      <c r="X13" s="60"/>
      <c r="Y13" s="61"/>
      <c r="Z13" s="60"/>
      <c r="AA13" s="61"/>
      <c r="AB13" s="64"/>
      <c r="AC13" s="61"/>
      <c r="AD13" s="63"/>
      <c r="AE13" s="63"/>
      <c r="AF13" s="44"/>
      <c r="AG13" s="44"/>
      <c r="AH13" s="63"/>
      <c r="AI13" s="63"/>
      <c r="AJ13" s="63"/>
    </row>
    <row r="14" customFormat="false" ht="12.8" hidden="false" customHeight="false" outlineLevel="0" collapsed="false">
      <c r="B14" s="32"/>
      <c r="C14" s="50"/>
      <c r="D14" s="51"/>
      <c r="E14" s="50"/>
      <c r="F14" s="52"/>
      <c r="G14" s="50"/>
      <c r="H14" s="53"/>
      <c r="I14" s="50"/>
      <c r="J14" s="50"/>
      <c r="K14" s="54"/>
      <c r="L14" s="55"/>
      <c r="M14" s="56"/>
      <c r="N14" s="54"/>
      <c r="O14" s="55"/>
      <c r="P14" s="57"/>
      <c r="Q14" s="58"/>
      <c r="R14" s="52"/>
      <c r="S14" s="59"/>
      <c r="T14" s="58"/>
      <c r="U14" s="52"/>
      <c r="V14" s="57"/>
      <c r="W14" s="50"/>
      <c r="X14" s="60"/>
      <c r="Y14" s="61"/>
      <c r="Z14" s="60"/>
      <c r="AA14" s="61"/>
      <c r="AB14" s="64"/>
      <c r="AC14" s="61"/>
      <c r="AD14" s="63"/>
      <c r="AE14" s="63"/>
      <c r="AF14" s="44"/>
      <c r="AG14" s="44"/>
      <c r="AH14" s="63"/>
      <c r="AI14" s="63"/>
      <c r="AJ14" s="63"/>
    </row>
    <row r="15" customFormat="false" ht="12.8" hidden="false" customHeight="false" outlineLevel="0" collapsed="false">
      <c r="C15" s="0" t="s">
        <v>186</v>
      </c>
      <c r="F15" s="50"/>
      <c r="Z15" s="0" t="s">
        <v>187</v>
      </c>
      <c r="AC15" s="65"/>
    </row>
    <row r="16" customFormat="false" ht="14.9" hidden="false" customHeight="false" outlineLevel="0" collapsed="false">
      <c r="C16" s="0" t="s">
        <v>188</v>
      </c>
      <c r="R16" s="66" t="s">
        <v>189</v>
      </c>
      <c r="S16" s="22"/>
      <c r="U16" s="0" t="s">
        <v>190</v>
      </c>
      <c r="X16" s="32" t="s">
        <v>191</v>
      </c>
      <c r="Y16" s="65"/>
      <c r="Z16" s="65"/>
      <c r="AA16" s="65"/>
      <c r="AB16" s="65"/>
      <c r="AC16" s="65"/>
    </row>
    <row r="17" customFormat="false" ht="12.8" hidden="false" customHeight="false" outlineLevel="0" collapsed="false">
      <c r="C17" s="0" t="s">
        <v>192</v>
      </c>
      <c r="F17" s="19"/>
      <c r="L17" s="19"/>
      <c r="U17" s="0" t="s">
        <v>193</v>
      </c>
      <c r="X17" s="0" t="s">
        <v>194</v>
      </c>
      <c r="Y17" s="65"/>
      <c r="Z17" s="65"/>
      <c r="AA17" s="65"/>
      <c r="AB17" s="65"/>
      <c r="AC17" s="65"/>
    </row>
    <row r="18" customFormat="false" ht="12.8" hidden="false" customHeight="false" outlineLevel="0" collapsed="false">
      <c r="U18" s="0" t="s">
        <v>195</v>
      </c>
      <c r="Y18" s="65"/>
      <c r="Z18" s="65"/>
      <c r="AA18" s="67"/>
      <c r="AB18" s="65"/>
      <c r="AC18" s="65"/>
    </row>
    <row r="19" s="68" customFormat="true" ht="35.05" hidden="false" customHeight="false" outlineLevel="0" collapsed="false">
      <c r="B19" s="8" t="s">
        <v>177</v>
      </c>
      <c r="C19" s="68" t="s">
        <v>196</v>
      </c>
      <c r="E19" s="68" t="s">
        <v>197</v>
      </c>
      <c r="F19" s="68" t="s">
        <v>198</v>
      </c>
      <c r="G19" s="68" t="s">
        <v>199</v>
      </c>
      <c r="H19" s="68" t="s">
        <v>200</v>
      </c>
      <c r="J19" s="68" t="s">
        <v>201</v>
      </c>
      <c r="L19" s="68" t="s">
        <v>202</v>
      </c>
      <c r="N19" s="68" t="s">
        <v>203</v>
      </c>
      <c r="P19" s="68" t="s">
        <v>204</v>
      </c>
      <c r="R19" s="68" t="s">
        <v>205</v>
      </c>
      <c r="T19" s="68" t="s">
        <v>206</v>
      </c>
      <c r="U19" s="68" t="s">
        <v>207</v>
      </c>
      <c r="V19" s="68" t="s">
        <v>208</v>
      </c>
    </row>
    <row r="20" s="32" customFormat="true" ht="12.8" hidden="false" customHeight="false" outlineLevel="0" collapsed="false">
      <c r="C20" s="32" t="s">
        <v>14</v>
      </c>
      <c r="E20" s="32" t="s">
        <v>209</v>
      </c>
      <c r="F20" s="32" t="s">
        <v>210</v>
      </c>
      <c r="G20" s="32" t="s">
        <v>211</v>
      </c>
      <c r="J20" s="32" t="s">
        <v>212</v>
      </c>
      <c r="L20" s="32" t="s">
        <v>212</v>
      </c>
      <c r="N20" s="32" t="s">
        <v>212</v>
      </c>
      <c r="P20" s="32" t="s">
        <v>212</v>
      </c>
      <c r="R20" s="32" t="s">
        <v>213</v>
      </c>
      <c r="T20" s="32" t="s">
        <v>214</v>
      </c>
      <c r="U20" s="32" t="s">
        <v>214</v>
      </c>
    </row>
    <row r="21" s="32" customFormat="true" ht="12.8" hidden="false" customHeight="false" outlineLevel="0" collapsed="false">
      <c r="C21" s="32" t="s">
        <v>215</v>
      </c>
      <c r="D21" s="32" t="s">
        <v>216</v>
      </c>
      <c r="F21" s="32" t="s">
        <v>217</v>
      </c>
      <c r="G21" s="32" t="s">
        <v>217</v>
      </c>
      <c r="H21" s="32" t="s">
        <v>215</v>
      </c>
      <c r="I21" s="32" t="s">
        <v>216</v>
      </c>
      <c r="J21" s="32" t="s">
        <v>215</v>
      </c>
      <c r="K21" s="32" t="s">
        <v>216</v>
      </c>
      <c r="L21" s="32" t="s">
        <v>215</v>
      </c>
      <c r="M21" s="32" t="s">
        <v>216</v>
      </c>
      <c r="N21" s="32" t="s">
        <v>215</v>
      </c>
      <c r="O21" s="32" t="s">
        <v>216</v>
      </c>
      <c r="P21" s="32" t="s">
        <v>215</v>
      </c>
      <c r="Q21" s="32" t="s">
        <v>216</v>
      </c>
      <c r="R21" s="32" t="s">
        <v>215</v>
      </c>
      <c r="S21" s="32" t="s">
        <v>216</v>
      </c>
    </row>
    <row r="22" customFormat="false" ht="13.2" hidden="false" customHeight="true" outlineLevel="0" collapsed="false">
      <c r="B22" s="32"/>
      <c r="C22" s="60"/>
      <c r="D22" s="60"/>
      <c r="E22" s="60"/>
      <c r="F22" s="60"/>
      <c r="G22" s="60"/>
      <c r="H22" s="63"/>
      <c r="I22" s="63"/>
      <c r="J22" s="60"/>
      <c r="K22" s="60"/>
      <c r="L22" s="60"/>
      <c r="M22" s="60"/>
      <c r="N22" s="60"/>
      <c r="O22" s="60"/>
      <c r="P22" s="53"/>
      <c r="Q22" s="53"/>
      <c r="R22" s="60"/>
      <c r="S22" s="60"/>
      <c r="T22" s="53"/>
    </row>
    <row r="23" customFormat="false" ht="12.8" hidden="false" customHeight="false" outlineLevel="0" collapsed="false">
      <c r="B23" s="32"/>
      <c r="C23" s="60"/>
      <c r="D23" s="60"/>
      <c r="E23" s="60"/>
      <c r="F23" s="60"/>
      <c r="G23" s="60"/>
      <c r="H23" s="63"/>
      <c r="I23" s="63"/>
      <c r="J23" s="60"/>
      <c r="K23" s="60"/>
      <c r="L23" s="60"/>
      <c r="M23" s="60"/>
      <c r="N23" s="60"/>
      <c r="O23" s="60"/>
      <c r="P23" s="53"/>
      <c r="Q23" s="53"/>
      <c r="R23" s="60"/>
      <c r="S23" s="60"/>
      <c r="T23" s="53"/>
    </row>
    <row r="24" customFormat="false" ht="12.8" hidden="false" customHeight="false" outlineLevel="0" collapsed="false">
      <c r="B24" s="32"/>
      <c r="C24" s="60"/>
      <c r="D24" s="60"/>
      <c r="E24" s="60"/>
      <c r="F24" s="60"/>
      <c r="G24" s="60"/>
      <c r="H24" s="63"/>
      <c r="I24" s="63"/>
      <c r="J24" s="60"/>
      <c r="K24" s="60"/>
      <c r="L24" s="60"/>
      <c r="M24" s="60"/>
      <c r="N24" s="60"/>
      <c r="O24" s="60"/>
      <c r="P24" s="53"/>
      <c r="Q24" s="53"/>
      <c r="R24" s="60"/>
      <c r="S24" s="60"/>
      <c r="T24" s="53"/>
    </row>
    <row r="25" customFormat="false" ht="12.8" hidden="false" customHeight="false" outlineLevel="0" collapsed="false">
      <c r="B25" s="32"/>
      <c r="C25" s="60"/>
      <c r="D25" s="60"/>
      <c r="E25" s="60"/>
      <c r="F25" s="60"/>
      <c r="G25" s="60"/>
      <c r="H25" s="63"/>
      <c r="I25" s="63"/>
      <c r="J25" s="60"/>
      <c r="K25" s="60"/>
      <c r="L25" s="60"/>
      <c r="M25" s="60"/>
      <c r="N25" s="60"/>
      <c r="O25" s="60"/>
      <c r="P25" s="53"/>
      <c r="Q25" s="53"/>
      <c r="R25" s="60"/>
      <c r="S25" s="60"/>
      <c r="T25" s="53"/>
    </row>
    <row r="26" customFormat="false" ht="12.8" hidden="false" customHeight="false" outlineLevel="0" collapsed="false">
      <c r="B26" s="32"/>
      <c r="C26" s="60"/>
      <c r="D26" s="60"/>
      <c r="E26" s="60"/>
      <c r="F26" s="60"/>
      <c r="G26" s="60"/>
      <c r="H26" s="63"/>
      <c r="I26" s="63"/>
      <c r="J26" s="60"/>
      <c r="K26" s="60"/>
      <c r="L26" s="60"/>
      <c r="M26" s="60"/>
      <c r="N26" s="60"/>
      <c r="O26" s="60"/>
      <c r="P26" s="53"/>
      <c r="Q26" s="53"/>
      <c r="R26" s="60"/>
      <c r="S26" s="60"/>
      <c r="T26" s="44"/>
    </row>
    <row r="27" customFormat="false" ht="12.8" hidden="false" customHeight="false" outlineLevel="0" collapsed="false">
      <c r="B27" s="32"/>
      <c r="C27" s="60"/>
      <c r="D27" s="60"/>
      <c r="E27" s="60"/>
      <c r="F27" s="60"/>
      <c r="G27" s="60"/>
      <c r="H27" s="63"/>
      <c r="I27" s="63"/>
      <c r="J27" s="60"/>
      <c r="K27" s="60"/>
      <c r="L27" s="60"/>
      <c r="M27" s="60"/>
      <c r="N27" s="60"/>
      <c r="O27" s="60"/>
      <c r="P27" s="53"/>
      <c r="Q27" s="53"/>
      <c r="R27" s="60"/>
      <c r="S27" s="60"/>
      <c r="T27" s="44"/>
    </row>
    <row r="28" customFormat="false" ht="12.8" hidden="false" customHeight="false" outlineLevel="0" collapsed="false">
      <c r="B28" s="32"/>
      <c r="C28" s="60"/>
      <c r="D28" s="60"/>
      <c r="E28" s="60"/>
      <c r="F28" s="60"/>
      <c r="G28" s="60"/>
      <c r="H28" s="63"/>
      <c r="I28" s="63"/>
      <c r="J28" s="60"/>
      <c r="K28" s="60"/>
      <c r="L28" s="60"/>
      <c r="M28" s="60"/>
      <c r="N28" s="60"/>
      <c r="O28" s="60"/>
      <c r="P28" s="53"/>
      <c r="Q28" s="53"/>
      <c r="R28" s="60"/>
      <c r="S28" s="60"/>
      <c r="T28" s="44"/>
    </row>
    <row r="29" customFormat="false" ht="12.8" hidden="false" customHeight="false" outlineLevel="0" collapsed="false">
      <c r="B29" s="32"/>
      <c r="C29" s="60"/>
      <c r="D29" s="60"/>
      <c r="E29" s="60"/>
      <c r="F29" s="60"/>
      <c r="G29" s="60"/>
      <c r="H29" s="63"/>
      <c r="I29" s="63"/>
      <c r="J29" s="60"/>
      <c r="K29" s="60"/>
      <c r="L29" s="60"/>
      <c r="M29" s="60"/>
      <c r="N29" s="60"/>
      <c r="O29" s="60"/>
      <c r="P29" s="53"/>
      <c r="Q29" s="53"/>
      <c r="R29" s="60"/>
      <c r="S29" s="60"/>
      <c r="T29" s="44"/>
    </row>
    <row r="30" customFormat="false" ht="12.8" hidden="false" customHeight="false" outlineLevel="0" collapsed="false">
      <c r="B30" s="32"/>
      <c r="C30" s="60"/>
      <c r="D30" s="60"/>
      <c r="E30" s="60"/>
      <c r="F30" s="60"/>
      <c r="G30" s="60"/>
      <c r="H30" s="63"/>
      <c r="I30" s="63"/>
      <c r="J30" s="60"/>
      <c r="K30" s="60"/>
      <c r="L30" s="60"/>
      <c r="M30" s="60"/>
      <c r="N30" s="60"/>
      <c r="O30" s="60"/>
      <c r="P30" s="53"/>
      <c r="Q30" s="53"/>
      <c r="R30" s="60"/>
      <c r="S30" s="60"/>
      <c r="T30" s="44"/>
    </row>
    <row r="31" customFormat="false" ht="12.8" hidden="false" customHeight="false" outlineLevel="0" collapsed="false">
      <c r="B31" s="32"/>
      <c r="C31" s="60"/>
      <c r="D31" s="60"/>
      <c r="E31" s="60"/>
      <c r="F31" s="60"/>
      <c r="G31" s="60"/>
      <c r="H31" s="63"/>
      <c r="I31" s="63"/>
      <c r="J31" s="60"/>
      <c r="K31" s="60"/>
      <c r="L31" s="60"/>
      <c r="M31" s="60"/>
      <c r="N31" s="60"/>
      <c r="O31" s="60"/>
      <c r="P31" s="53"/>
      <c r="Q31" s="53"/>
      <c r="R31" s="60"/>
      <c r="S31" s="60"/>
      <c r="T31" s="44"/>
    </row>
    <row r="32" customFormat="false" ht="12.8" hidden="false" customHeight="false" outlineLevel="0" collapsed="false"/>
    <row r="33" customFormat="false" ht="12.8" hidden="false" customHeight="false" outlineLevel="0" collapsed="false"/>
  </sheetData>
  <mergeCells count="2">
    <mergeCell ref="C3:D3"/>
    <mergeCell ref="E3:F3"/>
  </mergeCells>
  <conditionalFormatting sqref="D5:D14">
    <cfRule type="expression" priority="2" aboveAverage="0" equalAverage="0" bottom="0" percent="0" rank="0" text="" dxfId="11">
      <formula>$N5&lt;&gt;"n.a."</formula>
    </cfRule>
  </conditionalFormatting>
  <conditionalFormatting sqref="F5:F14">
    <cfRule type="expression" priority="3" aboveAverage="0" equalAverage="0" bottom="0" percent="0" rank="0" text="" dxfId="12">
      <formula>$N5&lt;&gt;"n.a."</formula>
    </cfRule>
  </conditionalFormatting>
  <conditionalFormatting sqref="R5:R14">
    <cfRule type="expression" priority="4" aboveAverage="0" equalAverage="0" bottom="0" percent="0" rank="0" text="" dxfId="13">
      <formula>$N5&lt;&gt;"n.a."</formula>
    </cfRule>
  </conditionalFormatting>
  <conditionalFormatting sqref="M5:M14">
    <cfRule type="expression" priority="5" aboveAverage="0" equalAverage="0" bottom="0" percent="0" rank="0" text="" dxfId="14">
      <formula>$N5&lt;&gt;"n.a."</formula>
    </cfRule>
  </conditionalFormatting>
  <conditionalFormatting sqref="P5:P14">
    <cfRule type="expression" priority="6" aboveAverage="0" equalAverage="0" bottom="0" percent="0" rank="0" text="" dxfId="15">
      <formula>$N5&lt;&gt;"n.a."</formula>
    </cfRule>
  </conditionalFormatting>
  <conditionalFormatting sqref="U5:U14">
    <cfRule type="expression" priority="7" aboveAverage="0" equalAverage="0" bottom="0" percent="0" rank="0" text="" dxfId="16">
      <formula>$N5&lt;&gt;"n.a."</formula>
    </cfRule>
  </conditionalFormatting>
  <conditionalFormatting sqref="V5:V14">
    <cfRule type="expression" priority="8" aboveAverage="0" equalAverage="0" bottom="0" percent="0" rank="0" text="" dxfId="17">
      <formula>$N5&lt;&gt;"n.a."</formula>
    </cfRule>
  </conditionalFormatting>
  <conditionalFormatting sqref="I22">
    <cfRule type="expression" priority="9" aboveAverage="0" equalAverage="0" bottom="0" percent="0" rank="0" text="" dxfId="18">
      <formula>AND($I22&lt;&gt;"n.a.",$I22&gt;1)</formula>
    </cfRule>
  </conditionalFormatting>
  <conditionalFormatting sqref="I23:I31">
    <cfRule type="expression" priority="10" aboveAverage="0" equalAverage="0" bottom="0" percent="0" rank="0" text="" dxfId="19">
      <formula>AND($I23&lt;&gt;"n.a.",$I23&gt;1)</formula>
    </cfRule>
  </conditionalFormatting>
  <conditionalFormatting sqref="G15">
    <cfRule type="cellIs" priority="11" operator="equal" aboveAverage="0" equalAverage="0" bottom="0" percent="0" rank="0" text="" dxfId="20">
      <formula>"ok"</formula>
    </cfRule>
    <cfRule type="cellIs" priority="12" operator="equal" aboveAverage="0" equalAverage="0" bottom="0" percent="0" rank="0" text="" dxfId="21">
      <formula>"Check benches height since total is different from total stockpile height"</formula>
    </cfRule>
  </conditionalFormatting>
  <conditionalFormatting sqref="V22:V31">
    <cfRule type="cellIs" priority="13" operator="equal" aboveAverage="0" equalAverage="0" bottom="0" percent="0" rank="0" text="" dxfId="22">
      <formula>"Attention: peak capacity excedes nominal capacity of more than 20%"</formula>
    </cfRule>
  </conditionalFormatting>
  <dataValidations count="4">
    <dataValidation allowBlank="true" error="Peak Capacity excedes nominal capacity of more than 20%" operator="between" showDropDown="false" showErrorMessage="true" showInputMessage="true" sqref="D22" type="none">
      <formula1>0</formula1>
      <formula2>0</formula2>
    </dataValidation>
    <dataValidation allowBlank="true" operator="between" prompt="&#10;" showDropDown="false" showErrorMessage="true" showInputMessage="false" sqref="AC15" type="none">
      <formula1>0</formula1>
      <formula2>0</formula2>
    </dataValidation>
    <dataValidation allowBlank="true" error="Select a value lower than max slewing speed" operator="between" showDropDown="false" showErrorMessage="true" showInputMessage="true" sqref="U5:U14" type="custom">
      <formula1>U5&lt;'Input Data'!$C$74</formula1>
      <formula2>0</formula2>
    </dataValidation>
    <dataValidation allowBlank="true" error="Select a value lower than maximum admittable step" operator="between" showDropDown="false" showErrorMessage="true" showInputMessage="true" sqref="R5:R14" type="custom">
      <formula1>R5&lt;='Input Data'!$C$42</formula1>
      <formula2>0</formula2>
    </dataValidation>
  </dataValidations>
  <printOptions headings="false" gridLines="false" gridLinesSet="true" horizontalCentered="false" verticalCentered="false"/>
  <pageMargins left="0.708333333333333" right="0.708333333333333" top="1.44027777777778" bottom="0.747916666666667" header="0.315277777777778" footer="0.315277777777778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&amp;CBucket Wheel 
Power Calculation
doc. &amp;F
&amp;A&amp;RJob: 
Client:
Site:
Date:
Rev.:</oddHeader>
    <oddFooter>&amp;LMod. BDHSTD-RCL-44-200&amp;RPag. &amp;P of 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Z2181"/>
  <sheetViews>
    <sheetView showFormulas="false" showGridLines="true" showRowColHeaders="true" showZeros="true" rightToLeft="false" tabSelected="false" showOutlineSymbols="true" defaultGridColor="true" view="pageBreakPreview" topLeftCell="A367" colorId="64" zoomScale="40" zoomScaleNormal="70" zoomScalePageLayoutView="40" workbookViewId="0">
      <selection pane="topLeft" activeCell="Z82" activeCellId="0" sqref="Z82"/>
    </sheetView>
  </sheetViews>
  <sheetFormatPr defaultColWidth="8.90234375" defaultRowHeight="13.2" zeroHeight="false" outlineLevelRow="0" outlineLevelCol="0"/>
  <cols>
    <col collapsed="false" customWidth="true" hidden="false" outlineLevel="0" max="2" min="2" style="0" width="20.33"/>
    <col collapsed="false" customWidth="true" hidden="false" outlineLevel="0" max="11" min="11" style="0" width="12.66"/>
    <col collapsed="false" customWidth="true" hidden="false" outlineLevel="0" max="12" min="12" style="0" width="10.56"/>
    <col collapsed="false" customWidth="true" hidden="false" outlineLevel="0" max="15" min="15" style="0" width="10.66"/>
    <col collapsed="false" customWidth="true" hidden="false" outlineLevel="0" max="26" min="26" style="0" width="92.34"/>
    <col collapsed="false" customWidth="true" hidden="false" outlineLevel="0" max="27" min="27" style="0" width="51.33"/>
  </cols>
  <sheetData>
    <row r="2" s="69" customFormat="true" ht="24.6" hidden="false" customHeight="false" outlineLevel="0" collapsed="false"/>
    <row r="3" s="69" customFormat="true" ht="24.6" hidden="false" customHeight="false" outlineLevel="0" collapsed="false"/>
    <row r="4" s="69" customFormat="true" ht="25.2" hidden="false" customHeight="false" outlineLevel="0" collapsed="false">
      <c r="A4" s="70"/>
      <c r="B4" s="71"/>
      <c r="C4" s="72"/>
      <c r="D4" s="71"/>
      <c r="E4" s="72"/>
      <c r="F4" s="73"/>
      <c r="G4" s="72"/>
      <c r="H4" s="72"/>
      <c r="I4" s="72"/>
    </row>
    <row r="5" s="69" customFormat="true" ht="25.2" hidden="false" customHeight="false" outlineLevel="0" collapsed="false">
      <c r="A5" s="70"/>
      <c r="B5" s="71"/>
      <c r="C5" s="72"/>
      <c r="D5" s="71"/>
      <c r="E5" s="72"/>
      <c r="F5" s="72"/>
      <c r="G5" s="72"/>
      <c r="H5" s="72"/>
      <c r="I5" s="72"/>
    </row>
    <row r="6" s="69" customFormat="true" ht="25.2" hidden="false" customHeight="false" outlineLevel="0" collapsed="false">
      <c r="A6" s="70"/>
      <c r="B6" s="71"/>
      <c r="C6" s="72"/>
      <c r="D6" s="71"/>
      <c r="E6" s="72"/>
      <c r="F6" s="72"/>
      <c r="G6" s="72"/>
      <c r="H6" s="72"/>
      <c r="I6" s="72"/>
    </row>
    <row r="7" s="69" customFormat="true" ht="25.2" hidden="false" customHeight="false" outlineLevel="0" collapsed="false">
      <c r="A7" s="70"/>
      <c r="B7" s="71"/>
      <c r="C7" s="72"/>
      <c r="D7" s="73"/>
      <c r="E7" s="74"/>
      <c r="F7" s="72"/>
      <c r="G7" s="72"/>
      <c r="H7" s="72"/>
      <c r="I7" s="72"/>
    </row>
    <row r="8" s="69" customFormat="true" ht="25.2" hidden="false" customHeight="false" outlineLevel="0" collapsed="false">
      <c r="A8" s="70"/>
      <c r="B8" s="71"/>
      <c r="C8" s="72"/>
      <c r="D8" s="71"/>
      <c r="E8" s="74"/>
      <c r="F8" s="72"/>
      <c r="G8" s="73"/>
      <c r="H8" s="72"/>
      <c r="I8" s="72"/>
    </row>
    <row r="9" s="69" customFormat="true" ht="30" hidden="false" customHeight="true" outlineLevel="0" collapsed="false">
      <c r="A9" s="70"/>
    </row>
    <row r="10" s="69" customFormat="true" ht="30" hidden="false" customHeight="true" outlineLevel="0" collapsed="false">
      <c r="A10" s="70"/>
    </row>
    <row r="11" s="69" customFormat="true" ht="30" hidden="false" customHeight="true" outlineLevel="0" collapsed="false">
      <c r="A11" s="70"/>
    </row>
    <row r="12" s="69" customFormat="true" ht="30" hidden="false" customHeight="true" outlineLevel="0" collapsed="false">
      <c r="A12" s="70"/>
    </row>
    <row r="13" s="69" customFormat="true" ht="30" hidden="false" customHeight="true" outlineLevel="0" collapsed="false">
      <c r="A13" s="70"/>
    </row>
    <row r="14" s="69" customFormat="true" ht="31.95" hidden="false" customHeight="true" outlineLevel="0" collapsed="false"/>
    <row r="15" s="69" customFormat="true" ht="49.5" hidden="false" customHeight="true" outlineLevel="0" collapsed="false">
      <c r="C15" s="75" t="s">
        <v>218</v>
      </c>
      <c r="D15" s="75"/>
      <c r="E15" s="75"/>
      <c r="F15" s="75"/>
      <c r="G15" s="76" t="s">
        <v>219</v>
      </c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</row>
    <row r="16" s="69" customFormat="true" ht="31.95" hidden="false" customHeight="true" outlineLevel="0" collapsed="false">
      <c r="C16" s="75"/>
      <c r="D16" s="75"/>
      <c r="E16" s="75"/>
      <c r="F16" s="75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</row>
    <row r="17" s="69" customFormat="true" ht="49.5" hidden="false" customHeight="true" outlineLevel="0" collapsed="false">
      <c r="C17" s="75" t="s">
        <v>220</v>
      </c>
      <c r="D17" s="75"/>
      <c r="E17" s="75"/>
      <c r="F17" s="75"/>
      <c r="G17" s="76" t="s">
        <v>221</v>
      </c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</row>
    <row r="18" s="69" customFormat="true" ht="31.95" hidden="false" customHeight="true" outlineLevel="0" collapsed="false">
      <c r="C18" s="75"/>
      <c r="D18" s="75"/>
      <c r="E18" s="75"/>
      <c r="F18" s="75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</row>
    <row r="19" s="69" customFormat="true" ht="49.5" hidden="false" customHeight="true" outlineLevel="0" collapsed="false">
      <c r="C19" s="75" t="s">
        <v>222</v>
      </c>
      <c r="D19" s="75"/>
      <c r="E19" s="75"/>
      <c r="F19" s="75"/>
      <c r="G19" s="76" t="s">
        <v>223</v>
      </c>
      <c r="H19" s="76"/>
      <c r="I19" s="76"/>
      <c r="J19" s="76"/>
      <c r="K19" s="76" t="s">
        <v>224</v>
      </c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</row>
    <row r="20" s="69" customFormat="true" ht="31.95" hidden="false" customHeight="true" outlineLevel="0" collapsed="false">
      <c r="C20" s="75"/>
      <c r="D20" s="75"/>
      <c r="E20" s="75"/>
      <c r="F20" s="75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</row>
    <row r="21" s="69" customFormat="true" ht="49.5" hidden="false" customHeight="true" outlineLevel="0" collapsed="false">
      <c r="C21" s="75" t="s">
        <v>225</v>
      </c>
      <c r="D21" s="75"/>
      <c r="E21" s="75"/>
      <c r="F21" s="75"/>
      <c r="G21" s="76" t="s">
        <v>226</v>
      </c>
      <c r="H21" s="76"/>
      <c r="I21" s="76"/>
      <c r="J21" s="76"/>
      <c r="K21" s="76" t="s">
        <v>224</v>
      </c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</row>
    <row r="22" s="69" customFormat="true" ht="25.2" hidden="false" customHeight="true" outlineLevel="0" collapsed="false"/>
    <row r="23" s="69" customFormat="true" ht="25.2" hidden="false" customHeight="true" outlineLevel="0" collapsed="false"/>
    <row r="24" s="69" customFormat="true" ht="25.2" hidden="false" customHeight="true" outlineLevel="0" collapsed="false"/>
    <row r="25" s="69" customFormat="true" ht="31.2" hidden="false" customHeight="true" outlineLevel="0" collapsed="false"/>
    <row r="26" s="69" customFormat="true" ht="25.2" hidden="false" customHeight="true" outlineLevel="0" collapsed="false"/>
    <row r="27" s="69" customFormat="true" ht="25.2" hidden="false" customHeight="true" outlineLevel="0" collapsed="false"/>
    <row r="28" s="69" customFormat="true" ht="25.2" hidden="false" customHeight="true" outlineLevel="0" collapsed="false"/>
    <row r="29" s="69" customFormat="true" ht="25.2" hidden="false" customHeight="true" outlineLevel="0" collapsed="false"/>
    <row r="30" s="69" customFormat="true" ht="25.2" hidden="false" customHeight="true" outlineLevel="0" collapsed="false"/>
    <row r="31" s="69" customFormat="true" ht="25.2" hidden="false" customHeight="true" outlineLevel="0" collapsed="false"/>
    <row r="32" s="69" customFormat="true" ht="25.2" hidden="false" customHeight="true" outlineLevel="0" collapsed="false">
      <c r="A32" s="77" t="s">
        <v>227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</row>
    <row r="33" s="69" customFormat="true" ht="25.2" hidden="false" customHeight="true" outlineLevel="0" collapsed="false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</row>
    <row r="34" s="69" customFormat="true" ht="25.2" hidden="false" customHeight="true" outlineLevel="0" collapsed="false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</row>
    <row r="35" s="69" customFormat="true" ht="39" hidden="false" customHeight="true" outlineLevel="0" collapsed="false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</row>
    <row r="36" s="69" customFormat="true" ht="25.2" hidden="false" customHeight="true" outlineLevel="0" collapsed="false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</row>
    <row r="37" s="69" customFormat="true" ht="25.2" hidden="false" customHeight="true" outlineLevel="0" collapsed="false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</row>
    <row r="38" s="69" customFormat="true" ht="24.6" hidden="false" customHeight="true" outlineLevel="0" collapsed="false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</row>
    <row r="39" s="69" customFormat="true" ht="24.6" hidden="false" customHeight="true" outlineLevel="0" collapsed="false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</row>
    <row r="40" s="69" customFormat="true" ht="24.6" hidden="false" customHeight="true" outlineLevel="0" collapsed="false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</row>
    <row r="41" s="69" customFormat="true" ht="24.6" hidden="false" customHeight="true" outlineLevel="0" collapsed="false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</row>
    <row r="42" s="69" customFormat="true" ht="24.6" hidden="false" customHeight="true" outlineLevel="0" collapsed="false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</row>
    <row r="43" s="69" customFormat="true" ht="24.6" hidden="false" customHeight="true" outlineLevel="0" collapsed="false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</row>
    <row r="44" s="69" customFormat="true" ht="24.6" hidden="false" customHeight="true" outlineLevel="0" collapsed="false">
      <c r="A44" s="78" t="s">
        <v>228</v>
      </c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</row>
    <row r="45" s="69" customFormat="true" ht="24.6" hidden="false" customHeight="true" outlineLevel="0" collapsed="false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</row>
    <row r="46" s="69" customFormat="true" ht="24.6" hidden="false" customHeight="true" outlineLevel="0" collapsed="false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</row>
    <row r="47" s="69" customFormat="true" ht="25.2" hidden="false" customHeight="true" outlineLevel="0" collapsed="false">
      <c r="A47" s="79"/>
      <c r="B47" s="79"/>
      <c r="C47" s="79"/>
      <c r="D47" s="79"/>
      <c r="E47" s="79"/>
      <c r="F47" s="79"/>
      <c r="G47" s="79"/>
      <c r="H47" s="79"/>
      <c r="I47" s="80"/>
      <c r="J47" s="80"/>
      <c r="K47" s="80"/>
      <c r="L47" s="80"/>
      <c r="M47" s="80"/>
      <c r="N47" s="80"/>
      <c r="O47" s="80"/>
      <c r="P47" s="80"/>
      <c r="Q47" s="79"/>
      <c r="R47" s="79"/>
      <c r="S47" s="79"/>
      <c r="T47" s="79"/>
      <c r="U47" s="79"/>
      <c r="V47" s="79"/>
      <c r="W47" s="79"/>
      <c r="X47" s="79"/>
      <c r="Y47" s="79"/>
    </row>
    <row r="48" s="69" customFormat="true" ht="24.6" hidden="false" customHeight="true" outlineLevel="0" collapsed="false">
      <c r="A48" s="79"/>
      <c r="B48" s="79"/>
      <c r="C48" s="79"/>
      <c r="D48" s="79"/>
      <c r="E48" s="79"/>
      <c r="F48" s="79"/>
      <c r="G48" s="79"/>
      <c r="H48" s="79"/>
      <c r="I48" s="80"/>
      <c r="J48" s="80"/>
      <c r="K48" s="81"/>
      <c r="L48" s="81"/>
      <c r="M48" s="82" t="s">
        <v>229</v>
      </c>
      <c r="N48" s="82"/>
      <c r="O48" s="80"/>
      <c r="P48" s="80"/>
      <c r="Q48" s="79"/>
      <c r="R48" s="79"/>
      <c r="S48" s="79"/>
      <c r="T48" s="79"/>
      <c r="U48" s="79"/>
      <c r="V48" s="79"/>
      <c r="W48" s="79"/>
      <c r="X48" s="79"/>
      <c r="Y48" s="79"/>
    </row>
    <row r="49" s="69" customFormat="true" ht="24.6" hidden="false" customHeight="true" outlineLevel="0" collapsed="false">
      <c r="A49" s="79"/>
      <c r="B49" s="79"/>
      <c r="C49" s="79"/>
      <c r="D49" s="79"/>
      <c r="E49" s="79"/>
      <c r="F49" s="79"/>
      <c r="G49" s="79"/>
      <c r="H49" s="79"/>
      <c r="I49" s="80"/>
      <c r="J49" s="80"/>
      <c r="K49" s="81"/>
      <c r="L49" s="81"/>
      <c r="M49" s="82"/>
      <c r="N49" s="82"/>
      <c r="O49" s="80"/>
      <c r="P49" s="80"/>
      <c r="Q49" s="79"/>
      <c r="R49" s="79"/>
      <c r="S49" s="79"/>
      <c r="T49" s="79"/>
      <c r="U49" s="79"/>
      <c r="V49" s="79"/>
      <c r="W49" s="79"/>
      <c r="X49" s="79"/>
      <c r="Y49" s="79"/>
    </row>
    <row r="50" s="69" customFormat="true" ht="25.2" hidden="false" customHeight="true" outlineLevel="0" collapsed="false">
      <c r="A50" s="79"/>
      <c r="B50" s="79"/>
      <c r="C50" s="79"/>
      <c r="D50" s="79"/>
      <c r="E50" s="79"/>
      <c r="F50" s="79"/>
      <c r="G50" s="79"/>
      <c r="H50" s="79"/>
      <c r="I50" s="80"/>
      <c r="J50" s="80"/>
      <c r="K50" s="80"/>
      <c r="L50" s="80"/>
      <c r="M50" s="80"/>
      <c r="N50" s="80"/>
      <c r="O50" s="80"/>
      <c r="P50" s="80"/>
      <c r="Q50" s="79"/>
      <c r="R50" s="79"/>
      <c r="S50" s="79"/>
      <c r="T50" s="79"/>
      <c r="U50" s="79"/>
      <c r="V50" s="79"/>
      <c r="W50" s="79"/>
      <c r="X50" s="79"/>
      <c r="Y50" s="79"/>
    </row>
    <row r="51" s="69" customFormat="true" ht="25.2" hidden="false" customHeight="true" outlineLevel="0" collapsed="false">
      <c r="A51" s="79"/>
      <c r="B51" s="79"/>
      <c r="C51" s="79"/>
      <c r="D51" s="79"/>
      <c r="E51" s="79"/>
      <c r="F51" s="79"/>
      <c r="G51" s="79"/>
      <c r="H51" s="79"/>
      <c r="I51" s="80"/>
      <c r="J51" s="80"/>
      <c r="K51" s="80"/>
      <c r="L51" s="80"/>
      <c r="M51" s="80"/>
      <c r="N51" s="80"/>
      <c r="O51" s="80"/>
      <c r="P51" s="80"/>
      <c r="Q51" s="79"/>
      <c r="R51" s="79"/>
      <c r="S51" s="79"/>
      <c r="T51" s="79"/>
      <c r="U51" s="79"/>
      <c r="V51" s="79"/>
      <c r="W51" s="79"/>
      <c r="X51" s="79"/>
      <c r="Y51" s="79"/>
    </row>
    <row r="52" s="69" customFormat="true" ht="25.2" hidden="false" customHeight="true" outlineLevel="0" collapsed="false">
      <c r="A52" s="79"/>
      <c r="B52" s="79"/>
      <c r="C52" s="79"/>
      <c r="D52" s="79"/>
      <c r="E52" s="79"/>
      <c r="F52" s="79"/>
      <c r="G52" s="79"/>
      <c r="H52" s="77" t="s">
        <v>230</v>
      </c>
      <c r="J52" s="82"/>
      <c r="K52" s="82"/>
      <c r="L52" s="82"/>
      <c r="M52" s="83"/>
      <c r="N52" s="83"/>
      <c r="O52" s="84" t="s">
        <v>231</v>
      </c>
      <c r="P52" s="84"/>
      <c r="Q52" s="79"/>
      <c r="R52" s="79"/>
      <c r="S52" s="79"/>
      <c r="T52" s="79"/>
      <c r="U52" s="79"/>
      <c r="V52" s="79"/>
      <c r="W52" s="79"/>
      <c r="X52" s="79"/>
      <c r="Y52" s="79"/>
    </row>
    <row r="53" s="69" customFormat="true" ht="24.6" hidden="false" customHeight="true" outlineLevel="0" collapsed="false">
      <c r="A53" s="79"/>
      <c r="B53" s="79"/>
      <c r="C53" s="79"/>
      <c r="D53" s="79"/>
      <c r="E53" s="79"/>
      <c r="F53" s="79"/>
      <c r="G53" s="79"/>
      <c r="H53" s="77"/>
      <c r="J53" s="82"/>
      <c r="K53" s="82"/>
      <c r="L53" s="82"/>
      <c r="M53" s="83"/>
      <c r="N53" s="83"/>
      <c r="O53" s="84"/>
      <c r="P53" s="84"/>
      <c r="Q53" s="79"/>
      <c r="R53" s="79"/>
      <c r="S53" s="79"/>
      <c r="T53" s="79"/>
      <c r="U53" s="79"/>
      <c r="V53" s="79"/>
      <c r="W53" s="79"/>
      <c r="X53" s="79"/>
      <c r="Y53" s="79"/>
    </row>
    <row r="54" s="69" customFormat="true" ht="24.6" hidden="false" customHeight="true" outlineLevel="0" collapsed="false">
      <c r="A54" s="79"/>
      <c r="B54" s="79"/>
      <c r="C54" s="79"/>
      <c r="D54" s="79"/>
      <c r="E54" s="79"/>
      <c r="F54" s="79"/>
      <c r="G54" s="79"/>
      <c r="H54" s="79"/>
      <c r="I54" s="85"/>
      <c r="J54" s="85"/>
      <c r="K54" s="85"/>
      <c r="L54" s="85"/>
      <c r="M54" s="85"/>
      <c r="N54" s="85"/>
      <c r="O54" s="85"/>
      <c r="P54" s="85"/>
      <c r="Q54" s="79"/>
      <c r="R54" s="79"/>
      <c r="S54" s="79"/>
      <c r="T54" s="79"/>
      <c r="U54" s="79"/>
      <c r="V54" s="79"/>
      <c r="W54" s="79"/>
      <c r="X54" s="79"/>
      <c r="Y54" s="79"/>
    </row>
    <row r="55" s="69" customFormat="true" ht="24.6" hidden="false" customHeight="true" outlineLevel="0" collapsed="false">
      <c r="A55" s="79"/>
      <c r="B55" s="79"/>
      <c r="C55" s="79"/>
      <c r="D55" s="79"/>
      <c r="E55" s="79"/>
      <c r="F55" s="79"/>
      <c r="G55" s="79"/>
      <c r="H55" s="79"/>
      <c r="I55" s="85"/>
      <c r="J55" s="85"/>
      <c r="K55" s="85"/>
      <c r="L55" s="85"/>
      <c r="M55" s="85"/>
      <c r="N55" s="85"/>
      <c r="O55" s="85"/>
      <c r="P55" s="85"/>
      <c r="Q55" s="79"/>
      <c r="R55" s="79"/>
      <c r="S55" s="79"/>
      <c r="T55" s="79"/>
      <c r="U55" s="79"/>
      <c r="V55" s="79"/>
      <c r="W55" s="79"/>
      <c r="X55" s="79"/>
      <c r="Y55" s="79"/>
    </row>
    <row r="80" customFormat="false" ht="37.2" hidden="false" customHeight="false" outlineLevel="0" collapsed="false">
      <c r="A80" s="86" t="s">
        <v>232</v>
      </c>
      <c r="B80" s="86"/>
      <c r="C80" s="86"/>
      <c r="D80" s="86"/>
      <c r="E80" s="86"/>
      <c r="F80" s="86"/>
      <c r="G80" s="86" t="s">
        <v>233</v>
      </c>
      <c r="H80" s="86"/>
      <c r="I80" s="86" t="s">
        <v>234</v>
      </c>
      <c r="J80" s="86"/>
      <c r="K80" s="86"/>
      <c r="L80" s="86" t="s">
        <v>235</v>
      </c>
      <c r="M80" s="86"/>
      <c r="N80" s="86"/>
      <c r="O80" s="86" t="s">
        <v>236</v>
      </c>
      <c r="P80" s="86"/>
      <c r="Q80" s="86"/>
      <c r="R80" s="86" t="s">
        <v>237</v>
      </c>
      <c r="S80" s="86"/>
      <c r="T80" s="86"/>
      <c r="U80" s="86" t="s">
        <v>238</v>
      </c>
      <c r="V80" s="86"/>
      <c r="W80" s="86"/>
      <c r="X80" s="86"/>
      <c r="Y80" s="86"/>
    </row>
    <row r="81" customFormat="false" ht="37.2" hidden="false" customHeight="false" outlineLevel="0" collapsed="false">
      <c r="A81" s="87"/>
      <c r="B81" s="87"/>
      <c r="C81" s="87"/>
      <c r="D81" s="87"/>
      <c r="E81" s="87"/>
      <c r="F81" s="87"/>
      <c r="G81" s="88"/>
      <c r="H81" s="88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customFormat="false" ht="37.2" hidden="false" customHeight="false" outlineLevel="0" collapsed="false">
      <c r="A82" s="89" t="s">
        <v>226</v>
      </c>
      <c r="B82" s="89"/>
      <c r="C82" s="89"/>
      <c r="D82" s="89"/>
      <c r="E82" s="89"/>
      <c r="F82" s="89"/>
      <c r="G82" s="88" t="n">
        <v>0</v>
      </c>
      <c r="H82" s="88"/>
      <c r="I82" s="90" t="n">
        <v>43630</v>
      </c>
      <c r="J82" s="90"/>
      <c r="K82" s="90"/>
      <c r="L82" s="87" t="s">
        <v>239</v>
      </c>
      <c r="M82" s="87"/>
      <c r="N82" s="87"/>
      <c r="O82" s="87" t="s">
        <v>239</v>
      </c>
      <c r="P82" s="87"/>
      <c r="Q82" s="87"/>
      <c r="R82" s="87" t="s">
        <v>239</v>
      </c>
      <c r="S82" s="87"/>
      <c r="T82" s="87"/>
      <c r="U82" s="87" t="s">
        <v>240</v>
      </c>
      <c r="V82" s="87"/>
      <c r="W82" s="87"/>
      <c r="X82" s="87"/>
      <c r="Y82" s="87"/>
    </row>
    <row r="86" s="92" customFormat="true" ht="28.2" hidden="false" customHeight="true" outlineLevel="0" collapsed="false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91"/>
      <c r="S86" s="91"/>
      <c r="T86" s="91"/>
      <c r="U86" s="91"/>
      <c r="V86" s="91"/>
      <c r="W86" s="91"/>
      <c r="X86" s="91"/>
      <c r="Y86" s="91"/>
    </row>
    <row r="87" s="92" customFormat="true" ht="28.2" hidden="false" customHeight="true" outlineLevel="0" collapsed="false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91"/>
      <c r="S87" s="91"/>
      <c r="T87" s="91"/>
      <c r="U87" s="91"/>
      <c r="V87" s="91"/>
      <c r="W87" s="91"/>
      <c r="X87" s="91"/>
      <c r="Y87" s="91"/>
    </row>
    <row r="88" s="92" customFormat="true" ht="28.2" hidden="false" customHeight="true" outlineLevel="0" collapsed="false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91"/>
      <c r="S88" s="91"/>
      <c r="T88" s="91"/>
      <c r="U88" s="91"/>
      <c r="V88" s="91"/>
      <c r="W88" s="91"/>
      <c r="X88" s="91"/>
      <c r="Y88" s="91"/>
    </row>
    <row r="89" s="92" customFormat="true" ht="28.2" hidden="false" customHeight="true" outlineLevel="0" collapsed="false">
      <c r="R89" s="93"/>
      <c r="S89" s="93"/>
      <c r="T89" s="93"/>
      <c r="U89" s="93"/>
      <c r="V89" s="93"/>
      <c r="W89" s="93"/>
      <c r="X89" s="93"/>
      <c r="Y89" s="93"/>
    </row>
    <row r="90" s="92" customFormat="true" ht="28.2" hidden="false" customHeight="true" outlineLevel="0" collapsed="false">
      <c r="R90" s="93"/>
      <c r="S90" s="93"/>
      <c r="T90" s="93"/>
      <c r="U90" s="93"/>
      <c r="V90" s="93"/>
      <c r="W90" s="93"/>
      <c r="X90" s="93"/>
      <c r="Y90" s="93"/>
    </row>
    <row r="91" s="92" customFormat="true" ht="28.2" hidden="false" customHeight="true" outlineLevel="0" collapsed="false">
      <c r="R91" s="93"/>
      <c r="S91" s="93"/>
      <c r="T91" s="93"/>
      <c r="U91" s="93"/>
      <c r="V91" s="93"/>
      <c r="W91" s="93"/>
      <c r="X91" s="93"/>
      <c r="Y91" s="93"/>
    </row>
    <row r="93" s="92" customFormat="true" ht="28.2" hidden="false" customHeight="true" outlineLevel="0" collapsed="false">
      <c r="A93" s="69"/>
      <c r="B93" s="69"/>
      <c r="C93" s="69"/>
      <c r="D93" s="69"/>
      <c r="E93" s="69"/>
      <c r="F93" s="69"/>
      <c r="G93" s="69"/>
      <c r="H93" s="94" t="s">
        <v>241</v>
      </c>
      <c r="I93" s="69"/>
      <c r="J93" s="69"/>
      <c r="K93" s="69"/>
      <c r="L93" s="69"/>
      <c r="M93" s="69"/>
      <c r="N93" s="69"/>
      <c r="O93" s="69"/>
      <c r="P93" s="69"/>
      <c r="Q93" s="69"/>
      <c r="R93" s="91"/>
      <c r="S93" s="91"/>
      <c r="T93" s="91"/>
      <c r="U93" s="91"/>
      <c r="V93" s="91"/>
      <c r="W93" s="91"/>
      <c r="X93" s="91"/>
      <c r="Y93" s="91"/>
    </row>
    <row r="94" s="92" customFormat="true" ht="28.2" hidden="false" customHeight="true" outlineLevel="0" collapsed="false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91"/>
      <c r="S94" s="91"/>
      <c r="T94" s="91"/>
      <c r="U94" s="91"/>
      <c r="V94" s="91"/>
      <c r="W94" s="91"/>
      <c r="X94" s="91"/>
      <c r="Y94" s="91"/>
    </row>
    <row r="95" s="92" customFormat="true" ht="28.2" hidden="false" customHeight="true" outlineLevel="0" collapsed="false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91"/>
      <c r="S95" s="91"/>
      <c r="T95" s="91"/>
      <c r="U95" s="91"/>
      <c r="V95" s="91"/>
      <c r="W95" s="91"/>
      <c r="X95" s="91"/>
      <c r="Y95" s="91"/>
    </row>
    <row r="96" s="92" customFormat="true" ht="28.2" hidden="false" customHeight="true" outlineLevel="0" collapsed="false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91"/>
      <c r="S96" s="91"/>
      <c r="T96" s="91"/>
      <c r="U96" s="91"/>
      <c r="V96" s="91"/>
      <c r="W96" s="91"/>
      <c r="X96" s="91"/>
      <c r="Y96" s="91"/>
    </row>
    <row r="97" s="92" customFormat="true" ht="28.2" hidden="false" customHeight="true" outlineLevel="0" collapsed="false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91"/>
      <c r="S97" s="91"/>
      <c r="T97" s="91"/>
      <c r="U97" s="91"/>
      <c r="V97" s="91"/>
      <c r="W97" s="91"/>
      <c r="X97" s="91"/>
      <c r="Y97" s="91"/>
    </row>
    <row r="98" s="92" customFormat="true" ht="28.2" hidden="false" customHeight="true" outlineLevel="0" collapsed="false">
      <c r="A98" s="69"/>
      <c r="B98" s="95" t="str">
        <f aca="false">'Input Data'!A6</f>
        <v>Nominal Required Capacity</v>
      </c>
      <c r="C98" s="69"/>
      <c r="D98" s="69"/>
      <c r="E98" s="69"/>
      <c r="F98" s="69"/>
      <c r="G98" s="69"/>
      <c r="H98" s="69"/>
      <c r="I98" s="69"/>
      <c r="J98" s="69"/>
      <c r="K98" s="69"/>
      <c r="L98" s="69" t="str">
        <f aca="false">'Input Data'!B6</f>
        <v>Q [t/h]</v>
      </c>
      <c r="M98" s="69"/>
      <c r="N98" s="69"/>
      <c r="O98" s="69"/>
      <c r="P98" s="69"/>
      <c r="Q98" s="69"/>
      <c r="R98" s="91"/>
      <c r="S98" s="91"/>
      <c r="T98" s="91"/>
      <c r="U98" s="91"/>
      <c r="V98" s="91"/>
      <c r="W98" s="91"/>
      <c r="X98" s="91"/>
      <c r="Y98" s="91"/>
    </row>
    <row r="99" s="92" customFormat="true" ht="28.2" hidden="false" customHeight="true" outlineLevel="0" collapsed="false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91"/>
      <c r="S99" s="91"/>
      <c r="T99" s="91"/>
      <c r="U99" s="91"/>
      <c r="V99" s="91"/>
      <c r="W99" s="91"/>
      <c r="X99" s="91"/>
      <c r="Y99" s="91"/>
    </row>
    <row r="100" s="92" customFormat="true" ht="28.2" hidden="false" customHeight="true" outlineLevel="0" collapsed="false">
      <c r="A100" s="69"/>
      <c r="B100" s="94" t="s">
        <v>242</v>
      </c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91"/>
      <c r="S100" s="91"/>
      <c r="T100" s="91"/>
      <c r="U100" s="91"/>
      <c r="V100" s="91"/>
      <c r="W100" s="91"/>
      <c r="X100" s="91"/>
      <c r="Y100" s="91"/>
    </row>
    <row r="101" s="92" customFormat="true" ht="28.2" hidden="false" customHeight="true" outlineLevel="0" collapsed="false">
      <c r="A101" s="69"/>
      <c r="B101" s="96" t="s">
        <v>243</v>
      </c>
      <c r="C101" s="69"/>
      <c r="D101" s="69"/>
      <c r="E101" s="69"/>
      <c r="F101" s="69"/>
      <c r="G101" s="69"/>
      <c r="H101" s="69"/>
      <c r="I101" s="69"/>
      <c r="J101" s="69"/>
      <c r="K101" s="69"/>
      <c r="L101" s="69" t="n">
        <f aca="false">'Input Data'!C2</f>
        <v>0</v>
      </c>
      <c r="M101" s="69"/>
      <c r="N101" s="69"/>
      <c r="O101" s="69"/>
      <c r="P101" s="69"/>
      <c r="Q101" s="69"/>
      <c r="R101" s="91"/>
      <c r="S101" s="91"/>
      <c r="T101" s="91"/>
      <c r="U101" s="91"/>
      <c r="V101" s="91"/>
      <c r="W101" s="91"/>
      <c r="X101" s="91"/>
      <c r="Y101" s="91"/>
      <c r="Z101" s="97"/>
    </row>
    <row r="102" s="92" customFormat="true" ht="28.2" hidden="false" customHeight="true" outlineLevel="0" collapsed="false">
      <c r="A102" s="69"/>
      <c r="B102" s="95" t="str">
        <f aca="false">'Input Data'!A3</f>
        <v>Bulk density</v>
      </c>
      <c r="C102" s="69"/>
      <c r="D102" s="69"/>
      <c r="E102" s="69"/>
      <c r="F102" s="69"/>
      <c r="G102" s="69"/>
      <c r="H102" s="69"/>
      <c r="I102" s="69"/>
      <c r="J102" s="69"/>
      <c r="K102" s="69"/>
      <c r="L102" s="69" t="s">
        <v>244</v>
      </c>
      <c r="M102" s="69"/>
      <c r="N102" s="69"/>
      <c r="O102" s="69"/>
      <c r="P102" s="69"/>
      <c r="Q102" s="69"/>
      <c r="R102" s="91"/>
      <c r="S102" s="91"/>
      <c r="T102" s="91"/>
      <c r="U102" s="91"/>
      <c r="V102" s="91"/>
      <c r="W102" s="91"/>
      <c r="X102" s="91"/>
      <c r="Y102" s="91"/>
    </row>
    <row r="103" s="92" customFormat="true" ht="28.2" hidden="false" customHeight="true" outlineLevel="0" collapsed="false">
      <c r="A103" s="69"/>
      <c r="B103" s="95" t="str">
        <f aca="false">'Input Data'!A4</f>
        <v>Repose angle </v>
      </c>
      <c r="C103" s="69"/>
      <c r="D103" s="69"/>
      <c r="E103" s="69"/>
      <c r="F103" s="69"/>
      <c r="G103" s="69"/>
      <c r="H103" s="69"/>
      <c r="I103" s="69"/>
      <c r="J103" s="69"/>
      <c r="K103" s="69"/>
      <c r="L103" s="98" t="s">
        <v>245</v>
      </c>
      <c r="M103" s="69"/>
      <c r="N103" s="69"/>
      <c r="O103" s="69"/>
      <c r="P103" s="69"/>
      <c r="Q103" s="69"/>
      <c r="R103" s="91"/>
      <c r="S103" s="91"/>
      <c r="T103" s="91"/>
      <c r="U103" s="91"/>
      <c r="V103" s="91"/>
      <c r="W103" s="91"/>
      <c r="X103" s="91"/>
      <c r="Y103" s="91"/>
    </row>
    <row r="104" s="92" customFormat="true" ht="28.2" hidden="false" customHeight="true" outlineLevel="0" collapsed="false">
      <c r="A104" s="69"/>
      <c r="B104" s="69" t="str">
        <f aca="false">'Input Data'!A5</f>
        <v>Friction Coefficient (material/steel)</v>
      </c>
      <c r="C104" s="69"/>
      <c r="D104" s="69"/>
      <c r="E104" s="69"/>
      <c r="F104" s="69"/>
      <c r="G104" s="69"/>
      <c r="H104" s="69"/>
      <c r="I104" s="69"/>
      <c r="J104" s="69"/>
      <c r="K104" s="69"/>
      <c r="L104" s="69" t="s">
        <v>246</v>
      </c>
      <c r="M104" s="69"/>
      <c r="N104" s="69"/>
      <c r="O104" s="69"/>
      <c r="P104" s="69"/>
      <c r="Q104" s="69"/>
      <c r="R104" s="91"/>
      <c r="S104" s="91"/>
      <c r="T104" s="91"/>
      <c r="U104" s="91"/>
      <c r="V104" s="91"/>
      <c r="W104" s="91"/>
      <c r="X104" s="91"/>
      <c r="Y104" s="91"/>
    </row>
    <row r="105" s="92" customFormat="true" ht="28.2" hidden="false" customHeight="true" outlineLevel="0" collapsed="false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91"/>
      <c r="S105" s="91"/>
      <c r="T105" s="91"/>
      <c r="U105" s="91"/>
      <c r="V105" s="91"/>
      <c r="W105" s="91"/>
      <c r="X105" s="91"/>
      <c r="Y105" s="91"/>
    </row>
    <row r="106" s="92" customFormat="true" ht="28.2" hidden="false" customHeight="true" outlineLevel="0" collapsed="false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91"/>
      <c r="S106" s="91"/>
      <c r="T106" s="91"/>
      <c r="U106" s="91"/>
      <c r="V106" s="91"/>
      <c r="W106" s="91"/>
      <c r="X106" s="91"/>
      <c r="Y106" s="91"/>
    </row>
    <row r="107" s="92" customFormat="true" ht="28.2" hidden="false" customHeight="true" outlineLevel="0" collapsed="false">
      <c r="A107" s="69"/>
      <c r="B107" s="94" t="s">
        <v>247</v>
      </c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91"/>
      <c r="S107" s="91"/>
      <c r="T107" s="91"/>
      <c r="U107" s="91"/>
      <c r="V107" s="91"/>
      <c r="W107" s="91"/>
      <c r="X107" s="91"/>
      <c r="Y107" s="91"/>
    </row>
    <row r="108" s="92" customFormat="true" ht="28.2" hidden="false" customHeight="true" outlineLevel="0" collapsed="false">
      <c r="A108" s="69"/>
      <c r="B108" s="69" t="str">
        <f aca="false">'Input Data'!A27</f>
        <v>Bottom stockpile width</v>
      </c>
      <c r="C108" s="69"/>
      <c r="D108" s="69"/>
      <c r="E108" s="69"/>
      <c r="F108" s="69"/>
      <c r="G108" s="69"/>
      <c r="H108" s="69"/>
      <c r="I108" s="69"/>
      <c r="J108" s="69"/>
      <c r="K108" s="69"/>
      <c r="L108" s="69" t="s">
        <v>248</v>
      </c>
      <c r="M108" s="69"/>
      <c r="N108" s="69"/>
      <c r="O108" s="69"/>
      <c r="P108" s="69"/>
      <c r="Q108" s="69"/>
      <c r="R108" s="91"/>
      <c r="S108" s="91"/>
      <c r="T108" s="91"/>
      <c r="U108" s="91"/>
      <c r="V108" s="91"/>
      <c r="W108" s="91"/>
      <c r="X108" s="91"/>
      <c r="Y108" s="91"/>
    </row>
    <row r="109" s="92" customFormat="true" ht="28.2" hidden="false" customHeight="true" outlineLevel="0" collapsed="false">
      <c r="A109" s="69"/>
      <c r="B109" s="69" t="str">
        <f aca="false">'Input Data'!A26</f>
        <v>Stockpile height</v>
      </c>
      <c r="C109" s="69"/>
      <c r="D109" s="69"/>
      <c r="E109" s="69"/>
      <c r="F109" s="69"/>
      <c r="G109" s="69"/>
      <c r="H109" s="69"/>
      <c r="I109" s="69"/>
      <c r="J109" s="69"/>
      <c r="K109" s="69"/>
      <c r="L109" s="69" t="s">
        <v>249</v>
      </c>
      <c r="M109" s="69"/>
      <c r="N109" s="69"/>
      <c r="O109" s="69"/>
      <c r="P109" s="69"/>
      <c r="Q109" s="69"/>
      <c r="R109" s="91"/>
      <c r="S109" s="91"/>
      <c r="T109" s="91"/>
      <c r="U109" s="91"/>
      <c r="V109" s="91"/>
      <c r="W109" s="91"/>
      <c r="X109" s="91"/>
      <c r="Y109" s="91"/>
    </row>
    <row r="110" s="92" customFormat="true" ht="28.2" hidden="false" customHeight="true" outlineLevel="0" collapsed="false">
      <c r="A110" s="69"/>
      <c r="B110" s="69" t="str">
        <f aca="false">'Input Data'!A29</f>
        <v>Top stockpile width</v>
      </c>
      <c r="C110" s="69"/>
      <c r="D110" s="69"/>
      <c r="E110" s="69"/>
      <c r="F110" s="69"/>
      <c r="G110" s="69"/>
      <c r="H110" s="69"/>
      <c r="I110" s="69"/>
      <c r="J110" s="69"/>
      <c r="K110" s="69"/>
      <c r="L110" s="69" t="s">
        <v>250</v>
      </c>
      <c r="M110" s="69"/>
      <c r="N110" s="69"/>
      <c r="O110" s="69"/>
      <c r="P110" s="69"/>
      <c r="Q110" s="69"/>
      <c r="R110" s="91"/>
      <c r="S110" s="91"/>
      <c r="T110" s="91"/>
      <c r="U110" s="91"/>
      <c r="V110" s="91"/>
      <c r="W110" s="91"/>
      <c r="X110" s="91"/>
      <c r="Y110" s="91"/>
    </row>
    <row r="111" s="92" customFormat="true" ht="28.2" hidden="false" customHeight="true" outlineLevel="0" collapsed="false">
      <c r="A111" s="69"/>
      <c r="B111" s="69" t="str">
        <f aca="false">'Input Data'!A28</f>
        <v>Stockpile lenght (of the full stockpile section)</v>
      </c>
      <c r="C111" s="69"/>
      <c r="D111" s="69"/>
      <c r="E111" s="69"/>
      <c r="F111" s="69"/>
      <c r="G111" s="69"/>
      <c r="H111" s="69"/>
      <c r="I111" s="69"/>
      <c r="J111" s="69"/>
      <c r="K111" s="69"/>
      <c r="L111" s="69" t="s">
        <v>251</v>
      </c>
      <c r="M111" s="69"/>
      <c r="N111" s="69"/>
      <c r="O111" s="69"/>
      <c r="P111" s="69"/>
      <c r="Q111" s="69"/>
      <c r="R111" s="91"/>
      <c r="S111" s="91"/>
      <c r="T111" s="91"/>
      <c r="U111" s="91"/>
      <c r="V111" s="91"/>
      <c r="W111" s="91"/>
      <c r="X111" s="91"/>
      <c r="Y111" s="91"/>
    </row>
    <row r="112" s="92" customFormat="true" ht="28.2" hidden="false" customHeight="true" outlineLevel="0" collapsed="false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91"/>
      <c r="S112" s="91"/>
      <c r="T112" s="91"/>
      <c r="U112" s="91"/>
      <c r="V112" s="91"/>
      <c r="W112" s="91"/>
      <c r="X112" s="91"/>
      <c r="Y112" s="91"/>
    </row>
    <row r="113" s="92" customFormat="true" ht="28.2" hidden="false" customHeight="true" outlineLevel="0" collapsed="false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91"/>
      <c r="S113" s="91"/>
      <c r="T113" s="91"/>
      <c r="U113" s="91"/>
      <c r="V113" s="91"/>
      <c r="W113" s="91"/>
      <c r="X113" s="91"/>
      <c r="Y113" s="91"/>
    </row>
    <row r="114" s="92" customFormat="true" ht="28.2" hidden="false" customHeight="true" outlineLevel="0" collapsed="false">
      <c r="A114" s="69"/>
      <c r="B114" s="94" t="s">
        <v>252</v>
      </c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91"/>
      <c r="S114" s="91"/>
      <c r="T114" s="91"/>
      <c r="U114" s="91"/>
      <c r="V114" s="91"/>
      <c r="W114" s="91"/>
      <c r="X114" s="91"/>
      <c r="Y114" s="91"/>
    </row>
    <row r="115" s="92" customFormat="true" ht="28.2" hidden="false" customHeight="true" outlineLevel="0" collapsed="false">
      <c r="A115" s="69"/>
      <c r="B115" s="95" t="str">
        <f aca="false">'Input Data'!A8</f>
        <v>Diameter (on cutting edge)</v>
      </c>
      <c r="C115" s="69"/>
      <c r="D115" s="69"/>
      <c r="E115" s="69"/>
      <c r="F115" s="69"/>
      <c r="G115" s="69"/>
      <c r="H115" s="69"/>
      <c r="I115" s="69"/>
      <c r="J115" s="69"/>
      <c r="K115" s="69"/>
      <c r="L115" s="69" t="str">
        <f aca="false">'Input Data'!B8</f>
        <v>D [m]</v>
      </c>
      <c r="M115" s="69"/>
      <c r="N115" s="69"/>
      <c r="O115" s="69"/>
      <c r="P115" s="69"/>
      <c r="Q115" s="69"/>
      <c r="R115" s="91"/>
      <c r="S115" s="91"/>
      <c r="T115" s="91"/>
      <c r="U115" s="91"/>
      <c r="V115" s="91"/>
      <c r="W115" s="91"/>
      <c r="X115" s="91"/>
      <c r="Y115" s="91"/>
    </row>
    <row r="116" s="92" customFormat="true" ht="28.2" hidden="false" customHeight="true" outlineLevel="0" collapsed="false">
      <c r="A116" s="69"/>
      <c r="B116" s="69" t="str">
        <f aca="false">'Input Data'!A10</f>
        <v>Number of buckets</v>
      </c>
      <c r="C116" s="69"/>
      <c r="D116" s="69"/>
      <c r="E116" s="69"/>
      <c r="F116" s="69"/>
      <c r="G116" s="69"/>
      <c r="H116" s="69"/>
      <c r="I116" s="69"/>
      <c r="J116" s="69"/>
      <c r="K116" s="69"/>
      <c r="L116" s="69" t="str">
        <f aca="false">'Input Data'!B10</f>
        <v>z</v>
      </c>
      <c r="M116" s="69"/>
      <c r="N116" s="69"/>
      <c r="O116" s="69"/>
      <c r="P116" s="69"/>
      <c r="Q116" s="69"/>
      <c r="R116" s="91"/>
      <c r="S116" s="91"/>
      <c r="T116" s="91"/>
      <c r="U116" s="91"/>
      <c r="V116" s="91"/>
      <c r="W116" s="91"/>
      <c r="X116" s="91"/>
      <c r="Y116" s="91"/>
    </row>
    <row r="117" s="92" customFormat="true" ht="28.2" hidden="false" customHeight="true" outlineLevel="0" collapsed="false">
      <c r="A117" s="69"/>
      <c r="B117" s="69" t="str">
        <f aca="false">'Input Data'!A11</f>
        <v>Bucket volume</v>
      </c>
      <c r="C117" s="69"/>
      <c r="D117" s="69"/>
      <c r="E117" s="69"/>
      <c r="F117" s="69"/>
      <c r="G117" s="69"/>
      <c r="H117" s="69"/>
      <c r="I117" s="69"/>
      <c r="J117" s="69"/>
      <c r="K117" s="69"/>
      <c r="L117" s="69" t="s">
        <v>253</v>
      </c>
      <c r="M117" s="69"/>
      <c r="N117" s="69"/>
      <c r="O117" s="69"/>
      <c r="P117" s="69"/>
      <c r="Q117" s="69"/>
      <c r="R117" s="91"/>
      <c r="S117" s="91"/>
      <c r="T117" s="91"/>
      <c r="U117" s="91"/>
      <c r="V117" s="91"/>
      <c r="W117" s="91"/>
      <c r="X117" s="91"/>
      <c r="Y117" s="91"/>
    </row>
    <row r="118" s="92" customFormat="true" ht="28.2" hidden="false" customHeight="true" outlineLevel="0" collapsed="false">
      <c r="A118" s="69"/>
      <c r="B118" s="69" t="str">
        <f aca="false">'Input Data'!A12</f>
        <v>Bucket height</v>
      </c>
      <c r="C118" s="69"/>
      <c r="D118" s="69"/>
      <c r="E118" s="69"/>
      <c r="F118" s="69"/>
      <c r="G118" s="69"/>
      <c r="H118" s="69"/>
      <c r="I118" s="69"/>
      <c r="J118" s="69"/>
      <c r="K118" s="69"/>
      <c r="L118" s="69" t="s">
        <v>254</v>
      </c>
      <c r="M118" s="69"/>
      <c r="N118" s="69"/>
      <c r="O118" s="69"/>
      <c r="P118" s="69"/>
      <c r="Q118" s="69"/>
      <c r="R118" s="91"/>
      <c r="S118" s="91"/>
      <c r="T118" s="91"/>
      <c r="U118" s="91"/>
      <c r="V118" s="91"/>
      <c r="W118" s="91"/>
      <c r="X118" s="91"/>
      <c r="Y118" s="91"/>
    </row>
    <row r="119" s="92" customFormat="true" ht="28.2" hidden="false" customHeight="true" outlineLevel="0" collapsed="false">
      <c r="A119" s="69"/>
      <c r="B119" s="69" t="str">
        <f aca="false">'Input Data'!A13</f>
        <v>Bucket width</v>
      </c>
      <c r="C119" s="69"/>
      <c r="D119" s="69"/>
      <c r="E119" s="69"/>
      <c r="F119" s="69"/>
      <c r="G119" s="69"/>
      <c r="H119" s="69"/>
      <c r="I119" s="69"/>
      <c r="J119" s="69"/>
      <c r="K119" s="69"/>
      <c r="L119" s="69" t="s">
        <v>255</v>
      </c>
      <c r="M119" s="69"/>
      <c r="N119" s="69"/>
      <c r="O119" s="69"/>
      <c r="P119" s="69"/>
      <c r="Q119" s="69"/>
      <c r="R119" s="91"/>
      <c r="S119" s="91"/>
      <c r="T119" s="91"/>
      <c r="U119" s="91"/>
      <c r="V119" s="91"/>
      <c r="W119" s="91"/>
      <c r="X119" s="91"/>
      <c r="Y119" s="91"/>
    </row>
    <row r="120" s="92" customFormat="true" ht="28.2" hidden="false" customHeight="true" outlineLevel="0" collapsed="false">
      <c r="A120" s="69"/>
      <c r="B120" s="95" t="str">
        <f aca="false">'Input Data'!A9</f>
        <v>Bucket wheel rotational speed</v>
      </c>
      <c r="C120" s="69"/>
      <c r="D120" s="69"/>
      <c r="E120" s="69"/>
      <c r="F120" s="69"/>
      <c r="G120" s="69"/>
      <c r="H120" s="69"/>
      <c r="I120" s="69"/>
      <c r="J120" s="69"/>
      <c r="K120" s="69"/>
      <c r="L120" s="69" t="s">
        <v>256</v>
      </c>
      <c r="M120" s="69"/>
      <c r="N120" s="69"/>
      <c r="O120" s="69"/>
      <c r="P120" s="69"/>
      <c r="Q120" s="69"/>
      <c r="R120" s="91"/>
      <c r="S120" s="91"/>
      <c r="T120" s="91"/>
      <c r="U120" s="91"/>
      <c r="V120" s="91"/>
      <c r="W120" s="91"/>
      <c r="X120" s="91"/>
      <c r="Y120" s="91"/>
    </row>
    <row r="121" s="92" customFormat="true" ht="28.2" hidden="false" customHeight="true" outlineLevel="0" collapsed="false">
      <c r="A121" s="69"/>
      <c r="B121" s="95" t="str">
        <f aca="false">'Input Data'!A16</f>
        <v>Efficiency of Drive (Coupling+Motor+Gearbox)</v>
      </c>
      <c r="C121" s="69"/>
      <c r="D121" s="69"/>
      <c r="E121" s="69"/>
      <c r="F121" s="69"/>
      <c r="G121" s="69"/>
      <c r="H121" s="69"/>
      <c r="I121" s="69"/>
      <c r="J121" s="69"/>
      <c r="K121" s="69"/>
      <c r="L121" s="99" t="s">
        <v>257</v>
      </c>
      <c r="M121" s="69"/>
      <c r="N121" s="69"/>
      <c r="O121" s="69"/>
      <c r="P121" s="69"/>
      <c r="Q121" s="69"/>
      <c r="R121" s="91"/>
      <c r="S121" s="91"/>
      <c r="T121" s="91"/>
      <c r="U121" s="91"/>
      <c r="V121" s="91"/>
      <c r="W121" s="91"/>
      <c r="X121" s="91"/>
      <c r="Y121" s="91"/>
    </row>
    <row r="122" s="92" customFormat="true" ht="28.2" hidden="false" customHeight="true" outlineLevel="0" collapsed="false">
      <c r="A122" s="69"/>
      <c r="B122" s="69" t="str">
        <f aca="false">'Input Data'!A17</f>
        <v>Bucket Efficiency (filling factor)</v>
      </c>
      <c r="C122" s="69"/>
      <c r="D122" s="69"/>
      <c r="E122" s="69"/>
      <c r="F122" s="69"/>
      <c r="G122" s="69"/>
      <c r="H122" s="69"/>
      <c r="I122" s="69"/>
      <c r="J122" s="69"/>
      <c r="K122" s="69"/>
      <c r="L122" s="69" t="str">
        <f aca="false">'Input Data'!B17</f>
        <v>f</v>
      </c>
      <c r="M122" s="69"/>
      <c r="N122" s="69"/>
      <c r="O122" s="69"/>
      <c r="P122" s="69"/>
      <c r="Q122" s="69"/>
      <c r="R122" s="91"/>
      <c r="S122" s="91"/>
      <c r="T122" s="91"/>
      <c r="U122" s="91"/>
      <c r="V122" s="91"/>
      <c r="W122" s="91"/>
      <c r="X122" s="91"/>
      <c r="Y122" s="91"/>
    </row>
    <row r="123" s="92" customFormat="true" ht="28.2" hidden="false" customHeight="true" outlineLevel="0" collapsed="false">
      <c r="A123" s="69"/>
      <c r="B123" s="69" t="str">
        <f aca="false">'Input Data'!A18</f>
        <v>Maximum potential capacity</v>
      </c>
      <c r="C123" s="69"/>
      <c r="D123" s="69"/>
      <c r="E123" s="69"/>
      <c r="F123" s="69"/>
      <c r="G123" s="69"/>
      <c r="H123" s="69"/>
      <c r="I123" s="69"/>
      <c r="J123" s="69"/>
      <c r="K123" s="69"/>
      <c r="L123" s="69" t="str">
        <f aca="false">'Input Data'!B18</f>
        <v>Q'=f rVbS   [t/h]</v>
      </c>
      <c r="M123" s="69"/>
      <c r="N123" s="69"/>
      <c r="O123" s="100"/>
      <c r="P123" s="69"/>
      <c r="Q123" s="69"/>
      <c r="R123" s="91"/>
      <c r="S123" s="91"/>
      <c r="T123" s="91"/>
      <c r="U123" s="91"/>
      <c r="V123" s="91"/>
      <c r="W123" s="91"/>
      <c r="X123" s="91"/>
      <c r="Y123" s="91"/>
    </row>
    <row r="124" s="92" customFormat="true" ht="28.2" hidden="false" customHeight="true" outlineLevel="0" collapsed="false">
      <c r="A124" s="69"/>
      <c r="B124" s="69" t="str">
        <f aca="false">'Input Data'!E6</f>
        <v>Froud factor</v>
      </c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91"/>
      <c r="S124" s="91"/>
      <c r="T124" s="91"/>
      <c r="U124" s="91"/>
      <c r="V124" s="91"/>
      <c r="W124" s="91"/>
      <c r="X124" s="91"/>
      <c r="Y124" s="91"/>
    </row>
    <row r="125" s="92" customFormat="true" ht="28.2" hidden="false" customHeight="true" outlineLevel="0" collapsed="false">
      <c r="A125" s="69"/>
      <c r="B125" s="69" t="str">
        <f aca="false">'Input Data'!A64</f>
        <v>Buckets discharge </v>
      </c>
      <c r="C125" s="69"/>
      <c r="D125" s="69"/>
      <c r="E125" s="69"/>
      <c r="F125" s="69"/>
      <c r="G125" s="69"/>
      <c r="H125" s="69"/>
      <c r="I125" s="69"/>
      <c r="J125" s="69"/>
      <c r="K125" s="69"/>
      <c r="L125" s="69" t="str">
        <f aca="false">'Input Data'!B64</f>
        <v>S [bucket/min]</v>
      </c>
      <c r="M125" s="69"/>
      <c r="N125" s="69"/>
      <c r="O125" s="69"/>
      <c r="P125" s="69"/>
      <c r="Q125" s="69"/>
      <c r="R125" s="91"/>
      <c r="S125" s="91"/>
      <c r="T125" s="91"/>
      <c r="U125" s="91"/>
      <c r="V125" s="91"/>
      <c r="W125" s="91"/>
      <c r="X125" s="91"/>
      <c r="Y125" s="91"/>
    </row>
    <row r="126" s="92" customFormat="true" ht="28.2" hidden="false" customHeight="true" outlineLevel="0" collapsed="false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91"/>
      <c r="S126" s="91"/>
      <c r="T126" s="91"/>
      <c r="U126" s="91"/>
      <c r="V126" s="91"/>
      <c r="W126" s="91"/>
      <c r="X126" s="91"/>
      <c r="Y126" s="91"/>
    </row>
    <row r="127" s="92" customFormat="true" ht="28.2" hidden="false" customHeight="true" outlineLevel="0" collapsed="false">
      <c r="A127" s="69"/>
      <c r="R127" s="91"/>
      <c r="S127" s="91"/>
      <c r="T127" s="91"/>
      <c r="U127" s="91"/>
      <c r="V127" s="91"/>
      <c r="W127" s="91"/>
      <c r="X127" s="91"/>
      <c r="Y127" s="91"/>
    </row>
    <row r="128" s="92" customFormat="true" ht="28.2" hidden="false" customHeight="true" outlineLevel="0" collapsed="false">
      <c r="A128" s="69"/>
      <c r="B128" s="94" t="s">
        <v>258</v>
      </c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91"/>
      <c r="S128" s="91"/>
      <c r="T128" s="91"/>
      <c r="U128" s="91"/>
      <c r="V128" s="91"/>
      <c r="W128" s="91"/>
      <c r="X128" s="91"/>
      <c r="Y128" s="91"/>
    </row>
    <row r="129" s="92" customFormat="true" ht="28.2" hidden="false" customHeight="true" outlineLevel="0" collapsed="false">
      <c r="A129" s="69"/>
      <c r="B129" s="69" t="str">
        <f aca="false">'Input Data'!A20</f>
        <v>Boom Lenght</v>
      </c>
      <c r="C129" s="69"/>
      <c r="D129" s="69"/>
      <c r="E129" s="69"/>
      <c r="F129" s="69"/>
      <c r="G129" s="69"/>
      <c r="H129" s="69"/>
      <c r="I129" s="69"/>
      <c r="J129" s="69"/>
      <c r="K129" s="69"/>
      <c r="L129" s="69" t="s">
        <v>259</v>
      </c>
      <c r="M129" s="69"/>
      <c r="N129" s="69"/>
      <c r="O129" s="69"/>
      <c r="P129" s="69"/>
      <c r="Q129" s="69"/>
      <c r="R129" s="91"/>
      <c r="S129" s="91"/>
      <c r="T129" s="91"/>
      <c r="U129" s="91"/>
      <c r="V129" s="91"/>
      <c r="W129" s="91"/>
      <c r="X129" s="91"/>
      <c r="Y129" s="91"/>
    </row>
    <row r="130" s="92" customFormat="true" ht="28.2" hidden="false" customHeight="true" outlineLevel="0" collapsed="false">
      <c r="A130" s="69"/>
      <c r="B130" s="69" t="str">
        <f aca="false">'Input Data'!A24</f>
        <v>Distance between pile CL and slewing axle</v>
      </c>
      <c r="C130" s="69"/>
      <c r="D130" s="69"/>
      <c r="E130" s="69"/>
      <c r="F130" s="69"/>
      <c r="G130" s="69"/>
      <c r="H130" s="69"/>
      <c r="I130" s="69"/>
      <c r="J130" s="69"/>
      <c r="K130" s="69"/>
      <c r="L130" s="69" t="str">
        <f aca="false">'Input Data'!B24</f>
        <v>d [m]</v>
      </c>
      <c r="M130" s="69"/>
      <c r="N130" s="69"/>
      <c r="O130" s="69"/>
      <c r="P130" s="69"/>
      <c r="Q130" s="69"/>
      <c r="R130" s="91"/>
      <c r="S130" s="91"/>
      <c r="T130" s="91"/>
      <c r="U130" s="91"/>
      <c r="V130" s="91"/>
      <c r="W130" s="91"/>
      <c r="X130" s="91"/>
      <c r="Y130" s="91"/>
    </row>
    <row r="131" s="92" customFormat="true" ht="28.2" hidden="false" customHeight="true" outlineLevel="0" collapsed="false">
      <c r="A131" s="69"/>
      <c r="B131" s="69" t="str">
        <f aca="false">'Input Data'!A21</f>
        <v>Height of boom hinge from bottom of yard</v>
      </c>
      <c r="C131" s="69"/>
      <c r="D131" s="69"/>
      <c r="E131" s="69"/>
      <c r="F131" s="69"/>
      <c r="G131" s="69"/>
      <c r="H131" s="69"/>
      <c r="I131" s="69"/>
      <c r="J131" s="69"/>
      <c r="K131" s="69"/>
      <c r="L131" s="69" t="s">
        <v>260</v>
      </c>
      <c r="M131" s="69"/>
      <c r="N131" s="69"/>
      <c r="O131" s="69"/>
      <c r="P131" s="69"/>
      <c r="Q131" s="69"/>
      <c r="R131" s="91"/>
      <c r="S131" s="91"/>
      <c r="T131" s="91"/>
      <c r="U131" s="91"/>
      <c r="V131" s="91"/>
      <c r="W131" s="91"/>
      <c r="X131" s="91"/>
      <c r="Y131" s="91"/>
    </row>
    <row r="132" s="92" customFormat="true" ht="28.2" hidden="false" customHeight="true" outlineLevel="0" collapsed="false">
      <c r="A132" s="69"/>
      <c r="B132" s="69" t="str">
        <f aca="false">'Input Data'!A22</f>
        <v>Distance of boom hinge from slewing axle</v>
      </c>
      <c r="C132" s="69"/>
      <c r="D132" s="69"/>
      <c r="E132" s="69"/>
      <c r="F132" s="69"/>
      <c r="G132" s="69"/>
      <c r="H132" s="69"/>
      <c r="I132" s="69"/>
      <c r="J132" s="69"/>
      <c r="K132" s="69"/>
      <c r="L132" s="69" t="str">
        <f aca="false">'Input Data'!B22</f>
        <v>l    [m]</v>
      </c>
      <c r="M132" s="69"/>
      <c r="N132" s="69"/>
      <c r="O132" s="69"/>
      <c r="P132" s="69"/>
      <c r="Q132" s="69"/>
      <c r="R132" s="91"/>
      <c r="S132" s="91"/>
      <c r="T132" s="91"/>
      <c r="U132" s="91"/>
      <c r="V132" s="91"/>
      <c r="W132" s="91"/>
      <c r="X132" s="91"/>
      <c r="Y132" s="91"/>
    </row>
    <row r="133" s="92" customFormat="true" ht="28.2" hidden="false" customHeight="true" outlineLevel="0" collapsed="false">
      <c r="A133" s="69"/>
      <c r="B133" s="69" t="str">
        <f aca="false">'Input Data'!A23</f>
        <v>Height of BW axle from boom hinge (with boom horizontal)</v>
      </c>
      <c r="C133" s="69"/>
      <c r="D133" s="69"/>
      <c r="E133" s="69"/>
      <c r="F133" s="69"/>
      <c r="G133" s="69"/>
      <c r="H133" s="69"/>
      <c r="I133" s="69"/>
      <c r="J133" s="69"/>
      <c r="K133" s="69"/>
      <c r="L133" s="69" t="str">
        <f aca="false">'Input Data'!B23</f>
        <v>h  [m]</v>
      </c>
      <c r="M133" s="69"/>
      <c r="N133" s="69"/>
      <c r="O133" s="69"/>
      <c r="P133" s="69"/>
      <c r="Q133" s="69"/>
      <c r="R133" s="91"/>
      <c r="S133" s="91"/>
      <c r="T133" s="91"/>
      <c r="U133" s="91"/>
      <c r="V133" s="91"/>
      <c r="W133" s="91"/>
      <c r="X133" s="91"/>
      <c r="Y133" s="91"/>
    </row>
    <row r="134" s="92" customFormat="true" ht="28.2" hidden="false" customHeight="true" outlineLevel="0" collapsed="false">
      <c r="A134" s="69"/>
      <c r="B134" s="69" t="str">
        <f aca="false">'Input Data'!A15</f>
        <v>Angle in which bucket discharge starts, measured from vert</v>
      </c>
      <c r="C134" s="69"/>
      <c r="D134" s="69"/>
      <c r="E134" s="69"/>
      <c r="F134" s="69"/>
      <c r="G134" s="69"/>
      <c r="H134" s="69"/>
      <c r="I134" s="69"/>
      <c r="J134" s="69"/>
      <c r="K134" s="69"/>
      <c r="L134" s="69" t="str">
        <f aca="false">'Input Data'!B15</f>
        <v>θ [°]</v>
      </c>
      <c r="M134" s="69"/>
      <c r="N134" s="69"/>
      <c r="O134" s="69"/>
      <c r="P134" s="69"/>
      <c r="Q134" s="69"/>
      <c r="R134" s="91"/>
      <c r="S134" s="91"/>
      <c r="T134" s="91"/>
      <c r="U134" s="91"/>
      <c r="V134" s="91"/>
      <c r="W134" s="91"/>
      <c r="X134" s="91"/>
      <c r="Y134" s="91"/>
    </row>
    <row r="135" s="92" customFormat="true" ht="28.2" hidden="false" customHeight="true" outlineLevel="0" collapsed="false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91"/>
      <c r="S135" s="91"/>
      <c r="T135" s="91"/>
      <c r="U135" s="91"/>
      <c r="V135" s="91"/>
      <c r="W135" s="91"/>
      <c r="X135" s="91"/>
      <c r="Y135" s="91"/>
    </row>
    <row r="136" s="92" customFormat="true" ht="28.2" hidden="false" customHeight="true" outlineLevel="0" collapsed="false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91"/>
      <c r="S136" s="91"/>
      <c r="T136" s="91"/>
      <c r="U136" s="91"/>
      <c r="V136" s="91"/>
      <c r="W136" s="91"/>
      <c r="X136" s="91"/>
      <c r="Y136" s="91"/>
    </row>
    <row r="137" s="92" customFormat="true" ht="28.2" hidden="false" customHeight="true" outlineLevel="0" collapsed="false">
      <c r="A137" s="69"/>
      <c r="B137" s="94" t="s">
        <v>261</v>
      </c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91"/>
      <c r="S137" s="91"/>
      <c r="T137" s="91"/>
      <c r="U137" s="91"/>
      <c r="V137" s="91"/>
      <c r="W137" s="91"/>
      <c r="X137" s="91"/>
      <c r="Y137" s="91"/>
    </row>
    <row r="138" s="92" customFormat="true" ht="28.2" hidden="false" customHeight="true" outlineLevel="0" collapsed="false">
      <c r="A138" s="69"/>
      <c r="B138" s="69" t="str">
        <f aca="false">'Input Data'!A25</f>
        <v>Maximum selected boom slewing speed  </v>
      </c>
      <c r="C138" s="69"/>
      <c r="D138" s="69"/>
      <c r="E138" s="69"/>
      <c r="F138" s="69"/>
      <c r="G138" s="69"/>
      <c r="H138" s="69"/>
      <c r="I138" s="69"/>
      <c r="J138" s="69"/>
      <c r="K138" s="69"/>
      <c r="L138" s="69" t="s">
        <v>262</v>
      </c>
      <c r="M138" s="69"/>
      <c r="N138" s="69"/>
      <c r="O138" s="69"/>
      <c r="P138" s="69"/>
      <c r="Q138" s="69"/>
      <c r="R138" s="91"/>
      <c r="S138" s="91"/>
      <c r="T138" s="91"/>
      <c r="U138" s="91"/>
      <c r="V138" s="91"/>
      <c r="W138" s="91"/>
      <c r="X138" s="91"/>
      <c r="Y138" s="91"/>
    </row>
    <row r="139" s="92" customFormat="true" ht="28.2" hidden="false" customHeight="true" outlineLevel="0" collapsed="false">
      <c r="A139" s="69"/>
      <c r="B139" s="69" t="str">
        <f aca="false">'Input Data'!A36</f>
        <v>Slewing acceleration </v>
      </c>
      <c r="C139" s="69"/>
      <c r="D139" s="69"/>
      <c r="E139" s="69"/>
      <c r="F139" s="69"/>
      <c r="G139" s="69"/>
      <c r="H139" s="69"/>
      <c r="I139" s="69"/>
      <c r="J139" s="69"/>
      <c r="K139" s="69"/>
      <c r="L139" s="69" t="s">
        <v>263</v>
      </c>
      <c r="M139" s="69"/>
      <c r="N139" s="69"/>
      <c r="O139" s="69"/>
      <c r="P139" s="69"/>
      <c r="Q139" s="69"/>
      <c r="R139" s="91"/>
      <c r="S139" s="91"/>
      <c r="T139" s="91"/>
      <c r="U139" s="91"/>
      <c r="V139" s="91"/>
      <c r="W139" s="91"/>
      <c r="X139" s="91"/>
      <c r="Y139" s="91"/>
    </row>
    <row r="140" s="92" customFormat="true" ht="28.2" hidden="false" customHeight="true" outlineLevel="0" collapsed="false">
      <c r="A140" s="69"/>
      <c r="B140" s="69" t="str">
        <f aca="false">'Input Data'!A38</f>
        <v>Slewing deceleration </v>
      </c>
      <c r="C140" s="69"/>
      <c r="D140" s="69"/>
      <c r="E140" s="69"/>
      <c r="F140" s="69"/>
      <c r="G140" s="69"/>
      <c r="H140" s="69"/>
      <c r="I140" s="69"/>
      <c r="J140" s="69"/>
      <c r="K140" s="69"/>
      <c r="L140" s="69" t="s">
        <v>264</v>
      </c>
      <c r="M140" s="69"/>
      <c r="N140" s="69"/>
      <c r="O140" s="69"/>
      <c r="P140" s="69"/>
      <c r="Q140" s="69"/>
      <c r="R140" s="91"/>
      <c r="S140" s="91"/>
      <c r="T140" s="91"/>
      <c r="U140" s="91"/>
      <c r="V140" s="91"/>
      <c r="W140" s="91"/>
      <c r="X140" s="91"/>
      <c r="Y140" s="91"/>
    </row>
    <row r="141" s="92" customFormat="true" ht="28.2" hidden="false" customHeight="true" outlineLevel="0" collapsed="false">
      <c r="A141" s="69"/>
      <c r="B141" s="69" t="str">
        <f aca="false">'Input Data'!A41</f>
        <v>Number of selected benches</v>
      </c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91"/>
      <c r="S141" s="91"/>
      <c r="T141" s="91"/>
      <c r="U141" s="91"/>
      <c r="V141" s="91"/>
      <c r="W141" s="91"/>
      <c r="X141" s="91"/>
      <c r="Y141" s="91"/>
    </row>
    <row r="142" s="92" customFormat="true" ht="28.2" hidden="false" customHeight="true" outlineLevel="0" collapsed="false">
      <c r="A142" s="69"/>
      <c r="B142" s="69" t="str">
        <f aca="false">'Input Data'!E13</f>
        <v>Ratio of cutting height to wheel radious</v>
      </c>
      <c r="C142" s="69"/>
      <c r="D142" s="69"/>
      <c r="E142" s="69"/>
      <c r="F142" s="69"/>
      <c r="G142" s="69"/>
      <c r="H142" s="69"/>
      <c r="I142" s="69"/>
      <c r="J142" s="69"/>
      <c r="K142" s="69"/>
      <c r="L142" s="69" t="s">
        <v>265</v>
      </c>
      <c r="M142" s="69"/>
      <c r="N142" s="69"/>
      <c r="O142" s="69"/>
      <c r="P142" s="69"/>
      <c r="Q142" s="69"/>
      <c r="R142" s="91"/>
      <c r="S142" s="91"/>
      <c r="T142" s="91"/>
      <c r="U142" s="91"/>
      <c r="V142" s="91"/>
      <c r="W142" s="91"/>
      <c r="X142" s="91"/>
      <c r="Y142" s="91"/>
    </row>
    <row r="143" s="92" customFormat="true" ht="28.2" hidden="false" customHeight="true" outlineLevel="0" collapsed="false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91"/>
      <c r="S143" s="91"/>
      <c r="T143" s="91"/>
      <c r="U143" s="91"/>
      <c r="V143" s="91"/>
      <c r="W143" s="91"/>
      <c r="X143" s="91"/>
      <c r="Y143" s="91"/>
    </row>
    <row r="144" s="92" customFormat="true" ht="28.2" hidden="false" customHeight="true" outlineLevel="0" collapsed="false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91"/>
      <c r="S144" s="91"/>
      <c r="T144" s="91"/>
      <c r="U144" s="91"/>
      <c r="V144" s="91"/>
      <c r="W144" s="91"/>
      <c r="X144" s="91"/>
      <c r="Y144" s="91"/>
    </row>
    <row r="145" s="92" customFormat="true" ht="28.2" hidden="false" customHeight="true" outlineLevel="0" collapsed="false">
      <c r="A145" s="69"/>
      <c r="B145" s="69" t="str">
        <f aca="false">'Input Data'!A42</f>
        <v>Maximum allowable step</v>
      </c>
      <c r="C145" s="69"/>
      <c r="D145" s="69"/>
      <c r="E145" s="69"/>
      <c r="F145" s="69"/>
      <c r="G145" s="69"/>
      <c r="H145" s="69"/>
      <c r="I145" s="69"/>
      <c r="J145" s="69"/>
      <c r="K145" s="69"/>
      <c r="L145" s="69" t="s">
        <v>266</v>
      </c>
      <c r="M145" s="69"/>
      <c r="N145" s="69"/>
      <c r="O145" s="69"/>
      <c r="P145" s="69"/>
      <c r="Q145" s="69"/>
      <c r="R145" s="91"/>
      <c r="S145" s="91"/>
      <c r="T145" s="91"/>
      <c r="U145" s="91"/>
      <c r="V145" s="91"/>
      <c r="W145" s="91"/>
      <c r="X145" s="91"/>
      <c r="Y145" s="91"/>
    </row>
    <row r="146" s="92" customFormat="true" ht="28.2" hidden="false" customHeight="true" outlineLevel="0" collapsed="false">
      <c r="A146" s="69"/>
      <c r="B146" s="69" t="str">
        <f aca="false">'Input Data'!A32</f>
        <v>Selected minimum angle of Reclaiming (in plant view)</v>
      </c>
      <c r="C146" s="69"/>
      <c r="D146" s="69"/>
      <c r="E146" s="69"/>
      <c r="F146" s="69"/>
      <c r="G146" s="69"/>
      <c r="H146" s="69"/>
      <c r="I146" s="69"/>
      <c r="J146" s="69"/>
      <c r="K146" s="69"/>
      <c r="L146" s="98" t="s">
        <v>267</v>
      </c>
      <c r="M146" s="69"/>
      <c r="N146" s="69"/>
      <c r="O146" s="69"/>
      <c r="P146" s="69"/>
      <c r="Q146" s="69"/>
      <c r="R146" s="91"/>
      <c r="S146" s="91"/>
      <c r="T146" s="91"/>
      <c r="U146" s="91"/>
      <c r="V146" s="91"/>
      <c r="W146" s="91"/>
      <c r="X146" s="91"/>
      <c r="Y146" s="91"/>
    </row>
    <row r="147" s="92" customFormat="true" ht="28.2" hidden="false" customHeight="true" outlineLevel="0" collapsed="false">
      <c r="A147" s="69"/>
      <c r="B147" s="69" t="str">
        <f aca="false">'Input Data'!A35</f>
        <v>Selected Maximum angle of Reclaiming (in plant view)</v>
      </c>
      <c r="C147" s="69"/>
      <c r="D147" s="69"/>
      <c r="E147" s="69"/>
      <c r="F147" s="69"/>
      <c r="G147" s="69"/>
      <c r="H147" s="69"/>
      <c r="I147" s="69"/>
      <c r="J147" s="69"/>
      <c r="K147" s="69"/>
      <c r="L147" s="98" t="s">
        <v>268</v>
      </c>
      <c r="M147" s="69"/>
      <c r="N147" s="69"/>
      <c r="O147" s="69"/>
      <c r="P147" s="69"/>
      <c r="Q147" s="69"/>
      <c r="R147" s="91"/>
      <c r="S147" s="91"/>
      <c r="T147" s="91"/>
      <c r="U147" s="91"/>
      <c r="V147" s="91"/>
      <c r="W147" s="91"/>
      <c r="X147" s="91"/>
      <c r="Y147" s="91"/>
    </row>
    <row r="148" s="92" customFormat="true" ht="28.2" hidden="false" customHeight="true" outlineLevel="0" collapsed="false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91"/>
      <c r="S148" s="91"/>
      <c r="T148" s="91"/>
      <c r="U148" s="91"/>
      <c r="V148" s="91"/>
      <c r="W148" s="91"/>
      <c r="X148" s="91"/>
      <c r="Y148" s="91"/>
    </row>
    <row r="149" s="92" customFormat="true" ht="28.2" hidden="false" customHeight="true" outlineLevel="0" collapsed="false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91"/>
      <c r="S149" s="91"/>
      <c r="T149" s="91"/>
      <c r="U149" s="91"/>
      <c r="V149" s="91"/>
      <c r="W149" s="91"/>
      <c r="X149" s="91"/>
      <c r="Y149" s="91"/>
    </row>
    <row r="150" s="92" customFormat="true" ht="28.2" hidden="false" customHeight="true" outlineLevel="0" collapsed="false">
      <c r="R150" s="93"/>
      <c r="S150" s="93"/>
      <c r="T150" s="93"/>
      <c r="U150" s="93"/>
      <c r="V150" s="93"/>
      <c r="W150" s="93"/>
      <c r="X150" s="93"/>
      <c r="Y150" s="93"/>
    </row>
    <row r="151" s="92" customFormat="true" ht="28.2" hidden="false" customHeight="true" outlineLevel="0" collapsed="false">
      <c r="R151" s="93"/>
      <c r="S151" s="93"/>
      <c r="T151" s="93"/>
      <c r="U151" s="93"/>
      <c r="V151" s="93"/>
      <c r="W151" s="93"/>
      <c r="X151" s="93"/>
      <c r="Y151" s="93"/>
    </row>
    <row r="152" s="92" customFormat="true" ht="28.2" hidden="false" customHeight="true" outlineLevel="0" collapsed="false">
      <c r="R152" s="93"/>
      <c r="S152" s="93"/>
      <c r="T152" s="93"/>
      <c r="U152" s="93"/>
      <c r="V152" s="93"/>
      <c r="W152" s="93"/>
      <c r="X152" s="93"/>
      <c r="Y152" s="93"/>
    </row>
    <row r="153" s="92" customFormat="true" ht="28.2" hidden="false" customHeight="true" outlineLevel="0" collapsed="false">
      <c r="R153" s="93"/>
      <c r="S153" s="93"/>
      <c r="T153" s="93"/>
      <c r="U153" s="93"/>
      <c r="V153" s="93"/>
      <c r="W153" s="93"/>
      <c r="X153" s="93"/>
      <c r="Y153" s="93"/>
    </row>
    <row r="154" s="92" customFormat="true" ht="28.2" hidden="false" customHeight="true" outlineLevel="0" collapsed="false">
      <c r="R154" s="93"/>
      <c r="S154" s="93"/>
      <c r="T154" s="93"/>
      <c r="U154" s="93"/>
      <c r="V154" s="93"/>
      <c r="W154" s="93"/>
      <c r="X154" s="93"/>
      <c r="Y154" s="93"/>
    </row>
    <row r="155" s="92" customFormat="true" ht="28.2" hidden="false" customHeight="true" outlineLevel="0" collapsed="false">
      <c r="R155" s="93"/>
      <c r="S155" s="93"/>
      <c r="T155" s="93"/>
      <c r="U155" s="93"/>
      <c r="V155" s="93"/>
      <c r="W155" s="93"/>
      <c r="X155" s="93"/>
      <c r="Y155" s="93"/>
    </row>
    <row r="156" s="92" customFormat="true" ht="28.2" hidden="false" customHeight="true" outlineLevel="0" collapsed="false">
      <c r="R156" s="93"/>
      <c r="S156" s="93"/>
      <c r="T156" s="93"/>
      <c r="U156" s="93"/>
      <c r="V156" s="93"/>
      <c r="W156" s="93"/>
      <c r="X156" s="93"/>
      <c r="Y156" s="93"/>
    </row>
    <row r="157" s="92" customFormat="true" ht="28.2" hidden="false" customHeight="true" outlineLevel="0" collapsed="false">
      <c r="R157" s="93"/>
      <c r="S157" s="93"/>
      <c r="T157" s="93"/>
      <c r="U157" s="93"/>
      <c r="V157" s="93"/>
      <c r="W157" s="93"/>
      <c r="X157" s="93"/>
      <c r="Y157" s="93"/>
    </row>
    <row r="158" s="92" customFormat="true" ht="28.2" hidden="false" customHeight="true" outlineLevel="0" collapsed="false">
      <c r="R158" s="93"/>
      <c r="S158" s="93"/>
      <c r="T158" s="93"/>
      <c r="U158" s="93"/>
      <c r="V158" s="93"/>
      <c r="W158" s="93"/>
      <c r="X158" s="93"/>
      <c r="Y158" s="93"/>
    </row>
    <row r="159" s="92" customFormat="true" ht="28.2" hidden="false" customHeight="true" outlineLevel="0" collapsed="false">
      <c r="R159" s="93"/>
      <c r="S159" s="93"/>
      <c r="T159" s="93"/>
      <c r="U159" s="93"/>
      <c r="V159" s="93"/>
      <c r="W159" s="93"/>
      <c r="X159" s="93"/>
      <c r="Y159" s="93"/>
    </row>
    <row r="160" s="69" customFormat="true" ht="28.2" hidden="false" customHeight="true" outlineLevel="0" collapsed="false">
      <c r="R160" s="91"/>
      <c r="S160" s="91"/>
      <c r="T160" s="91"/>
      <c r="U160" s="91"/>
      <c r="V160" s="91"/>
      <c r="W160" s="91"/>
      <c r="X160" s="91"/>
      <c r="Y160" s="91"/>
    </row>
    <row r="161" s="69" customFormat="true" ht="28.2" hidden="false" customHeight="true" outlineLevel="0" collapsed="false">
      <c r="R161" s="101"/>
      <c r="S161" s="101"/>
      <c r="T161" s="101"/>
      <c r="U161" s="101"/>
      <c r="V161" s="101"/>
      <c r="W161" s="101"/>
      <c r="X161" s="101"/>
      <c r="Y161" s="101"/>
    </row>
    <row r="162" s="69" customFormat="true" ht="28.2" hidden="false" customHeight="true" outlineLevel="0" collapsed="false">
      <c r="R162" s="101"/>
      <c r="S162" s="101"/>
      <c r="T162" s="101"/>
      <c r="U162" s="101"/>
      <c r="V162" s="101"/>
      <c r="W162" s="101"/>
      <c r="X162" s="101"/>
      <c r="Y162" s="101"/>
    </row>
    <row r="163" s="69" customFormat="true" ht="28.2" hidden="false" customHeight="true" outlineLevel="0" collapsed="false">
      <c r="B163" s="94" t="s">
        <v>269</v>
      </c>
      <c r="R163" s="101"/>
      <c r="S163" s="101"/>
      <c r="T163" s="101"/>
      <c r="U163" s="101"/>
      <c r="V163" s="101"/>
      <c r="W163" s="101"/>
      <c r="X163" s="101"/>
      <c r="Y163" s="101"/>
    </row>
    <row r="164" s="69" customFormat="true" ht="28.2" hidden="false" customHeight="true" outlineLevel="0" collapsed="false">
      <c r="R164" s="101"/>
      <c r="S164" s="101"/>
      <c r="T164" s="101"/>
      <c r="U164" s="101"/>
      <c r="V164" s="101"/>
      <c r="W164" s="101"/>
      <c r="X164" s="101"/>
      <c r="Y164" s="101"/>
    </row>
    <row r="165" s="69" customFormat="true" ht="57.6" hidden="false" customHeight="true" outlineLevel="0" collapsed="false">
      <c r="B165" s="102" t="s">
        <v>270</v>
      </c>
      <c r="C165" s="103" t="s">
        <v>271</v>
      </c>
      <c r="D165" s="103"/>
      <c r="E165" s="103"/>
      <c r="F165" s="103" t="s">
        <v>272</v>
      </c>
      <c r="G165" s="103"/>
      <c r="H165" s="103"/>
      <c r="I165" s="103" t="s">
        <v>273</v>
      </c>
      <c r="J165" s="103"/>
      <c r="K165" s="103"/>
      <c r="L165" s="103" t="s">
        <v>274</v>
      </c>
      <c r="M165" s="103"/>
      <c r="N165" s="103"/>
      <c r="R165" s="104"/>
      <c r="S165" s="104"/>
      <c r="T165" s="104"/>
      <c r="U165" s="105"/>
      <c r="V165" s="101"/>
      <c r="W165" s="101"/>
      <c r="X165" s="101"/>
      <c r="Y165" s="101"/>
    </row>
    <row r="166" s="69" customFormat="true" ht="28.2" hidden="false" customHeight="true" outlineLevel="0" collapsed="false">
      <c r="B166" s="106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R166" s="101"/>
      <c r="S166" s="101"/>
      <c r="T166" s="101"/>
      <c r="U166" s="101"/>
      <c r="V166" s="101"/>
      <c r="W166" s="101"/>
      <c r="X166" s="101"/>
      <c r="Y166" s="101"/>
    </row>
    <row r="167" s="69" customFormat="true" ht="28.2" hidden="false" customHeight="true" outlineLevel="0" collapsed="false">
      <c r="B167" s="106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R167" s="101"/>
      <c r="S167" s="101"/>
      <c r="T167" s="101"/>
      <c r="U167" s="101"/>
      <c r="V167" s="101"/>
      <c r="W167" s="101"/>
      <c r="X167" s="101"/>
      <c r="Y167" s="101"/>
    </row>
    <row r="168" s="69" customFormat="true" ht="28.2" hidden="false" customHeight="true" outlineLevel="0" collapsed="false">
      <c r="B168" s="106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R168" s="101"/>
      <c r="S168" s="101"/>
      <c r="T168" s="101"/>
      <c r="U168" s="101"/>
      <c r="V168" s="101"/>
      <c r="W168" s="101"/>
      <c r="X168" s="101"/>
      <c r="Y168" s="101"/>
    </row>
    <row r="169" s="69" customFormat="true" ht="28.2" hidden="false" customHeight="true" outlineLevel="0" collapsed="false">
      <c r="B169" s="106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R169" s="101"/>
      <c r="S169" s="101"/>
      <c r="T169" s="101"/>
      <c r="U169" s="101"/>
      <c r="V169" s="101"/>
      <c r="W169" s="101"/>
      <c r="X169" s="101"/>
      <c r="Y169" s="101"/>
    </row>
    <row r="170" s="69" customFormat="true" ht="28.2" hidden="false" customHeight="true" outlineLevel="0" collapsed="false">
      <c r="B170" s="106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R170" s="101"/>
      <c r="S170" s="101"/>
      <c r="T170" s="101"/>
      <c r="U170" s="101"/>
      <c r="V170" s="101"/>
      <c r="W170" s="101"/>
      <c r="X170" s="101"/>
      <c r="Y170" s="101"/>
    </row>
    <row r="171" s="69" customFormat="true" ht="28.2" hidden="false" customHeight="true" outlineLevel="0" collapsed="false">
      <c r="B171" s="106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R171" s="101"/>
      <c r="S171" s="101"/>
      <c r="T171" s="101"/>
      <c r="U171" s="101"/>
      <c r="V171" s="101"/>
      <c r="W171" s="101"/>
      <c r="X171" s="101"/>
      <c r="Y171" s="101"/>
    </row>
    <row r="172" s="69" customFormat="true" ht="28.2" hidden="false" customHeight="true" outlineLevel="0" collapsed="false">
      <c r="B172" s="106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R172" s="101"/>
      <c r="S172" s="101"/>
      <c r="T172" s="101"/>
      <c r="U172" s="101"/>
      <c r="V172" s="101"/>
      <c r="W172" s="101"/>
      <c r="X172" s="101"/>
      <c r="Y172" s="101"/>
    </row>
    <row r="173" s="69" customFormat="true" ht="28.2" hidden="false" customHeight="true" outlineLevel="0" collapsed="false">
      <c r="B173" s="106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R173" s="101"/>
      <c r="S173" s="101"/>
      <c r="T173" s="101"/>
      <c r="U173" s="101"/>
      <c r="V173" s="101"/>
      <c r="W173" s="101"/>
      <c r="X173" s="101"/>
      <c r="Y173" s="101"/>
    </row>
    <row r="174" s="69" customFormat="true" ht="28.2" hidden="false" customHeight="true" outlineLevel="0" collapsed="false">
      <c r="B174" s="106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R174" s="101"/>
      <c r="S174" s="101"/>
      <c r="T174" s="101"/>
      <c r="U174" s="101"/>
      <c r="V174" s="101"/>
      <c r="W174" s="101"/>
      <c r="X174" s="101"/>
      <c r="Y174" s="101"/>
    </row>
    <row r="175" s="69" customFormat="true" ht="28.2" hidden="false" customHeight="true" outlineLevel="0" collapsed="false">
      <c r="B175" s="106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R175" s="101"/>
      <c r="S175" s="101"/>
      <c r="T175" s="101"/>
      <c r="U175" s="101"/>
      <c r="V175" s="101"/>
      <c r="W175" s="101"/>
      <c r="X175" s="101"/>
      <c r="Y175" s="101"/>
    </row>
    <row r="176" s="69" customFormat="true" ht="28.2" hidden="false" customHeight="true" outlineLevel="0" collapsed="false">
      <c r="S176" s="101"/>
      <c r="T176" s="101"/>
      <c r="U176" s="101"/>
      <c r="V176" s="101"/>
      <c r="W176" s="101"/>
      <c r="X176" s="101"/>
      <c r="Y176" s="101"/>
    </row>
    <row r="177" s="69" customFormat="true" ht="28.2" hidden="false" customHeight="true" outlineLevel="0" collapsed="false">
      <c r="R177" s="101"/>
      <c r="S177" s="101"/>
      <c r="T177" s="101"/>
      <c r="U177" s="101"/>
      <c r="V177" s="101"/>
      <c r="W177" s="101"/>
      <c r="X177" s="101"/>
      <c r="Y177" s="101"/>
    </row>
    <row r="178" s="69" customFormat="true" ht="28.2" hidden="false" customHeight="true" outlineLevel="0" collapsed="false">
      <c r="B178" s="94" t="s">
        <v>275</v>
      </c>
      <c r="R178" s="101"/>
      <c r="S178" s="101"/>
      <c r="T178" s="101"/>
      <c r="U178" s="101"/>
      <c r="V178" s="101"/>
      <c r="W178" s="101"/>
      <c r="X178" s="101"/>
      <c r="Y178" s="101"/>
    </row>
    <row r="179" s="69" customFormat="true" ht="28.2" hidden="false" customHeight="true" outlineLevel="0" collapsed="false">
      <c r="R179" s="101"/>
      <c r="S179" s="101"/>
      <c r="T179" s="101"/>
      <c r="U179" s="101"/>
      <c r="V179" s="101"/>
      <c r="W179" s="101"/>
      <c r="X179" s="101"/>
      <c r="Y179" s="101"/>
    </row>
    <row r="180" s="69" customFormat="true" ht="102" hidden="false" customHeight="true" outlineLevel="0" collapsed="false">
      <c r="B180" s="108" t="str">
        <f aca="false">B165</f>
        <v>BENCH</v>
      </c>
      <c r="C180" s="109" t="s">
        <v>276</v>
      </c>
      <c r="D180" s="109"/>
      <c r="E180" s="109"/>
      <c r="F180" s="109" t="s">
        <v>277</v>
      </c>
      <c r="G180" s="109"/>
      <c r="H180" s="109"/>
      <c r="I180" s="109" t="s">
        <v>278</v>
      </c>
      <c r="J180" s="109"/>
      <c r="K180" s="109"/>
      <c r="L180" s="109" t="s">
        <v>279</v>
      </c>
      <c r="M180" s="109"/>
      <c r="N180" s="109"/>
      <c r="O180" s="109" t="s">
        <v>280</v>
      </c>
      <c r="P180" s="109"/>
      <c r="Q180" s="109"/>
      <c r="R180" s="109" t="s">
        <v>281</v>
      </c>
      <c r="S180" s="109"/>
      <c r="T180" s="109"/>
      <c r="X180" s="101"/>
      <c r="Y180" s="101"/>
    </row>
    <row r="181" s="69" customFormat="true" ht="28.2" hidden="false" customHeight="true" outlineLevel="0" collapsed="false">
      <c r="B181" s="110"/>
      <c r="C181" s="111"/>
      <c r="D181" s="111"/>
      <c r="E181" s="111"/>
      <c r="F181" s="112"/>
      <c r="G181" s="112"/>
      <c r="H181" s="112"/>
      <c r="I181" s="113"/>
      <c r="J181" s="113"/>
      <c r="K181" s="113"/>
      <c r="L181" s="111"/>
      <c r="M181" s="111"/>
      <c r="N181" s="111"/>
      <c r="O181" s="111"/>
      <c r="P181" s="111"/>
      <c r="Q181" s="111"/>
      <c r="R181" s="113"/>
      <c r="S181" s="113"/>
      <c r="T181" s="113"/>
      <c r="X181" s="101"/>
      <c r="Y181" s="101"/>
    </row>
    <row r="182" s="69" customFormat="true" ht="28.2" hidden="false" customHeight="true" outlineLevel="0" collapsed="false">
      <c r="B182" s="110"/>
      <c r="C182" s="111"/>
      <c r="D182" s="111"/>
      <c r="E182" s="111"/>
      <c r="F182" s="112"/>
      <c r="G182" s="112"/>
      <c r="H182" s="112"/>
      <c r="I182" s="113"/>
      <c r="J182" s="113"/>
      <c r="K182" s="113"/>
      <c r="L182" s="111"/>
      <c r="M182" s="111"/>
      <c r="N182" s="111"/>
      <c r="O182" s="111"/>
      <c r="P182" s="111"/>
      <c r="Q182" s="111"/>
      <c r="R182" s="113"/>
      <c r="S182" s="113"/>
      <c r="T182" s="113"/>
      <c r="X182" s="101"/>
      <c r="Y182" s="101"/>
    </row>
    <row r="183" s="69" customFormat="true" ht="28.2" hidden="false" customHeight="true" outlineLevel="0" collapsed="false">
      <c r="B183" s="110"/>
      <c r="C183" s="111"/>
      <c r="D183" s="111"/>
      <c r="E183" s="111"/>
      <c r="F183" s="112"/>
      <c r="G183" s="112"/>
      <c r="H183" s="112"/>
      <c r="I183" s="113"/>
      <c r="J183" s="113"/>
      <c r="K183" s="113"/>
      <c r="L183" s="111"/>
      <c r="M183" s="111"/>
      <c r="N183" s="111"/>
      <c r="O183" s="111"/>
      <c r="P183" s="111"/>
      <c r="Q183" s="111"/>
      <c r="R183" s="113"/>
      <c r="S183" s="113"/>
      <c r="T183" s="113"/>
      <c r="X183" s="101"/>
      <c r="Y183" s="101"/>
    </row>
    <row r="184" s="69" customFormat="true" ht="28.2" hidden="false" customHeight="true" outlineLevel="0" collapsed="false">
      <c r="B184" s="110"/>
      <c r="C184" s="111"/>
      <c r="D184" s="111"/>
      <c r="E184" s="111"/>
      <c r="F184" s="112"/>
      <c r="G184" s="112"/>
      <c r="H184" s="112"/>
      <c r="I184" s="113"/>
      <c r="J184" s="113"/>
      <c r="K184" s="113"/>
      <c r="L184" s="111"/>
      <c r="M184" s="111"/>
      <c r="N184" s="111"/>
      <c r="O184" s="111"/>
      <c r="P184" s="111"/>
      <c r="Q184" s="111"/>
      <c r="R184" s="113"/>
      <c r="S184" s="113"/>
      <c r="T184" s="113"/>
      <c r="X184" s="101"/>
      <c r="Y184" s="101"/>
    </row>
    <row r="185" s="69" customFormat="true" ht="28.2" hidden="false" customHeight="true" outlineLevel="0" collapsed="false">
      <c r="B185" s="110"/>
      <c r="C185" s="111"/>
      <c r="D185" s="111"/>
      <c r="E185" s="111"/>
      <c r="F185" s="112"/>
      <c r="G185" s="112"/>
      <c r="H185" s="112"/>
      <c r="I185" s="113"/>
      <c r="J185" s="113"/>
      <c r="K185" s="113"/>
      <c r="L185" s="111"/>
      <c r="M185" s="111"/>
      <c r="N185" s="111"/>
      <c r="O185" s="111"/>
      <c r="P185" s="111"/>
      <c r="Q185" s="111"/>
      <c r="R185" s="113"/>
      <c r="S185" s="113"/>
      <c r="T185" s="113"/>
      <c r="X185" s="101"/>
      <c r="Y185" s="101"/>
    </row>
    <row r="186" s="69" customFormat="true" ht="28.2" hidden="false" customHeight="true" outlineLevel="0" collapsed="false">
      <c r="B186" s="110"/>
      <c r="C186" s="111"/>
      <c r="D186" s="111"/>
      <c r="E186" s="111"/>
      <c r="F186" s="112"/>
      <c r="G186" s="112"/>
      <c r="H186" s="112"/>
      <c r="I186" s="113"/>
      <c r="J186" s="113"/>
      <c r="K186" s="113"/>
      <c r="L186" s="111"/>
      <c r="M186" s="111"/>
      <c r="N186" s="111"/>
      <c r="O186" s="111"/>
      <c r="P186" s="111"/>
      <c r="Q186" s="111"/>
      <c r="R186" s="113"/>
      <c r="S186" s="113"/>
      <c r="T186" s="113"/>
      <c r="X186" s="101"/>
      <c r="Y186" s="101"/>
    </row>
    <row r="187" s="69" customFormat="true" ht="28.2" hidden="false" customHeight="true" outlineLevel="0" collapsed="false">
      <c r="B187" s="110"/>
      <c r="C187" s="111"/>
      <c r="D187" s="111"/>
      <c r="E187" s="111"/>
      <c r="F187" s="112"/>
      <c r="G187" s="112"/>
      <c r="H187" s="112"/>
      <c r="I187" s="113"/>
      <c r="J187" s="113"/>
      <c r="K187" s="113"/>
      <c r="L187" s="111"/>
      <c r="M187" s="111"/>
      <c r="N187" s="111"/>
      <c r="O187" s="111"/>
      <c r="P187" s="111"/>
      <c r="Q187" s="111"/>
      <c r="R187" s="113"/>
      <c r="S187" s="113"/>
      <c r="T187" s="113"/>
      <c r="X187" s="101"/>
      <c r="Y187" s="101"/>
    </row>
    <row r="188" s="69" customFormat="true" ht="28.2" hidden="false" customHeight="true" outlineLevel="0" collapsed="false">
      <c r="B188" s="110"/>
      <c r="C188" s="111"/>
      <c r="D188" s="111"/>
      <c r="E188" s="111"/>
      <c r="F188" s="112"/>
      <c r="G188" s="112"/>
      <c r="H188" s="112"/>
      <c r="I188" s="113"/>
      <c r="J188" s="113"/>
      <c r="K188" s="113"/>
      <c r="L188" s="111"/>
      <c r="M188" s="111"/>
      <c r="N188" s="111"/>
      <c r="O188" s="111"/>
      <c r="P188" s="111"/>
      <c r="Q188" s="111"/>
      <c r="R188" s="113"/>
      <c r="S188" s="113"/>
      <c r="T188" s="113"/>
      <c r="X188" s="101"/>
      <c r="Y188" s="101"/>
    </row>
    <row r="189" s="69" customFormat="true" ht="28.2" hidden="false" customHeight="true" outlineLevel="0" collapsed="false">
      <c r="B189" s="110"/>
      <c r="C189" s="111"/>
      <c r="D189" s="111"/>
      <c r="E189" s="111"/>
      <c r="F189" s="112"/>
      <c r="G189" s="112"/>
      <c r="H189" s="112"/>
      <c r="I189" s="113"/>
      <c r="J189" s="113"/>
      <c r="K189" s="113"/>
      <c r="L189" s="111"/>
      <c r="M189" s="111"/>
      <c r="N189" s="111"/>
      <c r="O189" s="111"/>
      <c r="P189" s="111"/>
      <c r="Q189" s="111"/>
      <c r="R189" s="113"/>
      <c r="S189" s="113"/>
      <c r="T189" s="113"/>
      <c r="X189" s="101"/>
      <c r="Y189" s="101"/>
    </row>
    <row r="190" s="69" customFormat="true" ht="28.2" hidden="false" customHeight="true" outlineLevel="0" collapsed="false">
      <c r="B190" s="110"/>
      <c r="C190" s="111"/>
      <c r="D190" s="111"/>
      <c r="E190" s="111"/>
      <c r="F190" s="112"/>
      <c r="G190" s="112"/>
      <c r="H190" s="112"/>
      <c r="I190" s="113"/>
      <c r="J190" s="113"/>
      <c r="K190" s="113"/>
      <c r="L190" s="111"/>
      <c r="M190" s="111"/>
      <c r="N190" s="111"/>
      <c r="O190" s="111"/>
      <c r="P190" s="111"/>
      <c r="Q190" s="111"/>
      <c r="R190" s="113"/>
      <c r="S190" s="113"/>
      <c r="T190" s="113"/>
      <c r="X190" s="101"/>
      <c r="Y190" s="101"/>
    </row>
    <row r="191" s="69" customFormat="true" ht="28.2" hidden="false" customHeight="true" outlineLevel="0" collapsed="false">
      <c r="R191" s="101"/>
      <c r="S191" s="101"/>
      <c r="T191" s="101"/>
      <c r="U191" s="101"/>
      <c r="V191" s="101"/>
      <c r="W191" s="101"/>
      <c r="X191" s="101"/>
      <c r="Y191" s="101"/>
    </row>
    <row r="192" s="69" customFormat="true" ht="28.2" hidden="false" customHeight="true" outlineLevel="0" collapsed="false">
      <c r="R192" s="101"/>
      <c r="S192" s="101"/>
      <c r="T192" s="101"/>
      <c r="U192" s="101"/>
      <c r="V192" s="101"/>
      <c r="W192" s="101"/>
      <c r="X192" s="101"/>
      <c r="Y192" s="101"/>
    </row>
    <row r="193" s="69" customFormat="true" ht="28.2" hidden="false" customHeight="true" outlineLevel="0" collapsed="false">
      <c r="B193" s="94" t="s">
        <v>282</v>
      </c>
      <c r="R193" s="101"/>
      <c r="S193" s="101"/>
      <c r="T193" s="101"/>
      <c r="U193" s="101"/>
      <c r="V193" s="101"/>
      <c r="W193" s="101"/>
      <c r="X193" s="101"/>
      <c r="Y193" s="101"/>
    </row>
    <row r="194" s="69" customFormat="true" ht="28.2" hidden="false" customHeight="true" outlineLevel="0" collapsed="false">
      <c r="R194" s="101"/>
      <c r="S194" s="101"/>
      <c r="T194" s="101"/>
      <c r="U194" s="101"/>
      <c r="V194" s="101"/>
      <c r="W194" s="101"/>
      <c r="X194" s="101"/>
      <c r="Y194" s="101"/>
    </row>
    <row r="195" s="69" customFormat="true" ht="99" hidden="false" customHeight="true" outlineLevel="0" collapsed="false">
      <c r="B195" s="108" t="str">
        <f aca="false">B180</f>
        <v>BENCH</v>
      </c>
      <c r="C195" s="103" t="s">
        <v>283</v>
      </c>
      <c r="D195" s="103"/>
      <c r="E195" s="103"/>
      <c r="F195" s="109" t="s">
        <v>284</v>
      </c>
      <c r="G195" s="109"/>
      <c r="H195" s="109"/>
      <c r="I195" s="109" t="s">
        <v>285</v>
      </c>
      <c r="J195" s="109"/>
      <c r="K195" s="109"/>
      <c r="L195" s="109" t="s">
        <v>286</v>
      </c>
      <c r="M195" s="109"/>
      <c r="N195" s="109"/>
      <c r="O195" s="109" t="s">
        <v>287</v>
      </c>
      <c r="P195" s="109"/>
      <c r="Q195" s="109"/>
      <c r="R195" s="101"/>
      <c r="S195" s="101"/>
      <c r="T195" s="101"/>
      <c r="U195" s="101"/>
      <c r="V195" s="101"/>
      <c r="W195" s="101"/>
      <c r="X195" s="101"/>
      <c r="Y195" s="101"/>
    </row>
    <row r="196" s="69" customFormat="true" ht="28.2" hidden="false" customHeight="true" outlineLevel="0" collapsed="false">
      <c r="B196" s="110"/>
      <c r="C196" s="114"/>
      <c r="D196" s="114"/>
      <c r="E196" s="114"/>
      <c r="F196" s="115"/>
      <c r="G196" s="115"/>
      <c r="H196" s="115"/>
      <c r="I196" s="115"/>
      <c r="J196" s="115"/>
      <c r="K196" s="115"/>
      <c r="L196" s="116"/>
      <c r="M196" s="116"/>
      <c r="N196" s="116"/>
      <c r="O196" s="116"/>
      <c r="P196" s="116"/>
      <c r="Q196" s="116"/>
      <c r="S196" s="101"/>
      <c r="T196" s="101"/>
      <c r="U196" s="101"/>
      <c r="V196" s="101"/>
      <c r="W196" s="101"/>
      <c r="Y196" s="101"/>
    </row>
    <row r="197" s="69" customFormat="true" ht="28.2" hidden="false" customHeight="true" outlineLevel="0" collapsed="false">
      <c r="B197" s="110"/>
      <c r="C197" s="114"/>
      <c r="D197" s="114"/>
      <c r="E197" s="114"/>
      <c r="F197" s="115"/>
      <c r="G197" s="115"/>
      <c r="H197" s="115"/>
      <c r="I197" s="115"/>
      <c r="J197" s="115"/>
      <c r="K197" s="115"/>
      <c r="L197" s="116"/>
      <c r="M197" s="116"/>
      <c r="N197" s="116"/>
      <c r="O197" s="116"/>
      <c r="P197" s="116"/>
      <c r="Q197" s="116"/>
      <c r="S197" s="101"/>
      <c r="T197" s="101"/>
      <c r="U197" s="101"/>
      <c r="V197" s="101"/>
      <c r="W197" s="101"/>
      <c r="Y197" s="101"/>
    </row>
    <row r="198" customFormat="false" ht="28.2" hidden="false" customHeight="true" outlineLevel="0" collapsed="false">
      <c r="B198" s="110"/>
      <c r="C198" s="114"/>
      <c r="D198" s="114"/>
      <c r="E198" s="114"/>
      <c r="F198" s="115"/>
      <c r="G198" s="115"/>
      <c r="H198" s="115"/>
      <c r="I198" s="115"/>
      <c r="J198" s="115"/>
      <c r="K198" s="115"/>
      <c r="L198" s="116"/>
      <c r="M198" s="116"/>
      <c r="N198" s="116"/>
      <c r="O198" s="116"/>
      <c r="P198" s="116"/>
      <c r="Q198" s="116"/>
      <c r="S198" s="101"/>
      <c r="T198" s="101"/>
      <c r="U198" s="101"/>
      <c r="V198" s="101"/>
      <c r="W198" s="101"/>
      <c r="Y198" s="101"/>
    </row>
    <row r="199" customFormat="false" ht="28.2" hidden="false" customHeight="true" outlineLevel="0" collapsed="false">
      <c r="B199" s="110"/>
      <c r="C199" s="114"/>
      <c r="D199" s="114"/>
      <c r="E199" s="114"/>
      <c r="F199" s="115"/>
      <c r="G199" s="115"/>
      <c r="H199" s="115"/>
      <c r="I199" s="115"/>
      <c r="J199" s="115"/>
      <c r="K199" s="115"/>
      <c r="L199" s="117"/>
      <c r="M199" s="117"/>
      <c r="N199" s="117"/>
      <c r="O199" s="116"/>
      <c r="P199" s="116"/>
      <c r="Q199" s="116"/>
      <c r="S199" s="101"/>
      <c r="T199" s="101"/>
      <c r="U199" s="101"/>
      <c r="V199" s="101"/>
      <c r="W199" s="101"/>
      <c r="Y199" s="101"/>
    </row>
    <row r="200" customFormat="false" ht="28.2" hidden="false" customHeight="true" outlineLevel="0" collapsed="false">
      <c r="B200" s="110"/>
      <c r="C200" s="114"/>
      <c r="D200" s="114"/>
      <c r="E200" s="114"/>
      <c r="F200" s="115"/>
      <c r="G200" s="115"/>
      <c r="H200" s="115"/>
      <c r="I200" s="115"/>
      <c r="J200" s="115"/>
      <c r="K200" s="115"/>
      <c r="L200" s="117"/>
      <c r="M200" s="117"/>
      <c r="N200" s="117"/>
      <c r="O200" s="116"/>
      <c r="P200" s="116"/>
      <c r="Q200" s="116"/>
      <c r="S200" s="101"/>
      <c r="T200" s="101"/>
      <c r="U200" s="101"/>
      <c r="V200" s="101"/>
      <c r="W200" s="101"/>
      <c r="Y200" s="101"/>
    </row>
    <row r="201" customFormat="false" ht="28.2" hidden="false" customHeight="true" outlineLevel="0" collapsed="false">
      <c r="B201" s="110"/>
      <c r="C201" s="114"/>
      <c r="D201" s="114"/>
      <c r="E201" s="114"/>
      <c r="F201" s="115"/>
      <c r="G201" s="115"/>
      <c r="H201" s="115"/>
      <c r="I201" s="115"/>
      <c r="J201" s="115"/>
      <c r="K201" s="115"/>
      <c r="L201" s="117"/>
      <c r="M201" s="117"/>
      <c r="N201" s="117"/>
      <c r="O201" s="116"/>
      <c r="P201" s="116"/>
      <c r="Q201" s="116"/>
      <c r="S201" s="101"/>
      <c r="T201" s="101"/>
      <c r="U201" s="101"/>
      <c r="V201" s="101"/>
      <c r="W201" s="101"/>
      <c r="Y201" s="101"/>
    </row>
    <row r="202" customFormat="false" ht="28.2" hidden="false" customHeight="true" outlineLevel="0" collapsed="false">
      <c r="B202" s="110"/>
      <c r="C202" s="114"/>
      <c r="D202" s="114"/>
      <c r="E202" s="114"/>
      <c r="F202" s="115"/>
      <c r="G202" s="115"/>
      <c r="H202" s="115"/>
      <c r="I202" s="115"/>
      <c r="J202" s="115"/>
      <c r="K202" s="115"/>
      <c r="L202" s="117"/>
      <c r="M202" s="117"/>
      <c r="N202" s="117"/>
      <c r="O202" s="116"/>
      <c r="P202" s="116"/>
      <c r="Q202" s="116"/>
      <c r="S202" s="101"/>
      <c r="T202" s="101"/>
      <c r="U202" s="101"/>
      <c r="V202" s="101"/>
      <c r="W202" s="101"/>
      <c r="Y202" s="101"/>
    </row>
    <row r="203" customFormat="false" ht="28.2" hidden="false" customHeight="true" outlineLevel="0" collapsed="false">
      <c r="B203" s="110"/>
      <c r="C203" s="114"/>
      <c r="D203" s="114"/>
      <c r="E203" s="114"/>
      <c r="F203" s="115"/>
      <c r="G203" s="115"/>
      <c r="H203" s="115"/>
      <c r="I203" s="115"/>
      <c r="J203" s="115"/>
      <c r="K203" s="115"/>
      <c r="L203" s="117"/>
      <c r="M203" s="117"/>
      <c r="N203" s="117"/>
      <c r="O203" s="116"/>
      <c r="P203" s="116"/>
      <c r="Q203" s="116"/>
      <c r="S203" s="101"/>
      <c r="T203" s="101"/>
      <c r="U203" s="101"/>
      <c r="V203" s="101"/>
      <c r="W203" s="101"/>
      <c r="Y203" s="101"/>
    </row>
    <row r="204" customFormat="false" ht="28.2" hidden="false" customHeight="true" outlineLevel="0" collapsed="false">
      <c r="B204" s="110"/>
      <c r="C204" s="114"/>
      <c r="D204" s="114"/>
      <c r="E204" s="114"/>
      <c r="F204" s="115"/>
      <c r="G204" s="115"/>
      <c r="H204" s="115"/>
      <c r="I204" s="115"/>
      <c r="J204" s="115"/>
      <c r="K204" s="115"/>
      <c r="L204" s="117"/>
      <c r="M204" s="117"/>
      <c r="N204" s="117"/>
      <c r="O204" s="116"/>
      <c r="P204" s="116"/>
      <c r="Q204" s="116"/>
      <c r="S204" s="101"/>
      <c r="T204" s="101"/>
      <c r="U204" s="101"/>
      <c r="V204" s="101"/>
      <c r="W204" s="101"/>
      <c r="Y204" s="101"/>
    </row>
    <row r="205" s="69" customFormat="true" ht="28.2" hidden="false" customHeight="true" outlineLevel="0" collapsed="false">
      <c r="B205" s="110"/>
      <c r="C205" s="114"/>
      <c r="D205" s="114"/>
      <c r="E205" s="114"/>
      <c r="F205" s="115"/>
      <c r="G205" s="115"/>
      <c r="H205" s="115"/>
      <c r="I205" s="115"/>
      <c r="J205" s="115"/>
      <c r="K205" s="115"/>
      <c r="L205" s="117"/>
      <c r="M205" s="117"/>
      <c r="N205" s="117"/>
      <c r="O205" s="116"/>
      <c r="P205" s="116"/>
      <c r="Q205" s="116"/>
      <c r="S205" s="101"/>
      <c r="T205" s="101"/>
      <c r="U205" s="101"/>
      <c r="V205" s="101"/>
      <c r="W205" s="101"/>
      <c r="Y205" s="101"/>
    </row>
    <row r="206" s="69" customFormat="true" ht="28.2" hidden="false" customHeight="true" outlineLevel="0" collapsed="false">
      <c r="R206" s="101"/>
      <c r="S206" s="101"/>
      <c r="T206" s="101"/>
      <c r="U206" s="101"/>
      <c r="V206" s="101"/>
      <c r="W206" s="101"/>
      <c r="X206" s="101"/>
      <c r="Y206" s="101"/>
    </row>
    <row r="207" s="69" customFormat="true" ht="28.2" hidden="false" customHeight="true" outlineLevel="0" collapsed="false">
      <c r="R207" s="101"/>
      <c r="S207" s="101"/>
      <c r="T207" s="101"/>
      <c r="U207" s="101"/>
      <c r="V207" s="101"/>
      <c r="W207" s="101"/>
      <c r="X207" s="101"/>
      <c r="Y207" s="101"/>
    </row>
    <row r="208" s="69" customFormat="true" ht="28.2" hidden="false" customHeight="true" outlineLevel="0" collapsed="false">
      <c r="R208" s="101"/>
      <c r="S208" s="101"/>
      <c r="T208" s="101"/>
      <c r="U208" s="101"/>
      <c r="V208" s="101"/>
      <c r="W208" s="101"/>
      <c r="X208" s="101"/>
      <c r="Y208" s="101"/>
    </row>
    <row r="209" s="69" customFormat="true" ht="28.2" hidden="false" customHeight="true" outlineLevel="0" collapsed="false">
      <c r="N209" s="100"/>
      <c r="R209" s="101"/>
      <c r="S209" s="101"/>
      <c r="T209" s="101"/>
      <c r="U209" s="101"/>
      <c r="V209" s="101"/>
      <c r="W209" s="101"/>
      <c r="X209" s="101"/>
      <c r="Y209" s="101"/>
    </row>
    <row r="210" s="69" customFormat="true" ht="28.2" hidden="false" customHeight="true" outlineLevel="0" collapsed="false">
      <c r="B210" s="69" t="s">
        <v>288</v>
      </c>
      <c r="K210" s="114"/>
      <c r="L210" s="114"/>
      <c r="M210" s="69" t="s">
        <v>289</v>
      </c>
      <c r="R210" s="101"/>
      <c r="S210" s="101"/>
      <c r="T210" s="101"/>
      <c r="U210" s="101"/>
      <c r="V210" s="101"/>
      <c r="W210" s="101"/>
      <c r="X210" s="101"/>
      <c r="Y210" s="101"/>
    </row>
    <row r="211" s="69" customFormat="true" ht="74.4" hidden="false" customHeight="true" outlineLevel="0" collapsed="false">
      <c r="B211" s="69" t="s">
        <v>290</v>
      </c>
      <c r="K211" s="114"/>
      <c r="L211" s="114"/>
      <c r="M211" s="69" t="s">
        <v>289</v>
      </c>
      <c r="X211" s="101"/>
      <c r="Y211" s="101"/>
    </row>
    <row r="212" s="69" customFormat="true" ht="28.2" hidden="false" customHeight="true" outlineLevel="0" collapsed="false">
      <c r="B212" s="69" t="s">
        <v>291</v>
      </c>
      <c r="K212" s="114"/>
      <c r="L212" s="114"/>
      <c r="M212" s="69" t="s">
        <v>289</v>
      </c>
      <c r="X212" s="101"/>
      <c r="Y212" s="101"/>
      <c r="Z212" s="101"/>
    </row>
    <row r="213" customFormat="false" ht="28.2" hidden="false" customHeight="true" outlineLevel="0" collapsed="false">
      <c r="B213" s="69" t="s">
        <v>195</v>
      </c>
      <c r="K213" s="118"/>
      <c r="X213" s="101"/>
      <c r="Y213" s="101"/>
      <c r="Z213" s="101"/>
    </row>
    <row r="214" customFormat="false" ht="28.2" hidden="false" customHeight="true" outlineLevel="0" collapsed="false">
      <c r="X214" s="101"/>
      <c r="Y214" s="101"/>
      <c r="Z214" s="101"/>
    </row>
    <row r="215" customFormat="false" ht="28.2" hidden="false" customHeight="true" outlineLevel="0" collapsed="false">
      <c r="X215" s="101"/>
      <c r="Y215" s="101"/>
      <c r="Z215" s="101"/>
    </row>
    <row r="216" s="69" customFormat="true" ht="28.2" hidden="false" customHeight="true" outlineLevel="0" collapsed="false">
      <c r="X216" s="101"/>
      <c r="Y216" s="101"/>
      <c r="Z216" s="101"/>
    </row>
    <row r="217" s="69" customFormat="true" ht="28.2" hidden="false" customHeight="true" outlineLevel="0" collapsed="false">
      <c r="X217" s="101"/>
      <c r="Y217" s="101"/>
      <c r="Z217" s="101"/>
    </row>
    <row r="218" s="69" customFormat="true" ht="28.2" hidden="false" customHeight="true" outlineLevel="0" collapsed="false">
      <c r="X218" s="101"/>
      <c r="Y218" s="101"/>
      <c r="Z218" s="101"/>
    </row>
    <row r="219" s="69" customFormat="true" ht="28.2" hidden="false" customHeight="true" outlineLevel="0" collapsed="false">
      <c r="X219" s="101"/>
      <c r="Y219" s="101"/>
      <c r="Z219" s="101"/>
    </row>
    <row r="220" s="69" customFormat="true" ht="28.2" hidden="false" customHeight="true" outlineLevel="0" collapsed="false">
      <c r="X220" s="101"/>
      <c r="Y220" s="101"/>
      <c r="Z220" s="101"/>
    </row>
    <row r="221" s="69" customFormat="true" ht="28.2" hidden="false" customHeight="true" outlineLevel="0" collapsed="false">
      <c r="X221" s="101"/>
      <c r="Y221" s="101"/>
      <c r="Z221" s="101"/>
    </row>
    <row r="222" customFormat="false" ht="28.2" hidden="false" customHeight="true" outlineLevel="0" collapsed="false">
      <c r="B222" s="110"/>
      <c r="R222" s="101"/>
      <c r="T222" s="101"/>
      <c r="U222" s="101"/>
      <c r="V222" s="101"/>
      <c r="W222" s="101"/>
      <c r="X222" s="101"/>
      <c r="Y222" s="101"/>
      <c r="Z222" s="101"/>
    </row>
    <row r="223" customFormat="false" ht="28.2" hidden="false" customHeight="true" outlineLevel="0" collapsed="false">
      <c r="R223" s="101"/>
      <c r="S223" s="101"/>
      <c r="T223" s="101"/>
      <c r="U223" s="101"/>
      <c r="V223" s="101"/>
      <c r="W223" s="101"/>
      <c r="X223" s="101"/>
      <c r="Y223" s="101"/>
    </row>
    <row r="224" customFormat="false" ht="28.2" hidden="false" customHeight="true" outlineLevel="0" collapsed="false">
      <c r="R224" s="101"/>
      <c r="S224" s="101"/>
      <c r="T224" s="101"/>
      <c r="U224" s="101"/>
      <c r="V224" s="101"/>
      <c r="W224" s="101"/>
      <c r="X224" s="101"/>
      <c r="Y224" s="101"/>
    </row>
    <row r="225" customFormat="false" ht="28.2" hidden="false" customHeight="true" outlineLevel="0" collapsed="false">
      <c r="R225" s="101"/>
      <c r="S225" s="101"/>
      <c r="T225" s="101"/>
      <c r="U225" s="101"/>
      <c r="V225" s="101"/>
      <c r="W225" s="101"/>
      <c r="X225" s="101"/>
      <c r="Y225" s="101"/>
    </row>
    <row r="226" customFormat="false" ht="28.2" hidden="false" customHeight="true" outlineLevel="0" collapsed="false">
      <c r="R226" s="101"/>
      <c r="S226" s="101"/>
      <c r="T226" s="101"/>
      <c r="U226" s="101"/>
      <c r="V226" s="101"/>
      <c r="W226" s="101"/>
      <c r="X226" s="101"/>
      <c r="Y226" s="101"/>
    </row>
    <row r="227" customFormat="false" ht="28.2" hidden="false" customHeight="true" outlineLevel="0" collapsed="false">
      <c r="R227" s="91"/>
      <c r="S227" s="91"/>
      <c r="T227" s="91"/>
      <c r="U227" s="91"/>
      <c r="V227" s="91"/>
      <c r="W227" s="91"/>
      <c r="X227" s="91"/>
      <c r="Y227" s="91"/>
    </row>
    <row r="228" customFormat="false" ht="28.2" hidden="false" customHeight="true" outlineLevel="0" collapsed="false">
      <c r="R228" s="101"/>
      <c r="S228" s="101"/>
      <c r="T228" s="101"/>
      <c r="U228" s="101"/>
      <c r="V228" s="101"/>
      <c r="W228" s="101"/>
      <c r="X228" s="101"/>
      <c r="Y228" s="101"/>
    </row>
    <row r="229" customFormat="false" ht="28.2" hidden="false" customHeight="true" outlineLevel="0" collapsed="false">
      <c r="R229" s="101"/>
      <c r="S229" s="101"/>
      <c r="T229" s="101"/>
      <c r="U229" s="101"/>
      <c r="V229" s="101"/>
      <c r="W229" s="101"/>
      <c r="X229" s="101"/>
      <c r="Y229" s="101"/>
    </row>
    <row r="230" customFormat="false" ht="28.2" hidden="false" customHeight="true" outlineLevel="0" collapsed="false">
      <c r="R230" s="101"/>
      <c r="S230" s="101"/>
      <c r="T230" s="101"/>
      <c r="U230" s="101"/>
      <c r="V230" s="101"/>
      <c r="W230" s="101"/>
      <c r="X230" s="101"/>
      <c r="Y230" s="101"/>
    </row>
    <row r="231" customFormat="false" ht="83.4" hidden="false" customHeight="true" outlineLevel="0" collapsed="false">
      <c r="R231" s="91"/>
      <c r="S231" s="91"/>
      <c r="T231" s="91"/>
      <c r="U231" s="91"/>
      <c r="V231" s="91"/>
      <c r="W231" s="91"/>
      <c r="X231" s="91"/>
      <c r="Y231" s="91"/>
    </row>
    <row r="232" customFormat="false" ht="28.2" hidden="false" customHeight="true" outlineLevel="0" collapsed="false">
      <c r="A232" s="110"/>
      <c r="R232" s="101"/>
      <c r="S232" s="101"/>
      <c r="T232" s="101"/>
      <c r="U232" s="101"/>
      <c r="V232" s="101"/>
      <c r="W232" s="101"/>
      <c r="X232" s="101"/>
      <c r="Y232" s="101"/>
    </row>
    <row r="233" customFormat="false" ht="28.2" hidden="false" customHeight="true" outlineLevel="0" collapsed="false">
      <c r="A233" s="110"/>
      <c r="R233" s="91"/>
      <c r="S233" s="91"/>
      <c r="T233" s="91"/>
      <c r="U233" s="91"/>
      <c r="V233" s="91"/>
      <c r="W233" s="91"/>
      <c r="X233" s="91"/>
      <c r="Y233" s="91"/>
    </row>
    <row r="234" customFormat="false" ht="28.2" hidden="false" customHeight="true" outlineLevel="0" collapsed="false">
      <c r="A234" s="110"/>
      <c r="R234" s="91"/>
      <c r="S234" s="91"/>
      <c r="T234" s="91"/>
      <c r="U234" s="91"/>
      <c r="V234" s="91"/>
      <c r="W234" s="91"/>
      <c r="X234" s="91"/>
      <c r="Y234" s="91"/>
    </row>
    <row r="235" customFormat="false" ht="28.2" hidden="false" customHeight="true" outlineLevel="0" collapsed="false">
      <c r="A235" s="110"/>
      <c r="R235" s="101"/>
      <c r="S235" s="101"/>
      <c r="T235" s="101"/>
      <c r="U235" s="101"/>
      <c r="V235" s="101"/>
      <c r="W235" s="101"/>
      <c r="X235" s="101"/>
      <c r="Y235" s="101"/>
    </row>
    <row r="236" customFormat="false" ht="28.2" hidden="false" customHeight="true" outlineLevel="0" collapsed="false">
      <c r="A236" s="110"/>
      <c r="R236" s="101"/>
      <c r="S236" s="101"/>
      <c r="T236" s="101"/>
      <c r="U236" s="101"/>
      <c r="V236" s="101"/>
      <c r="W236" s="101"/>
      <c r="X236" s="101"/>
      <c r="Y236" s="101"/>
    </row>
    <row r="237" customFormat="false" ht="28.2" hidden="false" customHeight="true" outlineLevel="0" collapsed="false">
      <c r="A237" s="110"/>
      <c r="B237" s="94" t="s">
        <v>292</v>
      </c>
      <c r="R237" s="101"/>
      <c r="S237" s="101"/>
      <c r="T237" s="101"/>
      <c r="U237" s="101"/>
      <c r="V237" s="101"/>
      <c r="W237" s="101"/>
      <c r="X237" s="101"/>
      <c r="Y237" s="101"/>
    </row>
    <row r="238" customFormat="false" ht="28.2" hidden="false" customHeight="true" outlineLevel="0" collapsed="false">
      <c r="A238" s="110"/>
      <c r="R238" s="101"/>
      <c r="S238" s="101"/>
      <c r="T238" s="101"/>
      <c r="U238" s="101"/>
      <c r="V238" s="101"/>
      <c r="W238" s="101"/>
      <c r="X238" s="101"/>
      <c r="Y238" s="101"/>
    </row>
    <row r="239" s="69" customFormat="true" ht="85.2" hidden="false" customHeight="true" outlineLevel="0" collapsed="false">
      <c r="B239" s="108" t="str">
        <f aca="false">B195</f>
        <v>BENCH</v>
      </c>
      <c r="C239" s="103" t="s">
        <v>293</v>
      </c>
      <c r="D239" s="103"/>
      <c r="E239" s="103"/>
      <c r="F239" s="109" t="s">
        <v>294</v>
      </c>
      <c r="G239" s="109"/>
      <c r="H239" s="109"/>
      <c r="I239" s="109" t="s">
        <v>295</v>
      </c>
      <c r="J239" s="109"/>
      <c r="K239" s="109"/>
      <c r="L239" s="109" t="s">
        <v>296</v>
      </c>
      <c r="M239" s="109"/>
      <c r="N239" s="109"/>
      <c r="O239" s="109" t="s">
        <v>297</v>
      </c>
      <c r="P239" s="109"/>
      <c r="Q239" s="109"/>
      <c r="R239" s="101"/>
      <c r="S239" s="101"/>
      <c r="T239" s="101"/>
      <c r="U239" s="101"/>
      <c r="V239" s="101"/>
      <c r="W239" s="101"/>
      <c r="X239" s="101"/>
      <c r="Y239" s="101"/>
    </row>
    <row r="240" customFormat="false" ht="28.2" hidden="false" customHeight="true" outlineLevel="0" collapsed="false">
      <c r="A240" s="110"/>
      <c r="B240" s="110"/>
      <c r="C240" s="114"/>
      <c r="D240" s="114"/>
      <c r="E240" s="114"/>
      <c r="F240" s="114"/>
      <c r="G240" s="114"/>
      <c r="H240" s="114"/>
      <c r="I240" s="119"/>
      <c r="J240" s="119"/>
      <c r="K240" s="119"/>
      <c r="L240" s="119"/>
      <c r="M240" s="119"/>
      <c r="N240" s="119"/>
      <c r="O240" s="116"/>
      <c r="P240" s="116"/>
      <c r="Q240" s="116"/>
      <c r="R240" s="101"/>
      <c r="S240" s="101"/>
      <c r="T240" s="101"/>
      <c r="U240" s="101"/>
      <c r="V240" s="101"/>
      <c r="W240" s="101"/>
      <c r="X240" s="101"/>
      <c r="Y240" s="101"/>
    </row>
    <row r="241" customFormat="false" ht="28.2" hidden="false" customHeight="true" outlineLevel="0" collapsed="false">
      <c r="A241" s="110"/>
      <c r="B241" s="110"/>
      <c r="C241" s="114"/>
      <c r="D241" s="114"/>
      <c r="E241" s="114"/>
      <c r="F241" s="114"/>
      <c r="G241" s="114"/>
      <c r="H241" s="114"/>
      <c r="I241" s="119"/>
      <c r="J241" s="119"/>
      <c r="K241" s="119"/>
      <c r="L241" s="119"/>
      <c r="M241" s="119"/>
      <c r="N241" s="119"/>
      <c r="O241" s="116"/>
      <c r="P241" s="116"/>
      <c r="Q241" s="116"/>
      <c r="R241" s="101"/>
      <c r="S241" s="101"/>
      <c r="T241" s="101"/>
      <c r="U241" s="101"/>
      <c r="V241" s="101"/>
      <c r="W241" s="101"/>
      <c r="X241" s="101"/>
      <c r="Y241" s="101"/>
    </row>
    <row r="242" customFormat="false" ht="28.2" hidden="false" customHeight="true" outlineLevel="0" collapsed="false">
      <c r="B242" s="110"/>
      <c r="C242" s="114"/>
      <c r="D242" s="114"/>
      <c r="E242" s="114"/>
      <c r="F242" s="114"/>
      <c r="G242" s="114"/>
      <c r="H242" s="114"/>
      <c r="I242" s="119"/>
      <c r="J242" s="119"/>
      <c r="K242" s="119"/>
      <c r="L242" s="119"/>
      <c r="M242" s="119"/>
      <c r="N242" s="119"/>
      <c r="O242" s="116"/>
      <c r="P242" s="116"/>
      <c r="Q242" s="116"/>
      <c r="R242" s="101"/>
      <c r="S242" s="101"/>
      <c r="T242" s="101"/>
      <c r="U242" s="101"/>
      <c r="V242" s="101"/>
      <c r="W242" s="101"/>
      <c r="X242" s="101"/>
      <c r="Y242" s="101"/>
    </row>
    <row r="243" customFormat="false" ht="28.2" hidden="false" customHeight="true" outlineLevel="0" collapsed="false">
      <c r="B243" s="110"/>
      <c r="C243" s="114"/>
      <c r="D243" s="114"/>
      <c r="E243" s="114"/>
      <c r="F243" s="114"/>
      <c r="G243" s="114"/>
      <c r="H243" s="114"/>
      <c r="I243" s="119"/>
      <c r="J243" s="119"/>
      <c r="K243" s="119"/>
      <c r="L243" s="119"/>
      <c r="M243" s="119"/>
      <c r="N243" s="119"/>
      <c r="O243" s="116"/>
      <c r="P243" s="116"/>
      <c r="Q243" s="116"/>
      <c r="R243" s="91"/>
      <c r="S243" s="91"/>
      <c r="T243" s="91"/>
      <c r="U243" s="91"/>
      <c r="V243" s="91"/>
      <c r="W243" s="91"/>
      <c r="X243" s="91"/>
      <c r="Y243" s="91"/>
    </row>
    <row r="244" customFormat="false" ht="28.2" hidden="false" customHeight="true" outlineLevel="0" collapsed="false">
      <c r="B244" s="110"/>
      <c r="C244" s="114"/>
      <c r="D244" s="114"/>
      <c r="E244" s="114"/>
      <c r="F244" s="114"/>
      <c r="G244" s="114"/>
      <c r="H244" s="114"/>
      <c r="I244" s="119"/>
      <c r="J244" s="119"/>
      <c r="K244" s="119"/>
      <c r="L244" s="119"/>
      <c r="M244" s="119"/>
      <c r="N244" s="119"/>
      <c r="O244" s="116"/>
      <c r="P244" s="116"/>
      <c r="Q244" s="116"/>
      <c r="R244" s="101"/>
      <c r="S244" s="101"/>
      <c r="T244" s="101"/>
      <c r="U244" s="101"/>
      <c r="V244" s="101"/>
      <c r="W244" s="101"/>
      <c r="X244" s="101"/>
      <c r="Y244" s="101"/>
    </row>
    <row r="245" customFormat="false" ht="28.2" hidden="false" customHeight="true" outlineLevel="0" collapsed="false">
      <c r="B245" s="110"/>
      <c r="C245" s="114"/>
      <c r="D245" s="114"/>
      <c r="E245" s="114"/>
      <c r="F245" s="114"/>
      <c r="G245" s="114"/>
      <c r="H245" s="114"/>
      <c r="I245" s="119"/>
      <c r="J245" s="119"/>
      <c r="K245" s="119"/>
      <c r="L245" s="119"/>
      <c r="M245" s="119"/>
      <c r="N245" s="119"/>
      <c r="O245" s="116"/>
      <c r="P245" s="116"/>
      <c r="Q245" s="116"/>
      <c r="R245" s="91"/>
      <c r="S245" s="91"/>
      <c r="T245" s="91"/>
      <c r="U245" s="91"/>
      <c r="V245" s="91"/>
      <c r="W245" s="91"/>
      <c r="X245" s="91"/>
      <c r="Y245" s="91"/>
    </row>
    <row r="246" customFormat="false" ht="28.2" hidden="false" customHeight="true" outlineLevel="0" collapsed="false">
      <c r="B246" s="110"/>
      <c r="C246" s="114"/>
      <c r="D246" s="114"/>
      <c r="E246" s="114"/>
      <c r="F246" s="114"/>
      <c r="G246" s="114"/>
      <c r="H246" s="114"/>
      <c r="I246" s="119"/>
      <c r="J246" s="119"/>
      <c r="K246" s="119"/>
      <c r="L246" s="119"/>
      <c r="M246" s="119"/>
      <c r="N246" s="119"/>
      <c r="O246" s="116"/>
      <c r="P246" s="116"/>
      <c r="Q246" s="116"/>
      <c r="R246" s="101"/>
      <c r="S246" s="101"/>
      <c r="T246" s="101"/>
      <c r="U246" s="101"/>
      <c r="V246" s="101"/>
      <c r="W246" s="101"/>
      <c r="X246" s="101"/>
      <c r="Y246" s="101"/>
    </row>
    <row r="247" customFormat="false" ht="28.2" hidden="false" customHeight="true" outlineLevel="0" collapsed="false">
      <c r="B247" s="110"/>
      <c r="C247" s="114"/>
      <c r="D247" s="114"/>
      <c r="E247" s="114"/>
      <c r="F247" s="114"/>
      <c r="G247" s="114"/>
      <c r="H247" s="114"/>
      <c r="I247" s="119"/>
      <c r="J247" s="119"/>
      <c r="K247" s="119"/>
      <c r="L247" s="119"/>
      <c r="M247" s="119"/>
      <c r="N247" s="119"/>
      <c r="O247" s="116"/>
      <c r="P247" s="116"/>
      <c r="Q247" s="116"/>
      <c r="R247" s="91"/>
      <c r="S247" s="91"/>
      <c r="T247" s="91"/>
      <c r="U247" s="91"/>
      <c r="V247" s="91"/>
      <c r="W247" s="91"/>
      <c r="X247" s="91"/>
      <c r="Y247" s="91"/>
    </row>
    <row r="248" customFormat="false" ht="28.2" hidden="false" customHeight="true" outlineLevel="0" collapsed="false">
      <c r="B248" s="110"/>
      <c r="C248" s="114"/>
      <c r="D248" s="114"/>
      <c r="E248" s="114"/>
      <c r="F248" s="114"/>
      <c r="G248" s="114"/>
      <c r="H248" s="114"/>
      <c r="I248" s="119"/>
      <c r="J248" s="119"/>
      <c r="K248" s="119"/>
      <c r="L248" s="119"/>
      <c r="M248" s="119"/>
      <c r="N248" s="119"/>
      <c r="O248" s="116"/>
      <c r="P248" s="116"/>
      <c r="Q248" s="116"/>
      <c r="R248" s="101"/>
      <c r="S248" s="101"/>
      <c r="T248" s="101"/>
      <c r="U248" s="101"/>
      <c r="V248" s="101"/>
      <c r="W248" s="101"/>
      <c r="X248" s="101"/>
      <c r="Y248" s="101"/>
    </row>
    <row r="249" customFormat="false" ht="28.2" hidden="false" customHeight="true" outlineLevel="0" collapsed="false">
      <c r="B249" s="110"/>
      <c r="C249" s="114"/>
      <c r="D249" s="114"/>
      <c r="E249" s="114"/>
      <c r="F249" s="114"/>
      <c r="G249" s="114"/>
      <c r="H249" s="114"/>
      <c r="I249" s="119"/>
      <c r="J249" s="119"/>
      <c r="K249" s="119"/>
      <c r="L249" s="119"/>
      <c r="M249" s="119"/>
      <c r="N249" s="119"/>
      <c r="O249" s="116"/>
      <c r="P249" s="116"/>
      <c r="Q249" s="116"/>
      <c r="R249" s="91"/>
      <c r="S249" s="91"/>
      <c r="T249" s="91"/>
      <c r="U249" s="91"/>
      <c r="V249" s="91"/>
      <c r="W249" s="91"/>
      <c r="X249" s="91"/>
      <c r="Y249" s="91"/>
    </row>
    <row r="250" customFormat="false" ht="28.2" hidden="false" customHeight="true" outlineLevel="0" collapsed="false">
      <c r="R250" s="101"/>
      <c r="S250" s="101"/>
      <c r="T250" s="101"/>
      <c r="U250" s="101"/>
      <c r="V250" s="101"/>
      <c r="W250" s="101"/>
      <c r="X250" s="101"/>
      <c r="Y250" s="101"/>
    </row>
    <row r="251" customFormat="false" ht="28.2" hidden="false" customHeight="true" outlineLevel="0" collapsed="false">
      <c r="R251" s="101"/>
      <c r="S251" s="101"/>
      <c r="T251" s="101"/>
      <c r="U251" s="101"/>
      <c r="V251" s="101"/>
      <c r="W251" s="101"/>
      <c r="X251" s="101"/>
      <c r="Y251" s="101"/>
    </row>
    <row r="252" customFormat="false" ht="28.2" hidden="false" customHeight="true" outlineLevel="0" collapsed="false">
      <c r="R252" s="101"/>
      <c r="S252" s="101"/>
      <c r="T252" s="101"/>
      <c r="U252" s="101"/>
      <c r="V252" s="101"/>
      <c r="W252" s="101"/>
      <c r="X252" s="101"/>
      <c r="Y252" s="101"/>
    </row>
    <row r="253" customFormat="false" ht="28.2" hidden="false" customHeight="true" outlineLevel="0" collapsed="false">
      <c r="R253" s="101"/>
      <c r="S253" s="101"/>
      <c r="T253" s="101"/>
      <c r="U253" s="101"/>
      <c r="V253" s="101"/>
      <c r="W253" s="101"/>
      <c r="X253" s="101"/>
      <c r="Y253" s="101"/>
    </row>
    <row r="254" customFormat="false" ht="28.2" hidden="false" customHeight="true" outlineLevel="0" collapsed="false">
      <c r="R254" s="91"/>
      <c r="S254" s="91"/>
      <c r="T254" s="91"/>
      <c r="U254" s="91"/>
      <c r="V254" s="91"/>
      <c r="W254" s="91"/>
      <c r="X254" s="91"/>
      <c r="Y254" s="91"/>
    </row>
    <row r="255" customFormat="false" ht="28.2" hidden="false" customHeight="true" outlineLevel="0" collapsed="false">
      <c r="R255" s="101"/>
      <c r="S255" s="101"/>
      <c r="T255" s="101"/>
      <c r="U255" s="101"/>
      <c r="V255" s="101"/>
      <c r="W255" s="101"/>
      <c r="X255" s="101"/>
      <c r="Y255" s="101"/>
    </row>
    <row r="256" customFormat="false" ht="28.2" hidden="false" customHeight="true" outlineLevel="0" collapsed="false">
      <c r="R256" s="101"/>
      <c r="S256" s="101"/>
      <c r="T256" s="101"/>
      <c r="U256" s="101"/>
      <c r="V256" s="101"/>
      <c r="W256" s="101"/>
      <c r="X256" s="101"/>
      <c r="Y256" s="101"/>
    </row>
    <row r="257" customFormat="false" ht="28.2" hidden="false" customHeight="true" outlineLevel="0" collapsed="false">
      <c r="R257" s="101"/>
      <c r="S257" s="101"/>
      <c r="T257" s="101"/>
      <c r="U257" s="101"/>
      <c r="V257" s="101"/>
      <c r="W257" s="101"/>
      <c r="X257" s="101"/>
      <c r="Y257" s="101"/>
    </row>
    <row r="258" customFormat="false" ht="28.2" hidden="false" customHeight="true" outlineLevel="0" collapsed="false">
      <c r="R258" s="91"/>
      <c r="S258" s="91"/>
      <c r="T258" s="91"/>
      <c r="U258" s="91"/>
      <c r="V258" s="91"/>
      <c r="W258" s="91"/>
      <c r="X258" s="91"/>
      <c r="Y258" s="91"/>
    </row>
    <row r="259" customFormat="false" ht="28.2" hidden="false" customHeight="true" outlineLevel="0" collapsed="false">
      <c r="R259" s="101"/>
      <c r="S259" s="101"/>
      <c r="T259" s="101"/>
      <c r="U259" s="101"/>
      <c r="V259" s="101"/>
      <c r="W259" s="101"/>
      <c r="X259" s="101"/>
      <c r="Y259" s="101"/>
    </row>
    <row r="260" customFormat="false" ht="28.2" hidden="false" customHeight="true" outlineLevel="0" collapsed="false">
      <c r="R260" s="91"/>
      <c r="S260" s="91"/>
      <c r="T260" s="91"/>
      <c r="U260" s="91"/>
      <c r="V260" s="91"/>
      <c r="W260" s="91"/>
      <c r="X260" s="91"/>
      <c r="Y260" s="91"/>
    </row>
    <row r="261" customFormat="false" ht="28.2" hidden="false" customHeight="true" outlineLevel="0" collapsed="false">
      <c r="B261" s="94" t="s">
        <v>298</v>
      </c>
      <c r="R261" s="91"/>
      <c r="S261" s="91"/>
      <c r="T261" s="91"/>
      <c r="U261" s="91"/>
      <c r="V261" s="91"/>
      <c r="W261" s="91"/>
      <c r="X261" s="91"/>
      <c r="Y261" s="91"/>
    </row>
    <row r="262" customFormat="false" ht="28.2" hidden="false" customHeight="true" outlineLevel="0" collapsed="false">
      <c r="R262" s="101"/>
      <c r="S262" s="101"/>
      <c r="T262" s="101"/>
      <c r="U262" s="101"/>
      <c r="V262" s="101"/>
      <c r="W262" s="101"/>
      <c r="X262" s="101"/>
      <c r="Y262" s="101"/>
    </row>
    <row r="263" s="95" customFormat="true" ht="85.2" hidden="false" customHeight="true" outlineLevel="0" collapsed="false">
      <c r="B263" s="108" t="str">
        <f aca="false">B239</f>
        <v>BENCH</v>
      </c>
      <c r="C263" s="109" t="s">
        <v>299</v>
      </c>
      <c r="D263" s="109"/>
      <c r="E263" s="109"/>
      <c r="F263" s="109" t="s">
        <v>300</v>
      </c>
      <c r="G263" s="109"/>
      <c r="H263" s="109"/>
      <c r="I263" s="109" t="s">
        <v>301</v>
      </c>
      <c r="J263" s="109"/>
      <c r="K263" s="109"/>
      <c r="L263" s="109" t="s">
        <v>302</v>
      </c>
      <c r="M263" s="109"/>
      <c r="N263" s="109"/>
      <c r="O263" s="109" t="s">
        <v>303</v>
      </c>
      <c r="P263" s="109"/>
      <c r="Q263" s="109"/>
      <c r="R263" s="101"/>
      <c r="S263" s="101"/>
      <c r="T263" s="101"/>
      <c r="U263" s="101"/>
      <c r="V263" s="101"/>
      <c r="W263" s="101"/>
      <c r="X263" s="101"/>
      <c r="Y263" s="101"/>
    </row>
    <row r="264" customFormat="false" ht="28.2" hidden="false" customHeight="true" outlineLevel="0" collapsed="false">
      <c r="B264" s="110"/>
      <c r="C264" s="116"/>
      <c r="D264" s="116"/>
      <c r="E264" s="116"/>
      <c r="F264" s="116"/>
      <c r="G264" s="116"/>
      <c r="H264" s="116"/>
      <c r="I264" s="116"/>
      <c r="J264" s="116"/>
      <c r="K264" s="116"/>
      <c r="L264" s="120"/>
      <c r="M264" s="120"/>
      <c r="N264" s="120"/>
      <c r="O264" s="121"/>
      <c r="P264" s="121"/>
      <c r="Q264" s="121"/>
      <c r="R264" s="101"/>
      <c r="S264" s="101"/>
      <c r="T264" s="101"/>
      <c r="U264" s="101"/>
      <c r="V264" s="101"/>
      <c r="W264" s="101"/>
      <c r="X264" s="101"/>
      <c r="Y264" s="101"/>
    </row>
    <row r="265" customFormat="false" ht="28.2" hidden="false" customHeight="true" outlineLevel="0" collapsed="false">
      <c r="B265" s="110"/>
      <c r="C265" s="116"/>
      <c r="D265" s="116"/>
      <c r="E265" s="116"/>
      <c r="F265" s="116"/>
      <c r="G265" s="116"/>
      <c r="H265" s="116"/>
      <c r="I265" s="116"/>
      <c r="J265" s="116"/>
      <c r="K265" s="116"/>
      <c r="L265" s="120"/>
      <c r="M265" s="120"/>
      <c r="N265" s="120"/>
      <c r="O265" s="121"/>
      <c r="P265" s="121"/>
      <c r="Q265" s="121"/>
      <c r="R265" s="101"/>
      <c r="S265" s="101"/>
      <c r="T265" s="101"/>
      <c r="U265" s="101"/>
      <c r="V265" s="101"/>
      <c r="W265" s="101"/>
      <c r="X265" s="101"/>
      <c r="Y265" s="101"/>
    </row>
    <row r="266" customFormat="false" ht="28.2" hidden="false" customHeight="true" outlineLevel="0" collapsed="false">
      <c r="B266" s="110"/>
      <c r="C266" s="116"/>
      <c r="D266" s="116"/>
      <c r="E266" s="116"/>
      <c r="F266" s="116"/>
      <c r="G266" s="116"/>
      <c r="H266" s="116"/>
      <c r="I266" s="116"/>
      <c r="J266" s="116"/>
      <c r="K266" s="116"/>
      <c r="L266" s="120"/>
      <c r="M266" s="120"/>
      <c r="N266" s="120"/>
      <c r="O266" s="121"/>
      <c r="P266" s="121"/>
      <c r="Q266" s="121"/>
      <c r="R266" s="91"/>
      <c r="S266" s="91"/>
      <c r="T266" s="91"/>
      <c r="U266" s="91"/>
      <c r="V266" s="91"/>
      <c r="W266" s="91"/>
      <c r="X266" s="91"/>
      <c r="Y266" s="91"/>
    </row>
    <row r="267" customFormat="false" ht="28.2" hidden="false" customHeight="true" outlineLevel="0" collapsed="false">
      <c r="B267" s="110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21"/>
      <c r="P267" s="121"/>
      <c r="Q267" s="121"/>
      <c r="R267" s="101"/>
      <c r="S267" s="101"/>
      <c r="T267" s="101"/>
      <c r="U267" s="101"/>
      <c r="V267" s="101"/>
      <c r="W267" s="101"/>
      <c r="X267" s="101"/>
      <c r="Y267" s="101"/>
    </row>
    <row r="268" customFormat="false" ht="28.2" hidden="false" customHeight="true" outlineLevel="0" collapsed="false">
      <c r="B268" s="110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21"/>
      <c r="P268" s="121"/>
      <c r="Q268" s="121"/>
      <c r="R268" s="101"/>
      <c r="S268" s="101"/>
      <c r="T268" s="101"/>
      <c r="U268" s="101"/>
      <c r="V268" s="101"/>
      <c r="W268" s="101"/>
      <c r="X268" s="101"/>
      <c r="Y268" s="101"/>
    </row>
    <row r="269" customFormat="false" ht="28.2" hidden="false" customHeight="true" outlineLevel="0" collapsed="false">
      <c r="B269" s="110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21"/>
      <c r="P269" s="121"/>
      <c r="Q269" s="121"/>
      <c r="R269" s="101"/>
      <c r="S269" s="101"/>
      <c r="T269" s="101"/>
      <c r="U269" s="101"/>
      <c r="V269" s="101"/>
      <c r="W269" s="101"/>
      <c r="X269" s="101"/>
      <c r="Y269" s="101"/>
    </row>
    <row r="270" customFormat="false" ht="28.2" hidden="false" customHeight="true" outlineLevel="0" collapsed="false">
      <c r="B270" s="110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21"/>
      <c r="P270" s="121"/>
      <c r="Q270" s="121"/>
      <c r="R270" s="91"/>
      <c r="S270" s="91"/>
      <c r="T270" s="91"/>
      <c r="U270" s="91"/>
      <c r="V270" s="91"/>
      <c r="W270" s="91"/>
      <c r="X270" s="91"/>
      <c r="Y270" s="91"/>
    </row>
    <row r="271" customFormat="false" ht="28.2" hidden="false" customHeight="true" outlineLevel="0" collapsed="false">
      <c r="B271" s="110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21"/>
      <c r="P271" s="121"/>
      <c r="Q271" s="121"/>
      <c r="R271" s="101"/>
      <c r="S271" s="101"/>
      <c r="T271" s="101"/>
      <c r="U271" s="101"/>
      <c r="V271" s="101"/>
      <c r="W271" s="101"/>
      <c r="X271" s="101"/>
      <c r="Y271" s="101"/>
    </row>
    <row r="272" customFormat="false" ht="28.2" hidden="false" customHeight="true" outlineLevel="0" collapsed="false">
      <c r="B272" s="110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21"/>
      <c r="P272" s="121"/>
      <c r="Q272" s="121"/>
      <c r="R272" s="91"/>
      <c r="S272" s="91"/>
      <c r="T272" s="91"/>
      <c r="U272" s="91"/>
      <c r="V272" s="91"/>
      <c r="W272" s="91"/>
      <c r="X272" s="91"/>
      <c r="Y272" s="91"/>
    </row>
    <row r="273" customFormat="false" ht="28.2" hidden="false" customHeight="true" outlineLevel="0" collapsed="false">
      <c r="B273" s="110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21"/>
      <c r="P273" s="121"/>
      <c r="Q273" s="121"/>
      <c r="R273" s="101"/>
      <c r="S273" s="101"/>
      <c r="T273" s="101"/>
      <c r="U273" s="101"/>
      <c r="V273" s="101"/>
      <c r="W273" s="101"/>
      <c r="X273" s="101"/>
      <c r="Y273" s="101"/>
    </row>
    <row r="274" customFormat="false" ht="28.2" hidden="false" customHeight="true" outlineLevel="0" collapsed="false">
      <c r="R274" s="101"/>
      <c r="S274" s="101"/>
      <c r="T274" s="101"/>
      <c r="U274" s="101"/>
      <c r="V274" s="101"/>
      <c r="W274" s="101"/>
      <c r="X274" s="101"/>
      <c r="Y274" s="101"/>
    </row>
    <row r="275" customFormat="false" ht="28.2" hidden="false" customHeight="true" outlineLevel="0" collapsed="false">
      <c r="R275" s="101"/>
      <c r="S275" s="101"/>
      <c r="T275" s="101"/>
      <c r="U275" s="101"/>
      <c r="V275" s="101"/>
      <c r="W275" s="101"/>
      <c r="X275" s="101"/>
      <c r="Y275" s="101"/>
    </row>
    <row r="276" customFormat="false" ht="28.2" hidden="false" customHeight="true" outlineLevel="0" collapsed="false">
      <c r="R276" s="91"/>
      <c r="S276" s="91"/>
      <c r="T276" s="91"/>
      <c r="U276" s="91"/>
      <c r="V276" s="91"/>
      <c r="W276" s="91"/>
      <c r="X276" s="91"/>
      <c r="Y276" s="91"/>
    </row>
    <row r="277" customFormat="false" ht="28.2" hidden="false" customHeight="true" outlineLevel="0" collapsed="false">
      <c r="R277" s="101"/>
      <c r="S277" s="101"/>
      <c r="T277" s="101"/>
      <c r="U277" s="101"/>
      <c r="V277" s="101"/>
      <c r="W277" s="101"/>
      <c r="X277" s="101"/>
      <c r="Y277" s="101"/>
    </row>
    <row r="278" customFormat="false" ht="28.2" hidden="false" customHeight="true" outlineLevel="0" collapsed="false">
      <c r="R278" s="91"/>
      <c r="S278" s="91"/>
      <c r="T278" s="91"/>
      <c r="U278" s="91"/>
      <c r="V278" s="91"/>
      <c r="W278" s="91"/>
      <c r="X278" s="91"/>
      <c r="Y278" s="91"/>
    </row>
    <row r="279" customFormat="false" ht="28.2" hidden="false" customHeight="true" outlineLevel="0" collapsed="false">
      <c r="R279" s="101"/>
      <c r="S279" s="101"/>
      <c r="T279" s="101"/>
      <c r="U279" s="101"/>
      <c r="V279" s="101"/>
      <c r="W279" s="101"/>
      <c r="X279" s="101"/>
      <c r="Y279" s="101"/>
    </row>
    <row r="280" customFormat="false" ht="28.2" hidden="false" customHeight="true" outlineLevel="0" collapsed="false">
      <c r="R280" s="91"/>
      <c r="S280" s="91"/>
      <c r="T280" s="91"/>
      <c r="U280" s="91"/>
      <c r="V280" s="91"/>
      <c r="W280" s="91"/>
      <c r="X280" s="91"/>
      <c r="Y280" s="91"/>
    </row>
    <row r="281" customFormat="false" ht="28.2" hidden="false" customHeight="true" outlineLevel="0" collapsed="false">
      <c r="R281" s="101"/>
      <c r="S281" s="101"/>
      <c r="T281" s="101"/>
      <c r="U281" s="101"/>
      <c r="V281" s="101"/>
      <c r="W281" s="101"/>
      <c r="X281" s="101"/>
      <c r="Y281" s="101"/>
    </row>
    <row r="282" customFormat="false" ht="28.2" hidden="false" customHeight="true" outlineLevel="0" collapsed="false">
      <c r="R282" s="91"/>
      <c r="S282" s="91"/>
      <c r="T282" s="91"/>
      <c r="U282" s="91"/>
      <c r="V282" s="91"/>
      <c r="W282" s="91"/>
      <c r="X282" s="91"/>
      <c r="Y282" s="91"/>
    </row>
    <row r="283" customFormat="false" ht="28.2" hidden="false" customHeight="true" outlineLevel="0" collapsed="false">
      <c r="R283" s="101"/>
      <c r="S283" s="101"/>
      <c r="T283" s="101"/>
      <c r="U283" s="101"/>
      <c r="V283" s="101"/>
      <c r="W283" s="101"/>
      <c r="X283" s="101"/>
      <c r="Y283" s="101"/>
    </row>
    <row r="284" customFormat="false" ht="28.2" hidden="false" customHeight="true" outlineLevel="0" collapsed="false">
      <c r="R284" s="101"/>
      <c r="S284" s="101"/>
      <c r="T284" s="101"/>
      <c r="U284" s="101"/>
      <c r="V284" s="101"/>
      <c r="W284" s="101"/>
      <c r="X284" s="101"/>
      <c r="Y284" s="101"/>
    </row>
    <row r="285" customFormat="false" ht="28.2" hidden="false" customHeight="true" outlineLevel="0" collapsed="false">
      <c r="R285" s="101"/>
      <c r="S285" s="101"/>
      <c r="T285" s="101"/>
      <c r="U285" s="101"/>
      <c r="V285" s="101"/>
      <c r="W285" s="101"/>
      <c r="X285" s="101"/>
      <c r="Y285" s="101"/>
    </row>
    <row r="286" customFormat="false" ht="28.2" hidden="false" customHeight="true" outlineLevel="0" collapsed="false">
      <c r="R286" s="101"/>
      <c r="S286" s="101"/>
      <c r="T286" s="101"/>
      <c r="U286" s="101"/>
      <c r="V286" s="101"/>
      <c r="W286" s="101"/>
      <c r="X286" s="101"/>
      <c r="Y286" s="101"/>
    </row>
    <row r="287" customFormat="false" ht="28.2" hidden="false" customHeight="true" outlineLevel="0" collapsed="false">
      <c r="R287" s="91"/>
      <c r="S287" s="91"/>
      <c r="T287" s="91"/>
      <c r="U287" s="91"/>
      <c r="V287" s="91"/>
      <c r="W287" s="91"/>
      <c r="X287" s="91"/>
      <c r="Y287" s="91"/>
    </row>
    <row r="288" customFormat="false" ht="28.2" hidden="false" customHeight="true" outlineLevel="0" collapsed="false">
      <c r="R288" s="101"/>
      <c r="S288" s="101"/>
      <c r="T288" s="101"/>
      <c r="U288" s="101"/>
      <c r="V288" s="101"/>
      <c r="W288" s="101"/>
      <c r="X288" s="101"/>
      <c r="Y288" s="101"/>
    </row>
    <row r="289" customFormat="false" ht="28.2" hidden="false" customHeight="true" outlineLevel="0" collapsed="false">
      <c r="R289" s="101"/>
      <c r="S289" s="101"/>
      <c r="T289" s="101"/>
      <c r="U289" s="101"/>
      <c r="V289" s="101"/>
      <c r="W289" s="101"/>
      <c r="X289" s="101"/>
      <c r="Y289" s="101"/>
    </row>
    <row r="290" customFormat="false" ht="28.2" hidden="false" customHeight="true" outlineLevel="0" collapsed="false">
      <c r="R290" s="101"/>
      <c r="S290" s="101"/>
      <c r="T290" s="101"/>
      <c r="U290" s="101"/>
      <c r="V290" s="101"/>
      <c r="W290" s="101"/>
      <c r="X290" s="101"/>
      <c r="Y290" s="101"/>
    </row>
    <row r="291" customFormat="false" ht="28.2" hidden="false" customHeight="true" outlineLevel="0" collapsed="false">
      <c r="R291" s="91"/>
      <c r="S291" s="91"/>
      <c r="T291" s="91"/>
      <c r="U291" s="91"/>
      <c r="V291" s="91"/>
      <c r="W291" s="91"/>
      <c r="X291" s="91"/>
      <c r="Y291" s="91"/>
    </row>
    <row r="292" customFormat="false" ht="28.2" hidden="false" customHeight="true" outlineLevel="0" collapsed="false">
      <c r="R292" s="101"/>
      <c r="S292" s="101"/>
      <c r="T292" s="101"/>
      <c r="U292" s="101"/>
      <c r="V292" s="101"/>
      <c r="W292" s="101"/>
      <c r="X292" s="101"/>
      <c r="Y292" s="101"/>
    </row>
    <row r="293" customFormat="false" ht="28.2" hidden="false" customHeight="true" outlineLevel="0" collapsed="false">
      <c r="R293" s="91"/>
      <c r="S293" s="91"/>
      <c r="T293" s="91"/>
      <c r="U293" s="91"/>
      <c r="V293" s="91"/>
      <c r="W293" s="91"/>
      <c r="X293" s="91"/>
      <c r="Y293" s="91"/>
    </row>
    <row r="294" customFormat="false" ht="28.2" hidden="false" customHeight="true" outlineLevel="0" collapsed="false">
      <c r="R294" s="101"/>
      <c r="S294" s="101"/>
      <c r="T294" s="101"/>
      <c r="U294" s="101"/>
      <c r="V294" s="101"/>
      <c r="W294" s="101"/>
      <c r="X294" s="101"/>
      <c r="Y294" s="101"/>
    </row>
    <row r="295" customFormat="false" ht="28.2" hidden="false" customHeight="true" outlineLevel="0" collapsed="false">
      <c r="A295" s="122" t="s">
        <v>304</v>
      </c>
      <c r="B295" s="122"/>
      <c r="C295" s="122"/>
      <c r="D295" s="122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</row>
    <row r="297" customFormat="false" ht="28.2" hidden="false" customHeight="true" outlineLevel="0" collapsed="false">
      <c r="A297" s="122" t="s">
        <v>305</v>
      </c>
      <c r="B297" s="122"/>
      <c r="C297" s="122"/>
      <c r="D297" s="122"/>
      <c r="E297" s="12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</row>
    <row r="442" customFormat="false" ht="28.2" hidden="false" customHeight="true" outlineLevel="0" collapsed="false">
      <c r="R442" s="101"/>
      <c r="S442" s="101"/>
      <c r="T442" s="101"/>
      <c r="U442" s="101"/>
      <c r="V442" s="101"/>
      <c r="W442" s="101"/>
      <c r="X442" s="101"/>
      <c r="Y442" s="101"/>
    </row>
    <row r="443" customFormat="false" ht="28.2" hidden="false" customHeight="true" outlineLevel="0" collapsed="false">
      <c r="A443" s="122"/>
      <c r="B443" s="122"/>
      <c r="C443" s="122"/>
      <c r="D443" s="122"/>
      <c r="E443" s="122"/>
      <c r="F443" s="122"/>
      <c r="G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</row>
    <row r="445" customFormat="false" ht="28.2" hidden="false" customHeight="true" outlineLevel="0" collapsed="false">
      <c r="A445" s="122"/>
      <c r="B445" s="122"/>
      <c r="C445" s="122"/>
      <c r="D445" s="122"/>
      <c r="E445" s="122"/>
      <c r="F445" s="122"/>
      <c r="G445" s="122"/>
      <c r="H445" s="122"/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</row>
    <row r="446" customFormat="false" ht="24.6" hidden="false" customHeight="false" outlineLevel="0" collapsed="false">
      <c r="A446" s="94"/>
    </row>
    <row r="590" customFormat="false" ht="28.2" hidden="false" customHeight="true" outlineLevel="0" collapsed="false">
      <c r="R590" s="101"/>
      <c r="S590" s="101"/>
      <c r="T590" s="101"/>
      <c r="U590" s="101"/>
      <c r="V590" s="101"/>
      <c r="W590" s="101"/>
      <c r="X590" s="101"/>
      <c r="Y590" s="101"/>
    </row>
    <row r="591" customFormat="false" ht="28.2" hidden="false" customHeight="true" outlineLevel="0" collapsed="false">
      <c r="A591" s="122" t="s">
        <v>306</v>
      </c>
      <c r="B591" s="122"/>
      <c r="C591" s="122"/>
      <c r="D591" s="122"/>
      <c r="E591" s="122"/>
      <c r="F591" s="122"/>
      <c r="G591" s="122"/>
      <c r="H591" s="122"/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</row>
    <row r="593" customFormat="false" ht="28.2" hidden="false" customHeight="true" outlineLevel="0" collapsed="false">
      <c r="A593" s="122" t="s">
        <v>305</v>
      </c>
      <c r="B593" s="122"/>
      <c r="C593" s="122"/>
      <c r="D593" s="122"/>
      <c r="E593" s="122"/>
      <c r="F593" s="122"/>
      <c r="G593" s="122"/>
      <c r="H593" s="122"/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</row>
    <row r="594" customFormat="false" ht="24.6" hidden="false" customHeight="false" outlineLevel="0" collapsed="false">
      <c r="A594" s="94"/>
    </row>
    <row r="595" customFormat="false" ht="24.6" hidden="false" customHeight="false" outlineLevel="0" collapsed="false">
      <c r="A595" s="94"/>
    </row>
    <row r="740" customFormat="false" ht="24.6" hidden="false" customHeight="false" outlineLevel="0" collapsed="false">
      <c r="A740" s="94"/>
    </row>
    <row r="886" customFormat="false" ht="28.2" hidden="false" customHeight="true" outlineLevel="0" collapsed="false">
      <c r="R886" s="101"/>
      <c r="S886" s="101"/>
      <c r="T886" s="101"/>
      <c r="U886" s="101"/>
      <c r="V886" s="101"/>
      <c r="W886" s="101"/>
      <c r="X886" s="101"/>
      <c r="Y886" s="101"/>
    </row>
    <row r="887" customFormat="false" ht="28.2" hidden="false" customHeight="true" outlineLevel="0" collapsed="false">
      <c r="A887" s="122" t="s">
        <v>307</v>
      </c>
      <c r="B887" s="122"/>
      <c r="C887" s="122"/>
      <c r="D887" s="122"/>
      <c r="E887" s="122"/>
      <c r="F887" s="122"/>
      <c r="G887" s="122"/>
      <c r="H887" s="122"/>
      <c r="I887" s="122"/>
      <c r="J887" s="122"/>
      <c r="K887" s="122"/>
      <c r="L887" s="122"/>
      <c r="M887" s="122"/>
      <c r="N887" s="122"/>
      <c r="O887" s="122"/>
      <c r="P887" s="122"/>
      <c r="Q887" s="122"/>
      <c r="R887" s="122"/>
      <c r="S887" s="122"/>
      <c r="T887" s="122"/>
      <c r="U887" s="122"/>
      <c r="V887" s="122"/>
      <c r="W887" s="122"/>
      <c r="X887" s="122"/>
      <c r="Y887" s="122"/>
    </row>
    <row r="889" customFormat="false" ht="28.2" hidden="false" customHeight="true" outlineLevel="0" collapsed="false">
      <c r="A889" s="122" t="s">
        <v>305</v>
      </c>
      <c r="B889" s="122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  <c r="S889" s="122"/>
      <c r="T889" s="122"/>
      <c r="U889" s="122"/>
      <c r="V889" s="122"/>
      <c r="W889" s="122"/>
      <c r="X889" s="122"/>
      <c r="Y889" s="122"/>
    </row>
    <row r="890" customFormat="false" ht="24.6" hidden="false" customHeight="false" outlineLevel="0" collapsed="false">
      <c r="A890" s="94"/>
    </row>
    <row r="891" customFormat="false" ht="24.6" hidden="false" customHeight="false" outlineLevel="0" collapsed="false">
      <c r="A891" s="94"/>
    </row>
    <row r="1033" customFormat="false" ht="24.6" hidden="false" customHeight="false" outlineLevel="0" collapsed="false">
      <c r="A1033" s="94"/>
    </row>
    <row r="1174" customFormat="false" ht="28.2" hidden="false" customHeight="true" outlineLevel="0" collapsed="false">
      <c r="R1174" s="101"/>
      <c r="S1174" s="101"/>
      <c r="T1174" s="101"/>
      <c r="U1174" s="101"/>
      <c r="V1174" s="101"/>
      <c r="W1174" s="101"/>
      <c r="X1174" s="101"/>
      <c r="Y1174" s="101"/>
    </row>
    <row r="1175" customFormat="false" ht="28.2" hidden="false" customHeight="true" outlineLevel="0" collapsed="false">
      <c r="A1175" s="122" t="s">
        <v>308</v>
      </c>
      <c r="B1175" s="122"/>
      <c r="C1175" s="122"/>
      <c r="D1175" s="122"/>
      <c r="E1175" s="122"/>
      <c r="F1175" s="122"/>
      <c r="G1175" s="122"/>
      <c r="H1175" s="122"/>
      <c r="I1175" s="122"/>
      <c r="J1175" s="122"/>
      <c r="K1175" s="122"/>
      <c r="L1175" s="122"/>
      <c r="M1175" s="122"/>
      <c r="N1175" s="122"/>
      <c r="O1175" s="122"/>
      <c r="P1175" s="122"/>
      <c r="Q1175" s="122"/>
      <c r="R1175" s="122"/>
      <c r="S1175" s="122"/>
      <c r="T1175" s="122"/>
      <c r="U1175" s="122"/>
      <c r="V1175" s="122"/>
      <c r="W1175" s="122"/>
      <c r="X1175" s="122"/>
      <c r="Y1175" s="122"/>
    </row>
    <row r="1177" customFormat="false" ht="28.2" hidden="false" customHeight="true" outlineLevel="0" collapsed="false">
      <c r="A1177" s="122" t="s">
        <v>305</v>
      </c>
      <c r="B1177" s="122"/>
      <c r="C1177" s="122"/>
      <c r="D1177" s="122"/>
      <c r="E1177" s="122"/>
      <c r="F1177" s="122"/>
      <c r="G1177" s="122"/>
      <c r="H1177" s="122"/>
      <c r="I1177" s="122"/>
      <c r="J1177" s="122"/>
      <c r="K1177" s="122"/>
      <c r="L1177" s="122"/>
      <c r="M1177" s="122"/>
      <c r="N1177" s="122"/>
      <c r="O1177" s="122"/>
      <c r="P1177" s="122"/>
      <c r="Q1177" s="122"/>
      <c r="R1177" s="122"/>
      <c r="S1177" s="122"/>
      <c r="T1177" s="122"/>
      <c r="U1177" s="122"/>
      <c r="V1177" s="122"/>
      <c r="W1177" s="122"/>
      <c r="X1177" s="122"/>
      <c r="Y1177" s="122"/>
    </row>
    <row r="1178" customFormat="false" ht="24.6" hidden="false" customHeight="false" outlineLevel="0" collapsed="false">
      <c r="A1178" s="94"/>
    </row>
    <row r="1179" customFormat="false" ht="24.6" hidden="false" customHeight="false" outlineLevel="0" collapsed="false">
      <c r="A1179" s="94"/>
    </row>
    <row r="1321" customFormat="false" ht="24.6" hidden="false" customHeight="false" outlineLevel="0" collapsed="false">
      <c r="A1321" s="94"/>
    </row>
    <row r="1462" customFormat="false" ht="28.2" hidden="false" customHeight="true" outlineLevel="0" collapsed="false">
      <c r="R1462" s="101"/>
      <c r="S1462" s="101"/>
      <c r="T1462" s="101"/>
      <c r="U1462" s="101"/>
      <c r="V1462" s="101"/>
      <c r="W1462" s="101"/>
      <c r="X1462" s="101"/>
      <c r="Y1462" s="101"/>
    </row>
    <row r="1463" customFormat="false" ht="28.2" hidden="false" customHeight="true" outlineLevel="0" collapsed="false">
      <c r="A1463" s="122" t="s">
        <v>309</v>
      </c>
      <c r="B1463" s="122"/>
      <c r="C1463" s="122"/>
      <c r="D1463" s="122"/>
      <c r="E1463" s="122"/>
      <c r="F1463" s="122"/>
      <c r="G1463" s="122"/>
      <c r="H1463" s="122"/>
      <c r="I1463" s="122"/>
      <c r="J1463" s="122"/>
      <c r="K1463" s="122"/>
      <c r="L1463" s="122"/>
      <c r="M1463" s="122"/>
      <c r="N1463" s="122"/>
      <c r="O1463" s="122"/>
      <c r="P1463" s="122"/>
      <c r="Q1463" s="122"/>
      <c r="R1463" s="122"/>
      <c r="S1463" s="122"/>
      <c r="T1463" s="122"/>
      <c r="U1463" s="122"/>
      <c r="V1463" s="122"/>
      <c r="W1463" s="122"/>
      <c r="X1463" s="122"/>
      <c r="Y1463" s="122"/>
    </row>
    <row r="1465" customFormat="false" ht="28.2" hidden="false" customHeight="true" outlineLevel="0" collapsed="false">
      <c r="A1465" s="122" t="s">
        <v>305</v>
      </c>
      <c r="B1465" s="122"/>
      <c r="C1465" s="122"/>
      <c r="D1465" s="122"/>
      <c r="E1465" s="122"/>
      <c r="F1465" s="122"/>
      <c r="G1465" s="122"/>
      <c r="H1465" s="122"/>
      <c r="I1465" s="122"/>
      <c r="J1465" s="122"/>
      <c r="K1465" s="122"/>
      <c r="L1465" s="122"/>
      <c r="M1465" s="122"/>
      <c r="N1465" s="122"/>
      <c r="O1465" s="122"/>
      <c r="P1465" s="122"/>
      <c r="Q1465" s="122"/>
      <c r="R1465" s="122"/>
      <c r="S1465" s="122"/>
      <c r="T1465" s="122"/>
      <c r="U1465" s="122"/>
      <c r="V1465" s="122"/>
      <c r="W1465" s="122"/>
      <c r="X1465" s="122"/>
      <c r="Y1465" s="122"/>
    </row>
    <row r="1466" customFormat="false" ht="24.6" hidden="false" customHeight="false" outlineLevel="0" collapsed="false">
      <c r="A1466" s="94"/>
    </row>
    <row r="1467" customFormat="false" ht="24.6" hidden="false" customHeight="false" outlineLevel="0" collapsed="false">
      <c r="A1467" s="94"/>
    </row>
    <row r="1609" customFormat="false" ht="24.6" hidden="false" customHeight="false" outlineLevel="0" collapsed="false">
      <c r="A1609" s="94"/>
    </row>
    <row r="1749" customFormat="false" ht="28.2" hidden="false" customHeight="true" outlineLevel="0" collapsed="false">
      <c r="A1749" s="122" t="s">
        <v>310</v>
      </c>
      <c r="B1749" s="122"/>
      <c r="C1749" s="122"/>
      <c r="D1749" s="122"/>
      <c r="E1749" s="122"/>
      <c r="F1749" s="122"/>
      <c r="G1749" s="122"/>
      <c r="H1749" s="122"/>
      <c r="I1749" s="122"/>
      <c r="J1749" s="122"/>
      <c r="K1749" s="122"/>
      <c r="L1749" s="122"/>
      <c r="M1749" s="122"/>
      <c r="N1749" s="122"/>
      <c r="O1749" s="122"/>
      <c r="P1749" s="122"/>
      <c r="Q1749" s="122"/>
      <c r="R1749" s="122"/>
      <c r="S1749" s="122"/>
      <c r="T1749" s="122"/>
      <c r="U1749" s="122"/>
      <c r="V1749" s="122"/>
      <c r="W1749" s="122"/>
      <c r="X1749" s="122"/>
      <c r="Y1749" s="122"/>
    </row>
    <row r="1751" customFormat="false" ht="28.2" hidden="false" customHeight="true" outlineLevel="0" collapsed="false">
      <c r="A1751" s="122" t="s">
        <v>305</v>
      </c>
      <c r="B1751" s="122"/>
      <c r="C1751" s="122"/>
      <c r="D1751" s="122"/>
      <c r="E1751" s="122"/>
      <c r="F1751" s="122"/>
      <c r="G1751" s="122"/>
      <c r="H1751" s="122"/>
      <c r="I1751" s="122"/>
      <c r="J1751" s="122"/>
      <c r="K1751" s="122"/>
      <c r="L1751" s="122"/>
      <c r="M1751" s="122"/>
      <c r="N1751" s="122"/>
      <c r="O1751" s="122"/>
      <c r="P1751" s="122"/>
      <c r="Q1751" s="122"/>
      <c r="R1751" s="122"/>
      <c r="S1751" s="122"/>
      <c r="T1751" s="122"/>
      <c r="U1751" s="122"/>
      <c r="V1751" s="122"/>
      <c r="W1751" s="122"/>
      <c r="X1751" s="122"/>
      <c r="Y1751" s="122"/>
    </row>
    <row r="1752" customFormat="false" ht="24.6" hidden="false" customHeight="false" outlineLevel="0" collapsed="false">
      <c r="A1752" s="94"/>
    </row>
    <row r="1753" customFormat="false" ht="24.6" hidden="false" customHeight="false" outlineLevel="0" collapsed="false">
      <c r="A1753" s="94"/>
    </row>
    <row r="1895" customFormat="false" ht="24.6" hidden="false" customHeight="false" outlineLevel="0" collapsed="false">
      <c r="A1895" s="94"/>
    </row>
    <row r="2035" customFormat="false" ht="28.2" hidden="false" customHeight="true" outlineLevel="0" collapsed="false">
      <c r="A2035" s="122" t="s">
        <v>311</v>
      </c>
      <c r="B2035" s="122"/>
      <c r="C2035" s="122"/>
      <c r="D2035" s="122"/>
      <c r="E2035" s="122"/>
      <c r="F2035" s="122"/>
      <c r="G2035" s="122"/>
      <c r="H2035" s="122"/>
      <c r="I2035" s="122"/>
      <c r="J2035" s="122"/>
      <c r="K2035" s="122"/>
      <c r="L2035" s="122"/>
      <c r="M2035" s="122"/>
      <c r="N2035" s="122"/>
      <c r="O2035" s="122"/>
      <c r="P2035" s="122"/>
      <c r="Q2035" s="122"/>
      <c r="R2035" s="122"/>
      <c r="S2035" s="122"/>
      <c r="T2035" s="122"/>
      <c r="U2035" s="122"/>
      <c r="V2035" s="122"/>
      <c r="W2035" s="122"/>
      <c r="X2035" s="122"/>
      <c r="Y2035" s="122"/>
    </row>
    <row r="2037" customFormat="false" ht="28.2" hidden="false" customHeight="true" outlineLevel="0" collapsed="false">
      <c r="A2037" s="122" t="s">
        <v>305</v>
      </c>
      <c r="B2037" s="122"/>
      <c r="C2037" s="122"/>
      <c r="D2037" s="122"/>
      <c r="E2037" s="122"/>
      <c r="F2037" s="122"/>
      <c r="G2037" s="122"/>
      <c r="H2037" s="122"/>
      <c r="I2037" s="122"/>
      <c r="J2037" s="122"/>
      <c r="K2037" s="122"/>
      <c r="L2037" s="122"/>
      <c r="M2037" s="122"/>
      <c r="N2037" s="122"/>
      <c r="O2037" s="122"/>
      <c r="P2037" s="122"/>
      <c r="Q2037" s="122"/>
      <c r="R2037" s="122"/>
      <c r="S2037" s="122"/>
      <c r="T2037" s="122"/>
      <c r="U2037" s="122"/>
      <c r="V2037" s="122"/>
      <c r="W2037" s="122"/>
      <c r="X2037" s="122"/>
      <c r="Y2037" s="122"/>
    </row>
    <row r="2038" customFormat="false" ht="24.6" hidden="false" customHeight="false" outlineLevel="0" collapsed="false">
      <c r="A2038" s="94"/>
    </row>
    <row r="2039" customFormat="false" ht="24.6" hidden="false" customHeight="false" outlineLevel="0" collapsed="false">
      <c r="A2039" s="94"/>
    </row>
    <row r="2181" customFormat="false" ht="24.6" hidden="false" customHeight="false" outlineLevel="0" collapsed="false">
      <c r="A2181" s="94"/>
    </row>
  </sheetData>
  <mergeCells count="434">
    <mergeCell ref="C15:F15"/>
    <mergeCell ref="G15:Y15"/>
    <mergeCell ref="C16:F16"/>
    <mergeCell ref="G16:Y16"/>
    <mergeCell ref="C17:F17"/>
    <mergeCell ref="G17:Y17"/>
    <mergeCell ref="C18:F18"/>
    <mergeCell ref="G18:Y18"/>
    <mergeCell ref="C19:F19"/>
    <mergeCell ref="G19:Y19"/>
    <mergeCell ref="C20:F20"/>
    <mergeCell ref="G20:Y20"/>
    <mergeCell ref="C21:F21"/>
    <mergeCell ref="G21:Y21"/>
    <mergeCell ref="A32:Y43"/>
    <mergeCell ref="A44:Y46"/>
    <mergeCell ref="K48:L49"/>
    <mergeCell ref="M48:N49"/>
    <mergeCell ref="H52:H53"/>
    <mergeCell ref="J52:L53"/>
    <mergeCell ref="M52:N53"/>
    <mergeCell ref="O52:P53"/>
    <mergeCell ref="A80:F80"/>
    <mergeCell ref="G80:H80"/>
    <mergeCell ref="I80:K80"/>
    <mergeCell ref="L80:N80"/>
    <mergeCell ref="O80:Q80"/>
    <mergeCell ref="R80:T80"/>
    <mergeCell ref="U80:Y80"/>
    <mergeCell ref="A81:F81"/>
    <mergeCell ref="G81:H81"/>
    <mergeCell ref="I81:K81"/>
    <mergeCell ref="L81:N81"/>
    <mergeCell ref="O81:Q81"/>
    <mergeCell ref="R81:T81"/>
    <mergeCell ref="U81:Y81"/>
    <mergeCell ref="A82:F82"/>
    <mergeCell ref="G82:H82"/>
    <mergeCell ref="I82:K82"/>
    <mergeCell ref="L82:N82"/>
    <mergeCell ref="O82:Q82"/>
    <mergeCell ref="R82:T82"/>
    <mergeCell ref="U82:Y82"/>
    <mergeCell ref="R86:Y86"/>
    <mergeCell ref="R87:Y87"/>
    <mergeCell ref="R88:Y88"/>
    <mergeCell ref="R89:Y89"/>
    <mergeCell ref="R90:Y90"/>
    <mergeCell ref="R91:Y91"/>
    <mergeCell ref="R93:Y93"/>
    <mergeCell ref="R94:Y94"/>
    <mergeCell ref="R95:Y95"/>
    <mergeCell ref="R96:Y96"/>
    <mergeCell ref="R97:Y97"/>
    <mergeCell ref="R98:Y98"/>
    <mergeCell ref="R99:Y99"/>
    <mergeCell ref="R100:Y100"/>
    <mergeCell ref="R101:Y101"/>
    <mergeCell ref="R102:Y102"/>
    <mergeCell ref="R103:Y103"/>
    <mergeCell ref="R104:Y104"/>
    <mergeCell ref="R105:Y105"/>
    <mergeCell ref="R106:Y106"/>
    <mergeCell ref="R107:Y107"/>
    <mergeCell ref="R108:Y108"/>
    <mergeCell ref="R109:Y109"/>
    <mergeCell ref="R110:Y110"/>
    <mergeCell ref="R111:Y111"/>
    <mergeCell ref="R112:Y112"/>
    <mergeCell ref="R113:Y113"/>
    <mergeCell ref="R114:Y114"/>
    <mergeCell ref="R115:Y115"/>
    <mergeCell ref="R116:Y116"/>
    <mergeCell ref="R117:Y117"/>
    <mergeCell ref="R118:Y118"/>
    <mergeCell ref="R119:Y119"/>
    <mergeCell ref="R120:Y120"/>
    <mergeCell ref="R121:Y121"/>
    <mergeCell ref="R122:Y122"/>
    <mergeCell ref="R123:Y123"/>
    <mergeCell ref="R124:Y124"/>
    <mergeCell ref="R125:Y125"/>
    <mergeCell ref="R126:Y126"/>
    <mergeCell ref="R127:Y127"/>
    <mergeCell ref="R128:Y128"/>
    <mergeCell ref="R129:Y129"/>
    <mergeCell ref="R130:Y130"/>
    <mergeCell ref="R131:Y131"/>
    <mergeCell ref="R132:Y132"/>
    <mergeCell ref="R133:Y133"/>
    <mergeCell ref="R134:Y134"/>
    <mergeCell ref="R135:Y135"/>
    <mergeCell ref="R136:Y136"/>
    <mergeCell ref="R137:Y137"/>
    <mergeCell ref="R138:Y138"/>
    <mergeCell ref="R139:Y139"/>
    <mergeCell ref="R140:Y140"/>
    <mergeCell ref="R141:Y141"/>
    <mergeCell ref="R142:Y142"/>
    <mergeCell ref="R143:Y143"/>
    <mergeCell ref="R144:Y144"/>
    <mergeCell ref="R145:Y145"/>
    <mergeCell ref="R146:Y146"/>
    <mergeCell ref="R147:Y147"/>
    <mergeCell ref="R148:Y148"/>
    <mergeCell ref="R149:Y149"/>
    <mergeCell ref="R150:Y150"/>
    <mergeCell ref="R151:Y151"/>
    <mergeCell ref="R152:Y152"/>
    <mergeCell ref="R153:Y153"/>
    <mergeCell ref="R154:Y154"/>
    <mergeCell ref="R155:Y155"/>
    <mergeCell ref="R156:Y156"/>
    <mergeCell ref="R157:Y157"/>
    <mergeCell ref="R158:Y158"/>
    <mergeCell ref="R159:Y159"/>
    <mergeCell ref="R160:Y160"/>
    <mergeCell ref="C165:E165"/>
    <mergeCell ref="F165:H165"/>
    <mergeCell ref="I165:K165"/>
    <mergeCell ref="L165:N165"/>
    <mergeCell ref="R165:T165"/>
    <mergeCell ref="C166:E166"/>
    <mergeCell ref="F166:H166"/>
    <mergeCell ref="I166:K166"/>
    <mergeCell ref="L166:N166"/>
    <mergeCell ref="C167:E167"/>
    <mergeCell ref="F167:H167"/>
    <mergeCell ref="I167:K167"/>
    <mergeCell ref="L167:N167"/>
    <mergeCell ref="C168:E168"/>
    <mergeCell ref="F168:H168"/>
    <mergeCell ref="I168:K168"/>
    <mergeCell ref="L168:N168"/>
    <mergeCell ref="C169:E169"/>
    <mergeCell ref="F169:H169"/>
    <mergeCell ref="I169:K169"/>
    <mergeCell ref="L169:N169"/>
    <mergeCell ref="C170:E170"/>
    <mergeCell ref="F170:H170"/>
    <mergeCell ref="I170:K170"/>
    <mergeCell ref="L170:N170"/>
    <mergeCell ref="C171:E171"/>
    <mergeCell ref="F171:H171"/>
    <mergeCell ref="I171:K171"/>
    <mergeCell ref="L171:N171"/>
    <mergeCell ref="C172:E172"/>
    <mergeCell ref="F172:H172"/>
    <mergeCell ref="I172:K172"/>
    <mergeCell ref="L172:N172"/>
    <mergeCell ref="C173:E173"/>
    <mergeCell ref="F173:H173"/>
    <mergeCell ref="I173:K173"/>
    <mergeCell ref="L173:N173"/>
    <mergeCell ref="C174:E174"/>
    <mergeCell ref="F174:H174"/>
    <mergeCell ref="I174:K174"/>
    <mergeCell ref="L174:N174"/>
    <mergeCell ref="C175:E175"/>
    <mergeCell ref="F175:H175"/>
    <mergeCell ref="I175:K175"/>
    <mergeCell ref="L175:N175"/>
    <mergeCell ref="C180:E180"/>
    <mergeCell ref="F180:H180"/>
    <mergeCell ref="I180:K180"/>
    <mergeCell ref="L180:N180"/>
    <mergeCell ref="O180:Q180"/>
    <mergeCell ref="R180:T180"/>
    <mergeCell ref="C181:E181"/>
    <mergeCell ref="F181:H181"/>
    <mergeCell ref="I181:K181"/>
    <mergeCell ref="L181:N181"/>
    <mergeCell ref="O181:Q181"/>
    <mergeCell ref="R181:T181"/>
    <mergeCell ref="C182:E182"/>
    <mergeCell ref="F182:H182"/>
    <mergeCell ref="I182:K182"/>
    <mergeCell ref="L182:N182"/>
    <mergeCell ref="O182:Q182"/>
    <mergeCell ref="R182:T182"/>
    <mergeCell ref="C183:E183"/>
    <mergeCell ref="F183:H183"/>
    <mergeCell ref="I183:K183"/>
    <mergeCell ref="L183:N183"/>
    <mergeCell ref="O183:Q183"/>
    <mergeCell ref="R183:T183"/>
    <mergeCell ref="C184:E184"/>
    <mergeCell ref="F184:H184"/>
    <mergeCell ref="I184:K184"/>
    <mergeCell ref="L184:N184"/>
    <mergeCell ref="O184:Q184"/>
    <mergeCell ref="R184:T184"/>
    <mergeCell ref="C185:E185"/>
    <mergeCell ref="F185:H185"/>
    <mergeCell ref="I185:K185"/>
    <mergeCell ref="L185:N185"/>
    <mergeCell ref="O185:Q185"/>
    <mergeCell ref="R185:T185"/>
    <mergeCell ref="C186:E186"/>
    <mergeCell ref="F186:H186"/>
    <mergeCell ref="I186:K186"/>
    <mergeCell ref="L186:N186"/>
    <mergeCell ref="O186:Q186"/>
    <mergeCell ref="R186:T186"/>
    <mergeCell ref="C187:E187"/>
    <mergeCell ref="F187:H187"/>
    <mergeCell ref="I187:K187"/>
    <mergeCell ref="L187:N187"/>
    <mergeCell ref="O187:Q187"/>
    <mergeCell ref="R187:T187"/>
    <mergeCell ref="C188:E188"/>
    <mergeCell ref="F188:H188"/>
    <mergeCell ref="I188:K188"/>
    <mergeCell ref="L188:N188"/>
    <mergeCell ref="O188:Q188"/>
    <mergeCell ref="R188:T188"/>
    <mergeCell ref="C189:E189"/>
    <mergeCell ref="F189:H189"/>
    <mergeCell ref="I189:K189"/>
    <mergeCell ref="L189:N189"/>
    <mergeCell ref="O189:Q189"/>
    <mergeCell ref="R189:T189"/>
    <mergeCell ref="C190:E190"/>
    <mergeCell ref="F190:H190"/>
    <mergeCell ref="I190:K190"/>
    <mergeCell ref="L190:N190"/>
    <mergeCell ref="O190:Q190"/>
    <mergeCell ref="R190:T190"/>
    <mergeCell ref="C195:E195"/>
    <mergeCell ref="F195:H195"/>
    <mergeCell ref="I195:K195"/>
    <mergeCell ref="L195:N195"/>
    <mergeCell ref="O195:Q195"/>
    <mergeCell ref="C196:E196"/>
    <mergeCell ref="F196:H196"/>
    <mergeCell ref="I196:K196"/>
    <mergeCell ref="L196:N196"/>
    <mergeCell ref="O196:Q196"/>
    <mergeCell ref="C197:E197"/>
    <mergeCell ref="F197:H197"/>
    <mergeCell ref="I197:K197"/>
    <mergeCell ref="L197:N197"/>
    <mergeCell ref="O197:Q197"/>
    <mergeCell ref="C198:E198"/>
    <mergeCell ref="F198:H198"/>
    <mergeCell ref="I198:K198"/>
    <mergeCell ref="L198:N198"/>
    <mergeCell ref="O198:Q198"/>
    <mergeCell ref="C199:E199"/>
    <mergeCell ref="F199:H199"/>
    <mergeCell ref="I199:K199"/>
    <mergeCell ref="L199:N199"/>
    <mergeCell ref="O199:Q199"/>
    <mergeCell ref="C200:E200"/>
    <mergeCell ref="F200:H200"/>
    <mergeCell ref="I200:K200"/>
    <mergeCell ref="L200:N200"/>
    <mergeCell ref="O200:Q200"/>
    <mergeCell ref="C201:E201"/>
    <mergeCell ref="F201:H201"/>
    <mergeCell ref="I201:K201"/>
    <mergeCell ref="L201:N201"/>
    <mergeCell ref="O201:Q201"/>
    <mergeCell ref="C202:E202"/>
    <mergeCell ref="F202:H202"/>
    <mergeCell ref="I202:K202"/>
    <mergeCell ref="L202:N202"/>
    <mergeCell ref="O202:Q202"/>
    <mergeCell ref="C203:E203"/>
    <mergeCell ref="F203:H203"/>
    <mergeCell ref="I203:K203"/>
    <mergeCell ref="L203:N203"/>
    <mergeCell ref="O203:Q203"/>
    <mergeCell ref="C204:E204"/>
    <mergeCell ref="F204:H204"/>
    <mergeCell ref="I204:K204"/>
    <mergeCell ref="L204:N204"/>
    <mergeCell ref="O204:Q204"/>
    <mergeCell ref="C205:E205"/>
    <mergeCell ref="F205:H205"/>
    <mergeCell ref="I205:K205"/>
    <mergeCell ref="L205:N205"/>
    <mergeCell ref="O205:Q205"/>
    <mergeCell ref="K210:L210"/>
    <mergeCell ref="K211:L211"/>
    <mergeCell ref="K212:L212"/>
    <mergeCell ref="R227:Y227"/>
    <mergeCell ref="R231:Y231"/>
    <mergeCell ref="R233:Y233"/>
    <mergeCell ref="R234:Y234"/>
    <mergeCell ref="C239:E239"/>
    <mergeCell ref="F239:H239"/>
    <mergeCell ref="I239:K239"/>
    <mergeCell ref="L239:N239"/>
    <mergeCell ref="O239:Q239"/>
    <mergeCell ref="C240:E240"/>
    <mergeCell ref="F240:H240"/>
    <mergeCell ref="I240:K240"/>
    <mergeCell ref="L240:N240"/>
    <mergeCell ref="O240:Q240"/>
    <mergeCell ref="C241:E241"/>
    <mergeCell ref="F241:H241"/>
    <mergeCell ref="I241:K241"/>
    <mergeCell ref="L241:N241"/>
    <mergeCell ref="O241:Q241"/>
    <mergeCell ref="C242:E242"/>
    <mergeCell ref="F242:H242"/>
    <mergeCell ref="I242:K242"/>
    <mergeCell ref="L242:N242"/>
    <mergeCell ref="O242:Q242"/>
    <mergeCell ref="C243:E243"/>
    <mergeCell ref="F243:H243"/>
    <mergeCell ref="I243:K243"/>
    <mergeCell ref="L243:N243"/>
    <mergeCell ref="O243:Q243"/>
    <mergeCell ref="R243:Y243"/>
    <mergeCell ref="C244:E244"/>
    <mergeCell ref="F244:H244"/>
    <mergeCell ref="I244:K244"/>
    <mergeCell ref="L244:N244"/>
    <mergeCell ref="O244:Q244"/>
    <mergeCell ref="C245:E245"/>
    <mergeCell ref="F245:H245"/>
    <mergeCell ref="I245:K245"/>
    <mergeCell ref="L245:N245"/>
    <mergeCell ref="O245:Q245"/>
    <mergeCell ref="R245:Y245"/>
    <mergeCell ref="C246:E246"/>
    <mergeCell ref="F246:H246"/>
    <mergeCell ref="I246:K246"/>
    <mergeCell ref="L246:N246"/>
    <mergeCell ref="O246:Q246"/>
    <mergeCell ref="C247:E247"/>
    <mergeCell ref="F247:H247"/>
    <mergeCell ref="I247:K247"/>
    <mergeCell ref="L247:N247"/>
    <mergeCell ref="O247:Q247"/>
    <mergeCell ref="R247:Y247"/>
    <mergeCell ref="C248:E248"/>
    <mergeCell ref="F248:H248"/>
    <mergeCell ref="I248:K248"/>
    <mergeCell ref="L248:N248"/>
    <mergeCell ref="O248:Q248"/>
    <mergeCell ref="C249:E249"/>
    <mergeCell ref="F249:H249"/>
    <mergeCell ref="I249:K249"/>
    <mergeCell ref="L249:N249"/>
    <mergeCell ref="O249:Q249"/>
    <mergeCell ref="R249:Y249"/>
    <mergeCell ref="R254:Y254"/>
    <mergeCell ref="R258:Y258"/>
    <mergeCell ref="R260:Y260"/>
    <mergeCell ref="R261:Y261"/>
    <mergeCell ref="C263:E263"/>
    <mergeCell ref="F263:H263"/>
    <mergeCell ref="I263:K263"/>
    <mergeCell ref="L263:N263"/>
    <mergeCell ref="O263:Q263"/>
    <mergeCell ref="C264:E264"/>
    <mergeCell ref="F264:H264"/>
    <mergeCell ref="I264:K264"/>
    <mergeCell ref="L264:N264"/>
    <mergeCell ref="O264:Q264"/>
    <mergeCell ref="C265:E265"/>
    <mergeCell ref="F265:H265"/>
    <mergeCell ref="I265:K265"/>
    <mergeCell ref="L265:N265"/>
    <mergeCell ref="O265:Q265"/>
    <mergeCell ref="C266:E266"/>
    <mergeCell ref="F266:H266"/>
    <mergeCell ref="I266:K266"/>
    <mergeCell ref="L266:N266"/>
    <mergeCell ref="O266:Q266"/>
    <mergeCell ref="R266:Y266"/>
    <mergeCell ref="C267:E267"/>
    <mergeCell ref="F267:H267"/>
    <mergeCell ref="I267:K267"/>
    <mergeCell ref="L267:N267"/>
    <mergeCell ref="O267:Q267"/>
    <mergeCell ref="C268:E268"/>
    <mergeCell ref="F268:H268"/>
    <mergeCell ref="I268:K268"/>
    <mergeCell ref="L268:N268"/>
    <mergeCell ref="O268:Q268"/>
    <mergeCell ref="C269:E269"/>
    <mergeCell ref="F269:H269"/>
    <mergeCell ref="I269:K269"/>
    <mergeCell ref="L269:N269"/>
    <mergeCell ref="O269:Q269"/>
    <mergeCell ref="C270:E270"/>
    <mergeCell ref="F270:H270"/>
    <mergeCell ref="I270:K270"/>
    <mergeCell ref="L270:N270"/>
    <mergeCell ref="O270:Q270"/>
    <mergeCell ref="R270:Y270"/>
    <mergeCell ref="C271:E271"/>
    <mergeCell ref="F271:H271"/>
    <mergeCell ref="I271:K271"/>
    <mergeCell ref="L271:N271"/>
    <mergeCell ref="O271:Q271"/>
    <mergeCell ref="C272:E272"/>
    <mergeCell ref="F272:H272"/>
    <mergeCell ref="I272:K272"/>
    <mergeCell ref="L272:N272"/>
    <mergeCell ref="O272:Q272"/>
    <mergeCell ref="R272:Y272"/>
    <mergeCell ref="C273:E273"/>
    <mergeCell ref="F273:H273"/>
    <mergeCell ref="I273:K273"/>
    <mergeCell ref="L273:N273"/>
    <mergeCell ref="O273:Q273"/>
    <mergeCell ref="R276:Y276"/>
    <mergeCell ref="R278:Y278"/>
    <mergeCell ref="R280:Y280"/>
    <mergeCell ref="R282:Y282"/>
    <mergeCell ref="R287:Y287"/>
    <mergeCell ref="R291:Y291"/>
    <mergeCell ref="R293:Y293"/>
    <mergeCell ref="A295:Y295"/>
    <mergeCell ref="A297:Y297"/>
    <mergeCell ref="A443:Y443"/>
    <mergeCell ref="A445:Y445"/>
    <mergeCell ref="A591:Y591"/>
    <mergeCell ref="A593:Y593"/>
    <mergeCell ref="A887:Y887"/>
    <mergeCell ref="A889:Y889"/>
    <mergeCell ref="A1175:Y1175"/>
    <mergeCell ref="A1177:Y1177"/>
    <mergeCell ref="A1463:Y1463"/>
    <mergeCell ref="A1465:Y1465"/>
    <mergeCell ref="A1749:Y1749"/>
    <mergeCell ref="A1751:Y1751"/>
    <mergeCell ref="A2035:Y2035"/>
    <mergeCell ref="A2037:Y2037"/>
  </mergeCells>
  <printOptions headings="false" gridLines="false" gridLinesSet="true" horizontalCentered="false" verticalCentered="false"/>
  <pageMargins left="0.708333333333333" right="0.708333333333333" top="1.14236111111111" bottom="0.748611111111111" header="0.315277777777778" footer="0.315277777777778"/>
  <pageSetup paperSize="9" scale="3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&amp;C&amp;22Bucket Wheel 
Calculation</oddHeader>
    <oddFooter>&amp;LMod. BDHSTD-RCL-44-200&amp;C&amp;F&amp;R&amp;14Pag. &amp;P of &amp;N</oddFooter>
  </headerFooter>
  <rowBreaks count="16" manualBreakCount="16">
    <brk id="84" man="true" max="16383" min="0"/>
    <brk id="160" man="true" max="16383" min="0"/>
    <brk id="293" man="true" max="16383" min="0"/>
    <brk id="441" man="true" max="16383" min="0"/>
    <brk id="589" man="true" max="16383" min="0"/>
    <brk id="739" man="true" max="16383" min="0"/>
    <brk id="884" man="true" max="16383" min="0"/>
    <brk id="1032" man="true" max="16383" min="0"/>
    <brk id="1172" man="true" max="16383" min="0"/>
    <brk id="1317" man="true" max="16383" min="0"/>
    <brk id="1462" man="true" max="16383" min="0"/>
    <brk id="1604" man="true" max="16383" min="0"/>
    <brk id="1748" man="true" max="16383" min="0"/>
    <brk id="1890" man="true" max="16383" min="0"/>
    <brk id="2034" man="true" max="16383" min="0"/>
    <brk id="2176" man="true" max="16383" min="0"/>
  </rowBreaks>
  <colBreaks count="1" manualBreakCount="1">
    <brk id="25" man="true" max="65535" min="0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A95" colorId="64" zoomScale="70" zoomScaleNormal="85" zoomScalePageLayoutView="70" workbookViewId="0">
      <selection pane="topLeft" activeCell="G103" activeCellId="0" sqref="G103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1" min="6" style="0" width="7.67"/>
    <col collapsed="false" customWidth="true" hidden="false" outlineLevel="0" max="42" min="42" style="0" width="7.88"/>
    <col collapsed="false" customWidth="true" hidden="false" outlineLevel="0" max="45" min="43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1</v>
      </c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125"/>
      <c r="BQ2" s="125"/>
      <c r="BR2" s="125"/>
      <c r="BS2" s="125"/>
      <c r="BT2" s="125"/>
      <c r="BU2" s="125"/>
      <c r="BV2" s="125"/>
      <c r="BW2" s="125"/>
      <c r="BX2" s="125"/>
      <c r="BY2" s="125"/>
      <c r="BZ2" s="125"/>
      <c r="CA2" s="125"/>
      <c r="CB2" s="125"/>
      <c r="CC2" s="125"/>
      <c r="CD2" s="125"/>
      <c r="CE2" s="125"/>
      <c r="CF2" s="125"/>
      <c r="CG2" s="125"/>
      <c r="CH2" s="125"/>
      <c r="CI2" s="125"/>
      <c r="CJ2" s="125"/>
      <c r="CK2" s="125"/>
      <c r="CL2" s="125"/>
      <c r="CM2" s="125"/>
      <c r="CN2" s="125"/>
      <c r="CO2" s="125"/>
      <c r="CP2" s="125"/>
      <c r="CQ2" s="125"/>
      <c r="CR2" s="125"/>
      <c r="CS2" s="125"/>
      <c r="CT2" s="125"/>
      <c r="CU2" s="125"/>
      <c r="CV2" s="125"/>
      <c r="CW2" s="125"/>
      <c r="CX2" s="125"/>
      <c r="CY2" s="125"/>
      <c r="CZ2" s="125"/>
      <c r="DA2" s="125"/>
      <c r="DB2" s="125"/>
      <c r="DC2" s="125"/>
      <c r="DD2" s="125"/>
      <c r="DE2" s="125"/>
      <c r="DF2" s="125"/>
      <c r="DG2" s="125"/>
      <c r="DH2" s="125"/>
      <c r="DI2" s="125"/>
      <c r="DJ2" s="125"/>
      <c r="DK2" s="125"/>
      <c r="DL2" s="125"/>
      <c r="DM2" s="125"/>
      <c r="DN2" s="125"/>
      <c r="DO2" s="125"/>
      <c r="DP2" s="125"/>
      <c r="DQ2" s="125"/>
      <c r="DR2" s="125"/>
      <c r="DS2" s="125"/>
      <c r="DT2" s="125"/>
      <c r="DU2" s="125"/>
      <c r="DV2" s="125"/>
      <c r="DW2" s="125"/>
      <c r="DX2" s="125"/>
      <c r="DY2" s="125"/>
      <c r="DZ2" s="125"/>
      <c r="EA2" s="125"/>
      <c r="EB2" s="125"/>
      <c r="EC2" s="125"/>
      <c r="ED2" s="125"/>
      <c r="EE2" s="125"/>
      <c r="EF2" s="125"/>
      <c r="EG2" s="125"/>
      <c r="EH2" s="125"/>
      <c r="EI2" s="125"/>
      <c r="EJ2" s="125"/>
      <c r="EK2" s="125"/>
      <c r="EL2" s="125"/>
      <c r="EM2" s="125"/>
      <c r="EN2" s="125"/>
      <c r="EO2" s="125"/>
      <c r="EP2" s="125"/>
      <c r="EQ2" s="125"/>
      <c r="ER2" s="125"/>
      <c r="ES2" s="125"/>
      <c r="ET2" s="125"/>
      <c r="EU2" s="125"/>
      <c r="EV2" s="125"/>
      <c r="EW2" s="125"/>
      <c r="EX2" s="125"/>
      <c r="EY2" s="125"/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5"/>
      <c r="FO2" s="125"/>
      <c r="FP2" s="125"/>
      <c r="FQ2" s="125"/>
      <c r="FR2" s="125"/>
      <c r="FS2" s="125"/>
      <c r="FT2" s="125"/>
      <c r="FU2" s="125"/>
      <c r="FV2" s="125"/>
      <c r="FW2" s="125"/>
      <c r="FX2" s="125"/>
      <c r="FY2" s="125"/>
      <c r="FZ2" s="125"/>
      <c r="GA2" s="125"/>
      <c r="GB2" s="125"/>
      <c r="GC2" s="125"/>
      <c r="GD2" s="125"/>
      <c r="GE2" s="125"/>
      <c r="GF2" s="125"/>
      <c r="GG2" s="125"/>
      <c r="GH2" s="125"/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31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/>
      <c r="CG86" s="129"/>
      <c r="CH86" s="129"/>
      <c r="CI86" s="129"/>
      <c r="CJ86" s="129"/>
      <c r="CK86" s="129"/>
      <c r="CL86" s="129"/>
      <c r="CM86" s="129"/>
      <c r="CN86" s="129"/>
      <c r="CO86" s="129"/>
      <c r="CP86" s="129"/>
      <c r="CQ86" s="129"/>
      <c r="CR86" s="129"/>
      <c r="CS86" s="129"/>
      <c r="CT86" s="129"/>
      <c r="CU86" s="129"/>
      <c r="CV86" s="129"/>
      <c r="CW86" s="129"/>
      <c r="CX86" s="129"/>
      <c r="CY86" s="129"/>
      <c r="CZ86" s="129"/>
      <c r="DA86" s="129"/>
      <c r="DB86" s="129"/>
      <c r="DC86" s="129"/>
      <c r="DD86" s="129"/>
      <c r="DE86" s="129"/>
      <c r="DF86" s="129"/>
      <c r="DG86" s="129"/>
      <c r="DH86" s="129"/>
      <c r="DI86" s="129"/>
      <c r="DJ86" s="129"/>
      <c r="DK86" s="129"/>
      <c r="DL86" s="129"/>
      <c r="DM86" s="129"/>
      <c r="DN86" s="129"/>
      <c r="DO86" s="129"/>
      <c r="DP86" s="129"/>
      <c r="DQ86" s="129"/>
      <c r="DR86" s="129"/>
      <c r="DS86" s="129"/>
      <c r="DT86" s="129"/>
      <c r="DU86" s="129"/>
      <c r="DV86" s="129"/>
      <c r="DW86" s="129"/>
      <c r="DX86" s="129"/>
      <c r="DY86" s="129"/>
      <c r="DZ86" s="129"/>
      <c r="EA86" s="129"/>
      <c r="EB86" s="129"/>
      <c r="EC86" s="129"/>
      <c r="ED86" s="129"/>
      <c r="EE86" s="129"/>
      <c r="EF86" s="129"/>
      <c r="EG86" s="129"/>
      <c r="EH86" s="129"/>
      <c r="EI86" s="129"/>
      <c r="EJ86" s="129"/>
      <c r="EK86" s="129"/>
      <c r="EL86" s="129"/>
      <c r="EM86" s="129"/>
      <c r="EN86" s="129"/>
      <c r="EO86" s="129"/>
      <c r="EP86" s="129"/>
      <c r="EQ86" s="129"/>
      <c r="ER86" s="129"/>
      <c r="ES86" s="129"/>
      <c r="ET86" s="129"/>
      <c r="EU86" s="129"/>
      <c r="EV86" s="129"/>
      <c r="EW86" s="129"/>
      <c r="EX86" s="129"/>
      <c r="EY86" s="129"/>
      <c r="EZ86" s="129"/>
      <c r="FA86" s="129"/>
      <c r="FB86" s="129"/>
      <c r="FC86" s="129"/>
      <c r="FD86" s="129"/>
      <c r="FE86" s="129"/>
      <c r="FF86" s="129"/>
      <c r="FG86" s="129"/>
      <c r="FH86" s="129"/>
      <c r="FI86" s="129"/>
      <c r="FJ86" s="129"/>
      <c r="FK86" s="129"/>
      <c r="FL86" s="129"/>
      <c r="FM86" s="129"/>
      <c r="FN86" s="129"/>
      <c r="FO86" s="129"/>
      <c r="FP86" s="129"/>
      <c r="FQ86" s="129"/>
      <c r="FR86" s="129"/>
      <c r="FS86" s="129"/>
      <c r="FT86" s="129"/>
      <c r="FU86" s="129"/>
      <c r="FV86" s="129"/>
      <c r="FW86" s="129"/>
      <c r="FX86" s="129"/>
      <c r="FY86" s="129"/>
      <c r="FZ86" s="129"/>
      <c r="GA86" s="129"/>
      <c r="GB86" s="129"/>
      <c r="GC86" s="125"/>
      <c r="GD86" s="125"/>
      <c r="GE86" s="125"/>
      <c r="GF86" s="125"/>
      <c r="GG86" s="125"/>
      <c r="GH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</row>
    <row r="143" customFormat="false" ht="13.8" hidden="false" customHeight="false" outlineLevel="0" collapsed="false">
      <c r="A143" s="20" t="s">
        <v>473</v>
      </c>
      <c r="C143" s="134" t="n">
        <f aca="false">IF('Bench-1'!$D$116="n.a.","n.a.",IF($D$116&lt;=PI()/2,C136*'Input Data'!$C$3*$D$142*SIN('Bench-1'!$D$116)*9.81,'Bench-1'!C136*'Input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</row>
    <row r="144" customFormat="false" ht="13.8" hidden="false" customHeight="false" outlineLevel="0" collapsed="false">
      <c r="A144" s="20" t="s">
        <v>474</v>
      </c>
      <c r="C144" s="134" t="n">
        <f aca="false">IF('Bench-1'!$D$120="n.a.","n.a.",IF($D$120&lt;=PI()/2,C137*'Input Data'!$C$3*$D$142*SIN('Bench-1'!$D$120)*9.81,'Bench-1'!C137*'Input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</row>
    <row r="145" customFormat="false" ht="13.8" hidden="false" customHeight="false" outlineLevel="0" collapsed="false">
      <c r="A145" s="20" t="s">
        <v>475</v>
      </c>
      <c r="C145" s="134" t="n">
        <f aca="false">IF('Bench-1'!$D$124="n.a.","n.a.",IF($D$124&lt;=PI()/2,C138*'Input Data'!$C$3*$D$142*SIN('Bench-1'!$D$124)*9.81,'Bench-1'!C138*'Input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</row>
    <row r="146" customFormat="false" ht="13.8" hidden="false" customHeight="false" outlineLevel="0" collapsed="false">
      <c r="A146" s="20" t="s">
        <v>476</v>
      </c>
      <c r="C146" s="134" t="n">
        <f aca="false">IF('Bench-1'!$D$128="n.a.","n.a.",IF($D$128&lt;=PI()/2,C139*'Input Data'!$C$3*$D$142*SIN('Bench-1'!$D$128)*9.81,'Bench-1'!C139*'Input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</row>
    <row r="147" customFormat="false" ht="13.8" hidden="false" customHeight="false" outlineLevel="0" collapsed="false">
      <c r="A147" s="20" t="s">
        <v>477</v>
      </c>
      <c r="C147" s="137" t="n">
        <f aca="false">IF('Bench-1'!$D$132="n.a.","n.a.",IF($D$132&lt;=PI()/2,C140*'Input Data'!$C$3*$D$142*SIN('Bench-1'!$D$132)*9.81,'Bench-1'!C140*'Input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</row>
    <row r="163" customFormat="false" ht="13.8" hidden="false" customHeight="false" outlineLevel="0" collapsed="false">
      <c r="A163" s="20" t="s">
        <v>496</v>
      </c>
      <c r="C163" s="128" t="n">
        <f aca="false">IF('Bench-1'!$D$116="n.a.","n.a.",IF($D$116&lt;=PI()/2,C136*'Input Data'!$C$3*$D$162*COS('Bench-1'!$D$116)*9.81*'Input Data'!$C$5,0))</f>
        <v>0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</row>
    <row r="164" customFormat="false" ht="13.8" hidden="false" customHeight="false" outlineLevel="0" collapsed="false">
      <c r="A164" s="20" t="s">
        <v>497</v>
      </c>
      <c r="C164" s="128" t="n">
        <f aca="false">IF('Bench-1'!$D$120="n.a.","n.a.",IF($D$120&lt;=PI()/2,C137*'Input Data'!$C$3*$D$162*COS('Bench-1'!$D$120)*9.81*'Input Data'!$C$5,0))</f>
        <v>0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</row>
    <row r="165" customFormat="false" ht="13.8" hidden="false" customHeight="false" outlineLevel="0" collapsed="false">
      <c r="A165" s="20" t="s">
        <v>498</v>
      </c>
      <c r="C165" s="128" t="n">
        <f aca="false">IF('Bench-1'!$D$124="n.a.","n.a.",IF($D$124&lt;=PI()/2,C138*'Input Data'!$C$3*$D$162*COS('Bench-1'!$D$124)*9.81*'Input Data'!$C$5,0))</f>
        <v>0</v>
      </c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</row>
    <row r="166" customFormat="false" ht="13.8" hidden="false" customHeight="false" outlineLevel="0" collapsed="false">
      <c r="A166" s="20" t="s">
        <v>499</v>
      </c>
      <c r="C166" s="128" t="n">
        <f aca="false">IF('Bench-1'!$D$128="n.a.","n.a.",IF($D$128&lt;=PI()/2,C139*'Input Data'!$C$3*$D$162*COS('Bench-1'!$D$128)*9.81*'Input Data'!$C$5,0))</f>
        <v>0</v>
      </c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</row>
    <row r="167" customFormat="false" ht="13.8" hidden="false" customHeight="false" outlineLevel="0" collapsed="false">
      <c r="A167" s="20" t="s">
        <v>500</v>
      </c>
      <c r="C167" s="137" t="n">
        <f aca="false">IF('Bench-1'!$D$132="n.a.","n.a.",IF($D$132&lt;=PI()/2,C140*'Input Data'!$C$3*$D$162*COS('Bench-1'!$D$132)*9.81*'Input Data'!$C$5,0))</f>
        <v>0</v>
      </c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44"/>
      <c r="CB167" s="44"/>
      <c r="CC167" s="44"/>
      <c r="CD167" s="44"/>
      <c r="CE167" s="44"/>
      <c r="CF167" s="44"/>
      <c r="CG167" s="44"/>
      <c r="CH167" s="44"/>
      <c r="CI167" s="44"/>
      <c r="CJ167" s="44"/>
      <c r="CK167" s="44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44"/>
      <c r="DB167" s="44"/>
      <c r="DC167" s="44"/>
      <c r="DD167" s="44"/>
      <c r="DE167" s="44"/>
      <c r="DF167" s="44"/>
      <c r="DG167" s="44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44"/>
      <c r="DX167" s="44"/>
      <c r="DY167" s="44"/>
      <c r="DZ167" s="44"/>
      <c r="EA167" s="44"/>
      <c r="EB167" s="44"/>
      <c r="EC167" s="44"/>
      <c r="ED167" s="44"/>
      <c r="EE167" s="44"/>
      <c r="EF167" s="44"/>
      <c r="EG167" s="44"/>
      <c r="EH167" s="44"/>
      <c r="EI167" s="44"/>
      <c r="EJ167" s="44"/>
      <c r="EK167" s="44"/>
      <c r="EL167" s="44"/>
      <c r="EM167" s="44"/>
      <c r="EN167" s="44"/>
      <c r="EO167" s="44"/>
      <c r="EP167" s="44"/>
      <c r="EQ167" s="44"/>
      <c r="ER167" s="44"/>
      <c r="ES167" s="44"/>
      <c r="ET167" s="44"/>
      <c r="EU167" s="44"/>
      <c r="EV167" s="44"/>
      <c r="EW167" s="44"/>
      <c r="EX167" s="44"/>
      <c r="EY167" s="44"/>
      <c r="EZ167" s="44"/>
      <c r="FA167" s="44"/>
      <c r="FB167" s="44"/>
      <c r="FC167" s="44"/>
      <c r="FD167" s="44"/>
      <c r="FE167" s="44"/>
      <c r="FF167" s="44"/>
      <c r="FG167" s="44"/>
      <c r="FH167" s="44"/>
      <c r="FI167" s="44"/>
      <c r="FJ167" s="44"/>
      <c r="FK167" s="44"/>
      <c r="FL167" s="44"/>
      <c r="FM167" s="44"/>
      <c r="FN167" s="44"/>
      <c r="FO167" s="44"/>
      <c r="FP167" s="44"/>
      <c r="FQ167" s="44"/>
      <c r="FR167" s="44"/>
      <c r="FS167" s="44"/>
      <c r="FT167" s="44"/>
      <c r="FU167" s="44"/>
      <c r="FV167" s="44"/>
      <c r="FW167" s="44"/>
      <c r="FX167" s="44"/>
      <c r="FY167" s="44"/>
      <c r="FZ167" s="44"/>
      <c r="GA167" s="44"/>
      <c r="GB167" s="44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2"/>
      <c r="E169" s="152"/>
      <c r="F169" s="152"/>
      <c r="G169" s="152"/>
      <c r="H169" s="152"/>
      <c r="I169" s="152"/>
      <c r="J169" s="152"/>
      <c r="K169" s="152"/>
      <c r="L169" s="152"/>
      <c r="M169" s="152"/>
      <c r="N169" s="152"/>
      <c r="O169" s="152"/>
      <c r="P169" s="152"/>
      <c r="Q169" s="152"/>
      <c r="R169" s="152"/>
      <c r="S169" s="152"/>
      <c r="T169" s="152"/>
      <c r="U169" s="152"/>
      <c r="V169" s="152"/>
      <c r="W169" s="152"/>
      <c r="X169" s="152"/>
      <c r="Y169" s="152"/>
      <c r="Z169" s="152"/>
      <c r="AA169" s="152"/>
      <c r="AB169" s="152"/>
      <c r="AC169" s="152"/>
      <c r="AD169" s="152"/>
      <c r="AE169" s="152"/>
      <c r="AF169" s="152"/>
      <c r="AG169" s="152"/>
      <c r="AH169" s="152"/>
      <c r="AI169" s="152"/>
      <c r="AJ169" s="152"/>
      <c r="AK169" s="152"/>
      <c r="AL169" s="152"/>
      <c r="AM169" s="152"/>
      <c r="AN169" s="152"/>
      <c r="AO169" s="152"/>
      <c r="AP169" s="152"/>
      <c r="AQ169" s="152"/>
      <c r="AR169" s="152"/>
      <c r="AS169" s="152"/>
      <c r="AT169" s="152"/>
      <c r="AU169" s="152"/>
      <c r="AV169" s="152"/>
      <c r="AW169" s="152"/>
      <c r="AX169" s="152"/>
      <c r="AY169" s="152"/>
      <c r="AZ169" s="152"/>
      <c r="BA169" s="152"/>
      <c r="BB169" s="152"/>
      <c r="BC169" s="152"/>
      <c r="BD169" s="152"/>
      <c r="BE169" s="152"/>
      <c r="BF169" s="152"/>
      <c r="BG169" s="152"/>
      <c r="BH169" s="152"/>
      <c r="BI169" s="152"/>
      <c r="BJ169" s="152"/>
      <c r="BK169" s="152"/>
      <c r="BL169" s="152"/>
      <c r="BM169" s="152"/>
      <c r="BN169" s="152"/>
      <c r="BO169" s="152"/>
      <c r="BP169" s="152"/>
      <c r="BQ169" s="152"/>
      <c r="BR169" s="152"/>
      <c r="BS169" s="152"/>
      <c r="BT169" s="152"/>
      <c r="BU169" s="152"/>
      <c r="BV169" s="152"/>
      <c r="BW169" s="152"/>
      <c r="BX169" s="152"/>
      <c r="BY169" s="152"/>
      <c r="BZ169" s="152"/>
      <c r="CA169" s="152"/>
      <c r="CB169" s="152"/>
      <c r="CC169" s="152"/>
      <c r="CD169" s="152"/>
      <c r="CE169" s="152"/>
      <c r="CF169" s="152"/>
      <c r="CG169" s="152"/>
      <c r="CH169" s="152"/>
      <c r="CI169" s="152"/>
      <c r="CJ169" s="152"/>
      <c r="CK169" s="152"/>
      <c r="CL169" s="152"/>
      <c r="CM169" s="152"/>
      <c r="CN169" s="152"/>
      <c r="CO169" s="152"/>
      <c r="CP169" s="152"/>
      <c r="CQ169" s="152"/>
      <c r="CR169" s="152"/>
      <c r="CS169" s="152"/>
      <c r="CT169" s="152"/>
      <c r="CU169" s="152"/>
      <c r="CV169" s="152"/>
      <c r="CW169" s="152"/>
      <c r="CX169" s="152"/>
      <c r="CY169" s="152"/>
      <c r="CZ169" s="152"/>
      <c r="DA169" s="152"/>
      <c r="DB169" s="152"/>
      <c r="DC169" s="152"/>
      <c r="DD169" s="152"/>
      <c r="DE169" s="152"/>
      <c r="DF169" s="152"/>
      <c r="DG169" s="152"/>
      <c r="DH169" s="152"/>
      <c r="DI169" s="152"/>
      <c r="DJ169" s="152"/>
      <c r="DK169" s="152"/>
      <c r="DL169" s="152"/>
      <c r="DM169" s="152"/>
      <c r="DN169" s="152"/>
      <c r="DO169" s="152"/>
      <c r="DP169" s="152"/>
      <c r="DQ169" s="152"/>
      <c r="DR169" s="152"/>
      <c r="DS169" s="152"/>
      <c r="DT169" s="152"/>
      <c r="DU169" s="152"/>
      <c r="DV169" s="152"/>
      <c r="DW169" s="152"/>
      <c r="DX169" s="152"/>
      <c r="DY169" s="152"/>
      <c r="DZ169" s="152"/>
      <c r="EA169" s="152"/>
      <c r="EB169" s="152"/>
      <c r="EC169" s="152"/>
      <c r="ED169" s="152"/>
      <c r="EE169" s="152"/>
      <c r="EF169" s="152"/>
      <c r="EG169" s="152"/>
      <c r="EH169" s="152"/>
      <c r="EI169" s="152"/>
      <c r="EJ169" s="152"/>
      <c r="EK169" s="152"/>
      <c r="EL169" s="152"/>
      <c r="EM169" s="152"/>
      <c r="EN169" s="152"/>
      <c r="EO169" s="152"/>
      <c r="EP169" s="152"/>
      <c r="EQ169" s="152"/>
      <c r="ER169" s="152"/>
      <c r="ES169" s="152"/>
      <c r="ET169" s="152"/>
      <c r="EU169" s="152"/>
      <c r="EV169" s="152"/>
      <c r="EW169" s="152"/>
      <c r="EX169" s="152"/>
      <c r="EY169" s="152"/>
      <c r="EZ169" s="152"/>
      <c r="FA169" s="152"/>
      <c r="FB169" s="152"/>
      <c r="FC169" s="152"/>
      <c r="FD169" s="152"/>
      <c r="FE169" s="152"/>
      <c r="FF169" s="152"/>
      <c r="FG169" s="152"/>
      <c r="FH169" s="152"/>
      <c r="FI169" s="152"/>
      <c r="FJ169" s="152"/>
      <c r="FK169" s="152"/>
      <c r="FL169" s="152"/>
      <c r="FM169" s="152"/>
      <c r="FN169" s="152"/>
      <c r="FO169" s="152"/>
      <c r="FP169" s="152"/>
      <c r="FQ169" s="152"/>
      <c r="FR169" s="152"/>
      <c r="FS169" s="152"/>
      <c r="FT169" s="152"/>
      <c r="FU169" s="152"/>
      <c r="FV169" s="152"/>
      <c r="FW169" s="152"/>
      <c r="FX169" s="152"/>
      <c r="FY169" s="152"/>
      <c r="FZ169" s="152"/>
      <c r="GA169" s="152"/>
      <c r="GB169" s="152"/>
    </row>
    <row r="170" customFormat="false" ht="16.8" hidden="false" customHeight="false" outlineLevel="0" collapsed="false">
      <c r="B170" s="0" t="s">
        <v>505</v>
      </c>
      <c r="C170" s="130"/>
      <c r="D170" s="40"/>
      <c r="E170" s="40" t="str">
        <f aca="false">IF(E68&lt;$D$19,E168*E168," ")</f>
        <v> </v>
      </c>
      <c r="F170" s="40" t="str">
        <f aca="false">IF(F68&lt;$D$19,F168*F168," ")</f>
        <v> </v>
      </c>
      <c r="G170" s="40" t="str">
        <f aca="false">IF(G68&lt;$D$19,G168*G168," ")</f>
        <v> </v>
      </c>
      <c r="H170" s="40" t="str">
        <f aca="false">IF(H68&lt;$D$19,H168*H168," ")</f>
        <v> </v>
      </c>
      <c r="I170" s="40" t="str">
        <f aca="false">IF(I68&lt;$D$19,I168*I168," ")</f>
        <v> </v>
      </c>
      <c r="J170" s="40" t="str">
        <f aca="false">IF(J68&lt;$D$19,J168*J168," ")</f>
        <v> </v>
      </c>
      <c r="K170" s="40" t="str">
        <f aca="false">IF(K68&lt;$D$19,K168*K168," ")</f>
        <v> </v>
      </c>
      <c r="L170" s="40" t="str">
        <f aca="false">IF(L68&lt;$D$19,L168*L168," ")</f>
        <v> </v>
      </c>
      <c r="M170" s="40" t="str">
        <f aca="false">IF(M68&lt;$D$19,M168*M168," ")</f>
        <v> </v>
      </c>
      <c r="N170" s="40" t="str">
        <f aca="false">IF(N68&lt;$D$19,N168*N168," ")</f>
        <v> </v>
      </c>
      <c r="O170" s="40" t="str">
        <f aca="false">IF(O68&lt;$D$19,O168*O168," ")</f>
        <v> </v>
      </c>
      <c r="P170" s="40" t="str">
        <f aca="false">IF(P68&lt;$D$19,P168*P168," ")</f>
        <v> </v>
      </c>
      <c r="Q170" s="40" t="str">
        <f aca="false">IF(Q68&lt;$D$19,Q168*Q168," ")</f>
        <v> </v>
      </c>
      <c r="R170" s="40" t="str">
        <f aca="false">IF(R68&lt;$D$19,R168*R168," ")</f>
        <v> </v>
      </c>
      <c r="S170" s="40" t="str">
        <f aca="false">IF(S68&lt;$D$19,S168*S168," ")</f>
        <v> </v>
      </c>
      <c r="T170" s="40" t="str">
        <f aca="false">IF(T68&lt;$D$19,T168*T168," ")</f>
        <v> </v>
      </c>
      <c r="U170" s="40" t="str">
        <f aca="false">IF(U68&lt;$D$19,U168*U168," ")</f>
        <v> </v>
      </c>
      <c r="V170" s="40" t="str">
        <f aca="false">IF(V68&lt;$D$19,V168*V168," ")</f>
        <v> </v>
      </c>
      <c r="W170" s="40" t="str">
        <f aca="false">IF(W68&lt;$D$19,W168*W168," ")</f>
        <v> </v>
      </c>
      <c r="X170" s="40" t="str">
        <f aca="false">IF(X68&lt;$D$19,X168*X168," ")</f>
        <v> </v>
      </c>
      <c r="Y170" s="40" t="str">
        <f aca="false">IF(Y68&lt;$D$19,Y168*Y168," ")</f>
        <v> </v>
      </c>
      <c r="Z170" s="40" t="str">
        <f aca="false">IF(Z68&lt;$D$19,Z168*Z168," ")</f>
        <v> </v>
      </c>
      <c r="AA170" s="40" t="str">
        <f aca="false">IF(AA68&lt;$D$19,AA168*AA168," ")</f>
        <v> </v>
      </c>
      <c r="AB170" s="40" t="str">
        <f aca="false">IF(AB68&lt;$D$19,AB168*AB168," ")</f>
        <v> </v>
      </c>
      <c r="AC170" s="40" t="str">
        <f aca="false">IF(AC68&lt;$D$19,AC168*AC168," ")</f>
        <v> </v>
      </c>
      <c r="AD170" s="40" t="str">
        <f aca="false">IF(AD68&lt;$D$19,AD168*AD168," ")</f>
        <v> </v>
      </c>
      <c r="AE170" s="40" t="str">
        <f aca="false">IF(AE68&lt;$D$19,AE168*AE168," ")</f>
        <v> </v>
      </c>
      <c r="AF170" s="40" t="str">
        <f aca="false">IF(AF68&lt;$D$19,AF168*AF168," ")</f>
        <v> </v>
      </c>
      <c r="AG170" s="40" t="str">
        <f aca="false">IF(AG68&lt;$D$19,AG168*AG168," ")</f>
        <v> </v>
      </c>
      <c r="AH170" s="40" t="str">
        <f aca="false">IF(AH68&lt;$D$19,AH168*AH168," ")</f>
        <v> </v>
      </c>
      <c r="AI170" s="40" t="str">
        <f aca="false">IF(AI68&lt;$D$19,AI168*AI168," ")</f>
        <v> </v>
      </c>
      <c r="AJ170" s="40" t="str">
        <f aca="false">IF(AJ68&lt;$D$19,AJ168*AJ168," ")</f>
        <v> </v>
      </c>
      <c r="AK170" s="40" t="str">
        <f aca="false">IF(AK68&lt;$D$19,AK168*AK168," ")</f>
        <v> </v>
      </c>
      <c r="AL170" s="40" t="str">
        <f aca="false">IF(AL68&lt;$D$19,AL168*AL168," ")</f>
        <v> </v>
      </c>
      <c r="AM170" s="40" t="str">
        <f aca="false">IF(AM68&lt;$D$19,AM168*AM168," ")</f>
        <v> </v>
      </c>
      <c r="AN170" s="40" t="str">
        <f aca="false">IF(AN68&lt;$D$19,AN168*AN168," ")</f>
        <v> </v>
      </c>
      <c r="AO170" s="40" t="str">
        <f aca="false">IF(AO68&lt;$D$19,AO168*AO168," ")</f>
        <v> </v>
      </c>
      <c r="AP170" s="40" t="str">
        <f aca="false">IF(AP68&lt;$D$19,AP168*AP168," ")</f>
        <v> </v>
      </c>
      <c r="AQ170" s="40" t="str">
        <f aca="false">IF(AQ68&lt;$D$19,AQ168*AQ168," ")</f>
        <v> </v>
      </c>
      <c r="AR170" s="40" t="str">
        <f aca="false">IF(AR68&lt;$D$19,AR168*AR168," ")</f>
        <v> </v>
      </c>
      <c r="AS170" s="40" t="str">
        <f aca="false">IF(AS68&lt;$D$19,AS168*AS168," ")</f>
        <v> </v>
      </c>
      <c r="AT170" s="40" t="str">
        <f aca="false">IF(AT68&lt;$D$19,AT168*AT168," ")</f>
        <v> </v>
      </c>
      <c r="AU170" s="40" t="str">
        <f aca="false">IF(AU68&lt;$D$19,AU168*AU168," ")</f>
        <v> </v>
      </c>
      <c r="AV170" s="40" t="str">
        <f aca="false">IF(AV68&lt;$D$19,AV168*AV168," ")</f>
        <v> </v>
      </c>
      <c r="AW170" s="40" t="str">
        <f aca="false">IF(AW68&lt;$D$19,AW168*AW168," ")</f>
        <v> </v>
      </c>
      <c r="AX170" s="40" t="str">
        <f aca="false">IF(AX68&lt;$D$19,AX168*AX168," ")</f>
        <v> </v>
      </c>
      <c r="AY170" s="40" t="str">
        <f aca="false">IF(AY68&lt;$D$19,AY168*AY168," ")</f>
        <v> </v>
      </c>
      <c r="AZ170" s="40" t="str">
        <f aca="false">IF(AZ68&lt;$D$19,AZ168*AZ168," ")</f>
        <v> </v>
      </c>
      <c r="BA170" s="40" t="str">
        <f aca="false">IF(BA68&lt;$D$19,BA168*BA168," ")</f>
        <v> </v>
      </c>
      <c r="BB170" s="40" t="str">
        <f aca="false">IF(BB68&lt;$D$19,BB168*BB168," ")</f>
        <v> </v>
      </c>
      <c r="BC170" s="40" t="str">
        <f aca="false">IF(BC68&lt;$D$19,BC168*BC168," ")</f>
        <v> </v>
      </c>
      <c r="BD170" s="40" t="str">
        <f aca="false">IF(BD68&lt;$D$19,BD168*BD168," ")</f>
        <v> </v>
      </c>
      <c r="BE170" s="40" t="str">
        <f aca="false">IF(BE68&lt;$D$19,BE168*BE168," ")</f>
        <v> </v>
      </c>
      <c r="BF170" s="40" t="str">
        <f aca="false">IF(BF68&lt;$D$19,BF168*BF168," ")</f>
        <v> </v>
      </c>
      <c r="BG170" s="40" t="str">
        <f aca="false">IF(BG68&lt;$D$19,BG168*BG168," ")</f>
        <v> </v>
      </c>
      <c r="BH170" s="40" t="str">
        <f aca="false">IF(BH68&lt;$D$19,BH168*BH168," ")</f>
        <v> </v>
      </c>
      <c r="BI170" s="40" t="str">
        <f aca="false">IF(BI68&lt;$D$19,BI168*BI168," ")</f>
        <v> </v>
      </c>
      <c r="BJ170" s="40" t="str">
        <f aca="false">IF(BJ68&lt;$D$19,BJ168*BJ168," ")</f>
        <v> </v>
      </c>
      <c r="BK170" s="40" t="str">
        <f aca="false">IF(BK68&lt;$D$19,BK168*BK168," ")</f>
        <v> </v>
      </c>
      <c r="BL170" s="40" t="str">
        <f aca="false">IF(BL68&lt;$D$19,BL168*BL168," ")</f>
        <v> </v>
      </c>
      <c r="BM170" s="40" t="str">
        <f aca="false">IF(BM68&lt;$D$19,BM168*BM168," ")</f>
        <v> </v>
      </c>
      <c r="BN170" s="40" t="str">
        <f aca="false">IF(BN68&lt;$D$19,BN168*BN168," ")</f>
        <v> </v>
      </c>
      <c r="BO170" s="40" t="str">
        <f aca="false">IF(BO68&lt;$D$19,BO168*BO168," ")</f>
        <v> </v>
      </c>
      <c r="BP170" s="40" t="str">
        <f aca="false">IF(BP68&lt;$D$19,BP168*BP168," ")</f>
        <v> </v>
      </c>
      <c r="BQ170" s="40" t="str">
        <f aca="false">IF(BQ68&lt;$D$19,BQ168*BQ168," ")</f>
        <v> </v>
      </c>
      <c r="BR170" s="40" t="str">
        <f aca="false">IF(BR68&lt;$D$19,BR168*BR168," ")</f>
        <v> </v>
      </c>
      <c r="BS170" s="40" t="str">
        <f aca="false">IF(BS68&lt;$D$19,BS168*BS168," ")</f>
        <v> </v>
      </c>
      <c r="BT170" s="40" t="str">
        <f aca="false">IF(BT68&lt;$D$19,BT168*BT168," ")</f>
        <v> </v>
      </c>
      <c r="BU170" s="40" t="str">
        <f aca="false">IF(BU68&lt;$D$19,BU168*BU168," ")</f>
        <v> </v>
      </c>
      <c r="BV170" s="40" t="str">
        <f aca="false">IF(BV68&lt;$D$19,BV168*BV168," ")</f>
        <v> </v>
      </c>
      <c r="BW170" s="40" t="str">
        <f aca="false">IF(BW68&lt;$D$19,BW168*BW168," ")</f>
        <v> </v>
      </c>
      <c r="BX170" s="40" t="str">
        <f aca="false">IF(BX68&lt;$D$19,BX168*BX168," ")</f>
        <v> </v>
      </c>
      <c r="BY170" s="40" t="str">
        <f aca="false">IF(BY68&lt;$D$19,BY168*BY168," ")</f>
        <v> </v>
      </c>
      <c r="BZ170" s="40" t="str">
        <f aca="false">IF(BZ68&lt;$D$19,BZ168*BZ168," ")</f>
        <v> </v>
      </c>
      <c r="CA170" s="40" t="str">
        <f aca="false">IF(CA68&lt;$D$19,CA168*CA168," ")</f>
        <v> </v>
      </c>
      <c r="CB170" s="40" t="str">
        <f aca="false">IF(CB68&lt;$D$19,CB168*CB168," ")</f>
        <v> </v>
      </c>
      <c r="CC170" s="40" t="str">
        <f aca="false">IF(CC68&lt;$D$19,CC168*CC168," ")</f>
        <v> </v>
      </c>
      <c r="CD170" s="40" t="str">
        <f aca="false">IF(CD68&lt;$D$19,CD168*CD168," ")</f>
        <v> </v>
      </c>
      <c r="CE170" s="40" t="str">
        <f aca="false">IF(CE68&lt;$D$19,CE168*CE168," ")</f>
        <v> </v>
      </c>
      <c r="CF170" s="40" t="str">
        <f aca="false">IF(CF68&lt;$D$19,CF168*CF168," ")</f>
        <v> </v>
      </c>
      <c r="CG170" s="40" t="str">
        <f aca="false">IF(CG68&lt;$D$19,CG168*CG168," ")</f>
        <v> </v>
      </c>
      <c r="CH170" s="40" t="str">
        <f aca="false">IF(CH68&lt;$D$19,CH168*CH168," ")</f>
        <v> </v>
      </c>
      <c r="CI170" s="40" t="str">
        <f aca="false">IF(CI68&lt;$D$19,CI168*CI168," ")</f>
        <v> </v>
      </c>
      <c r="CJ170" s="40" t="str">
        <f aca="false">IF(CJ68&lt;$D$19,CJ168*CJ168," ")</f>
        <v> </v>
      </c>
      <c r="CK170" s="40" t="str">
        <f aca="false">IF(CK68&lt;$D$19,CK168*CK168," ")</f>
        <v> </v>
      </c>
      <c r="CL170" s="40" t="str">
        <f aca="false">IF(CL68&lt;$D$19,CL168*CL168," ")</f>
        <v> </v>
      </c>
      <c r="CM170" s="40" t="str">
        <f aca="false">IF(CM68&lt;$D$19,CM168*CM168," ")</f>
        <v> </v>
      </c>
      <c r="CN170" s="40" t="str">
        <f aca="false">IF(CN68&lt;$D$19,CN168*CN168," ")</f>
        <v> </v>
      </c>
      <c r="CO170" s="40" t="str">
        <f aca="false">IF(CO68&lt;$D$19,CO168*CO168," ")</f>
        <v> </v>
      </c>
      <c r="CP170" s="40" t="str">
        <f aca="false">IF(CP68&lt;$D$19,CP168*CP168," ")</f>
        <v> </v>
      </c>
      <c r="CQ170" s="40" t="str">
        <f aca="false">IF(CQ68&lt;$D$19,CQ168*CQ168," ")</f>
        <v> </v>
      </c>
      <c r="CR170" s="40" t="str">
        <f aca="false">IF(CR68&lt;$D$19,CR168*CR168," ")</f>
        <v> </v>
      </c>
      <c r="CS170" s="40" t="str">
        <f aca="false">IF(CS68&lt;$D$19,CS168*CS168," ")</f>
        <v> </v>
      </c>
      <c r="CT170" s="40" t="str">
        <f aca="false">IF(CT68&lt;$D$19,CT168*CT168," ")</f>
        <v> </v>
      </c>
      <c r="CU170" s="40" t="str">
        <f aca="false">IF(CU68&lt;$D$19,CU168*CU168," ")</f>
        <v> </v>
      </c>
      <c r="CV170" s="40" t="str">
        <f aca="false">IF(CV68&lt;$D$19,CV168*CV168," ")</f>
        <v> </v>
      </c>
      <c r="CW170" s="40" t="str">
        <f aca="false">IF(CW68&lt;$D$19,CW168*CW168," ")</f>
        <v> </v>
      </c>
      <c r="CX170" s="40" t="str">
        <f aca="false">IF(CX68&lt;$D$19,CX168*CX168," ")</f>
        <v> </v>
      </c>
      <c r="CY170" s="40" t="str">
        <f aca="false">IF(CY68&lt;$D$19,CY168*CY168," ")</f>
        <v> </v>
      </c>
      <c r="CZ170" s="40" t="str">
        <f aca="false">IF(CZ68&lt;$D$19,CZ168*CZ168," ")</f>
        <v> </v>
      </c>
      <c r="DA170" s="40" t="str">
        <f aca="false">IF(DA68&lt;$D$19,DA168*DA168," ")</f>
        <v> </v>
      </c>
      <c r="DB170" s="40" t="str">
        <f aca="false">IF(DB68&lt;$D$19,DB168*DB168," ")</f>
        <v> </v>
      </c>
      <c r="DC170" s="40" t="str">
        <f aca="false">IF(DC68&lt;$D$19,DC168*DC168," ")</f>
        <v> </v>
      </c>
      <c r="DD170" s="40" t="str">
        <f aca="false">IF(DD68&lt;$D$19,DD168*DD168," ")</f>
        <v> </v>
      </c>
      <c r="DE170" s="40" t="str">
        <f aca="false">IF(DE68&lt;$D$19,DE168*DE168," ")</f>
        <v> </v>
      </c>
      <c r="DF170" s="40" t="str">
        <f aca="false">IF(DF68&lt;$D$19,DF168*DF168," ")</f>
        <v> </v>
      </c>
      <c r="DG170" s="40" t="str">
        <f aca="false">IF(DG68&lt;$D$19,DG168*DG168," ")</f>
        <v> </v>
      </c>
      <c r="DH170" s="40" t="str">
        <f aca="false">IF(DH68&lt;$D$19,DH168*DH168," ")</f>
        <v> </v>
      </c>
      <c r="DI170" s="40" t="str">
        <f aca="false">IF(DI68&lt;$D$19,DI168*DI168," ")</f>
        <v> </v>
      </c>
      <c r="DJ170" s="40" t="str">
        <f aca="false">IF(DJ68&lt;$D$19,DJ168*DJ168," ")</f>
        <v> </v>
      </c>
      <c r="DK170" s="40" t="str">
        <f aca="false">IF(DK68&lt;$D$19,DK168*DK168," ")</f>
        <v> </v>
      </c>
      <c r="DL170" s="40" t="str">
        <f aca="false">IF(DL68&lt;$D$19,DL168*DL168," ")</f>
        <v> </v>
      </c>
      <c r="DM170" s="40" t="str">
        <f aca="false">IF(DM68&lt;$D$19,DM168*DM168," ")</f>
        <v> </v>
      </c>
      <c r="DN170" s="40" t="str">
        <f aca="false">IF(DN68&lt;$D$19,DN168*DN168," ")</f>
        <v> </v>
      </c>
      <c r="DO170" s="40" t="str">
        <f aca="false">IF(DO68&lt;$D$19,DO168*DO168," ")</f>
        <v> </v>
      </c>
      <c r="DP170" s="40" t="str">
        <f aca="false">IF(DP68&lt;$D$19,DP168*DP168," ")</f>
        <v> </v>
      </c>
      <c r="DQ170" s="40" t="str">
        <f aca="false">IF(DQ68&lt;$D$19,DQ168*DQ168," ")</f>
        <v> </v>
      </c>
      <c r="DR170" s="40" t="str">
        <f aca="false">IF(DR68&lt;$D$19,DR168*DR168," ")</f>
        <v> </v>
      </c>
      <c r="DS170" s="40" t="str">
        <f aca="false">IF(DS68&lt;$D$19,DS168*DS168," ")</f>
        <v> </v>
      </c>
      <c r="DT170" s="40" t="str">
        <f aca="false">IF(DT68&lt;$D$19,DT168*DT168," ")</f>
        <v> </v>
      </c>
      <c r="DU170" s="40" t="str">
        <f aca="false">IF(DU68&lt;$D$19,DU168*DU168," ")</f>
        <v> </v>
      </c>
      <c r="DV170" s="40" t="str">
        <f aca="false">IF(DV68&lt;$D$19,DV168*DV168," ")</f>
        <v> </v>
      </c>
      <c r="DW170" s="40" t="str">
        <f aca="false">IF(DW68&lt;$D$19,DW168*DW168," ")</f>
        <v> </v>
      </c>
      <c r="DX170" s="40" t="str">
        <f aca="false">IF(DX68&lt;$D$19,DX168*DX168," ")</f>
        <v> </v>
      </c>
      <c r="DY170" s="40" t="str">
        <f aca="false">IF(DY68&lt;$D$19,DY168*DY168," ")</f>
        <v> </v>
      </c>
      <c r="DZ170" s="40" t="str">
        <f aca="false">IF(DZ68&lt;$D$19,DZ168*DZ168," ")</f>
        <v> </v>
      </c>
      <c r="EA170" s="40" t="str">
        <f aca="false">IF(EA68&lt;$D$19,EA168*EA168," ")</f>
        <v> </v>
      </c>
      <c r="EB170" s="40" t="str">
        <f aca="false">IF(EB68&lt;$D$19,EB168*EB168," ")</f>
        <v> </v>
      </c>
      <c r="EC170" s="40" t="str">
        <f aca="false">IF(EC68&lt;$D$19,EC168*EC168," ")</f>
        <v> </v>
      </c>
      <c r="ED170" s="40" t="str">
        <f aca="false">IF(ED68&lt;$D$19,ED168*ED168," ")</f>
        <v> </v>
      </c>
      <c r="EE170" s="40" t="str">
        <f aca="false">IF(EE68&lt;$D$19,EE168*EE168," ")</f>
        <v> </v>
      </c>
      <c r="EF170" s="40" t="str">
        <f aca="false">IF(EF68&lt;$D$19,EF168*EF168," ")</f>
        <v> </v>
      </c>
      <c r="EG170" s="40" t="str">
        <f aca="false">IF(EG68&lt;$D$19,EG168*EG168," ")</f>
        <v> </v>
      </c>
      <c r="EH170" s="40" t="str">
        <f aca="false">IF(EH68&lt;$D$19,EH168*EH168," ")</f>
        <v> </v>
      </c>
      <c r="EI170" s="40" t="str">
        <f aca="false">IF(EI68&lt;$D$19,EI168*EI168," ")</f>
        <v> </v>
      </c>
      <c r="EJ170" s="40" t="str">
        <f aca="false">IF(EJ68&lt;$D$19,EJ168*EJ168," ")</f>
        <v> </v>
      </c>
      <c r="EK170" s="40" t="str">
        <f aca="false">IF(EK68&lt;$D$19,EK168*EK168," ")</f>
        <v> </v>
      </c>
      <c r="EL170" s="40" t="str">
        <f aca="false">IF(EL68&lt;$D$19,EL168*EL168," ")</f>
        <v> </v>
      </c>
      <c r="EM170" s="40" t="str">
        <f aca="false">IF(EM68&lt;$D$19,EM168*EM168," ")</f>
        <v> </v>
      </c>
      <c r="EN170" s="40" t="str">
        <f aca="false">IF(EN68&lt;$D$19,EN168*EN168," ")</f>
        <v> </v>
      </c>
      <c r="EO170" s="40" t="str">
        <f aca="false">IF(EO68&lt;$D$19,EO168*EO168," ")</f>
        <v> </v>
      </c>
      <c r="EP170" s="40" t="str">
        <f aca="false">IF(EP68&lt;$D$19,EP168*EP168," ")</f>
        <v> </v>
      </c>
      <c r="EQ170" s="40" t="str">
        <f aca="false">IF(EQ68&lt;$D$19,EQ168*EQ168," ")</f>
        <v> </v>
      </c>
      <c r="ER170" s="40" t="str">
        <f aca="false">IF(ER68&lt;$D$19,ER168*ER168," ")</f>
        <v> </v>
      </c>
      <c r="ES170" s="40" t="str">
        <f aca="false">IF(ES68&lt;$D$19,ES168*ES168," ")</f>
        <v> </v>
      </c>
      <c r="ET170" s="40" t="str">
        <f aca="false">IF(ET68&lt;$D$19,ET168*ET168," ")</f>
        <v> </v>
      </c>
      <c r="EU170" s="40" t="str">
        <f aca="false">IF(EU68&lt;$D$19,EU168*EU168," ")</f>
        <v> </v>
      </c>
      <c r="EV170" s="40" t="str">
        <f aca="false">IF(EV68&lt;$D$19,EV168*EV168," ")</f>
        <v> </v>
      </c>
      <c r="EW170" s="40" t="str">
        <f aca="false">IF(EW68&lt;$D$19,EW168*EW168," ")</f>
        <v> </v>
      </c>
      <c r="EX170" s="40" t="str">
        <f aca="false">IF(EX68&lt;$D$19,EX168*EX168," ")</f>
        <v> </v>
      </c>
      <c r="EY170" s="40" t="str">
        <f aca="false">IF(EY68&lt;$D$19,EY168*EY168," ")</f>
        <v> </v>
      </c>
      <c r="EZ170" s="40" t="str">
        <f aca="false">IF(EZ68&lt;$D$19,EZ168*EZ168," ")</f>
        <v> </v>
      </c>
      <c r="FA170" s="40" t="str">
        <f aca="false">IF(FA68&lt;$D$19,FA168*FA168," ")</f>
        <v> </v>
      </c>
      <c r="FB170" s="40" t="str">
        <f aca="false">IF(FB68&lt;$D$19,FB168*FB168," ")</f>
        <v> </v>
      </c>
      <c r="FC170" s="40" t="str">
        <f aca="false">IF(FC68&lt;$D$19,FC168*FC168," ")</f>
        <v> </v>
      </c>
      <c r="FD170" s="40" t="str">
        <f aca="false">IF(FD68&lt;$D$19,FD168*FD168," ")</f>
        <v> </v>
      </c>
      <c r="FE170" s="40" t="str">
        <f aca="false">IF(FE68&lt;$D$19,FE168*FE168," ")</f>
        <v> </v>
      </c>
      <c r="FF170" s="40" t="str">
        <f aca="false">IF(FF68&lt;$D$19,FF168*FF168," ")</f>
        <v> </v>
      </c>
      <c r="FG170" s="40" t="str">
        <f aca="false">IF(FG68&lt;$D$19,FG168*FG168," ")</f>
        <v> </v>
      </c>
      <c r="FH170" s="40" t="str">
        <f aca="false">IF(FH68&lt;$D$19,FH168*FH168," ")</f>
        <v> </v>
      </c>
      <c r="FI170" s="40" t="str">
        <f aca="false">IF(FI68&lt;$D$19,FI168*FI168," ")</f>
        <v> </v>
      </c>
      <c r="FJ170" s="40" t="str">
        <f aca="false">IF(FJ68&lt;$D$19,FJ168*FJ168," ")</f>
        <v> </v>
      </c>
      <c r="FK170" s="40" t="str">
        <f aca="false">IF(FK68&lt;$D$19,FK168*FK168," ")</f>
        <v> </v>
      </c>
      <c r="FL170" s="40" t="str">
        <f aca="false">IF(FL68&lt;$D$19,FL168*FL168," ")</f>
        <v> </v>
      </c>
      <c r="FM170" s="40" t="str">
        <f aca="false">IF(FM68&lt;$D$19,FM168*FM168," ")</f>
        <v> </v>
      </c>
      <c r="FN170" s="40" t="str">
        <f aca="false">IF(FN68&lt;$D$19,FN168*FN168," ")</f>
        <v> </v>
      </c>
      <c r="FO170" s="40" t="str">
        <f aca="false">IF(FO68&lt;$D$19,FO168*FO168," ")</f>
        <v> </v>
      </c>
      <c r="FP170" s="40" t="str">
        <f aca="false">IF(FP68&lt;$D$19,FP168*FP168," ")</f>
        <v> </v>
      </c>
      <c r="FQ170" s="40" t="str">
        <f aca="false">IF(FQ68&lt;$D$19,FQ168*FQ168," ")</f>
        <v> </v>
      </c>
      <c r="FR170" s="40" t="str">
        <f aca="false">IF(FR68&lt;$D$19,FR168*FR168," ")</f>
        <v> </v>
      </c>
      <c r="FS170" s="40" t="str">
        <f aca="false">IF(FS68&lt;$D$19,FS168*FS168," ")</f>
        <v> </v>
      </c>
      <c r="FT170" s="40" t="str">
        <f aca="false">IF(FT68&lt;$D$19,FT168*FT168," ")</f>
        <v> </v>
      </c>
      <c r="FU170" s="40" t="str">
        <f aca="false">IF(FU68&lt;$D$19,FU168*FU168," ")</f>
        <v> </v>
      </c>
      <c r="FV170" s="40" t="str">
        <f aca="false">IF(FV68&lt;$D$19,FV168*FV168," ")</f>
        <v> </v>
      </c>
      <c r="FW170" s="40" t="str">
        <f aca="false">IF(FW68&lt;$D$19,FW168*FW168," ")</f>
        <v> </v>
      </c>
      <c r="FX170" s="40" t="str">
        <f aca="false">IF(FX68&lt;$D$19,FX168*FX168," ")</f>
        <v> </v>
      </c>
      <c r="FY170" s="40" t="str">
        <f aca="false">IF(FY68&lt;$D$19,FY168*FY168," ")</f>
        <v> </v>
      </c>
      <c r="FZ170" s="40" t="str">
        <f aca="false">IF(FZ68&lt;$D$19,FZ168*FZ168," ")</f>
        <v> </v>
      </c>
      <c r="GA170" s="40" t="str">
        <f aca="false">IF(GA68&lt;$D$19,GA168*GA168," ")</f>
        <v> </v>
      </c>
      <c r="GB170" s="40" t="str">
        <f aca="false">IF(GB68&lt;$D$19,GB168*GB168," ")</f>
        <v> </v>
      </c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2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</row>
    <row r="172" customFormat="false" ht="13.2" hidden="false" customHeight="false" outlineLevel="0" collapsed="false">
      <c r="A172" s="38" t="s">
        <v>508</v>
      </c>
      <c r="B172" s="38"/>
      <c r="C172" s="159"/>
      <c r="D172" s="162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</row>
    <row r="173" customFormat="false" ht="13.2" hidden="false" customHeight="false" outlineLevel="0" collapsed="false">
      <c r="A173" s="38" t="s">
        <v>509</v>
      </c>
      <c r="D173" s="14"/>
    </row>
    <row r="174" customFormat="false" ht="13.2" hidden="false" customHeight="false" outlineLevel="0" collapsed="false">
      <c r="A174" s="38"/>
      <c r="D174" s="14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40"/>
      <c r="E175" s="40" t="str">
        <f aca="false">IF(E68&lt;$D$19, E108+E148+E168," ")</f>
        <v> </v>
      </c>
      <c r="F175" s="40" t="str">
        <f aca="false">IF(F68&lt;$D$19, F108+F148+F168," ")</f>
        <v> </v>
      </c>
      <c r="G175" s="40" t="str">
        <f aca="false">IF(G68&lt;$D$19, G108+G148+G168," ")</f>
        <v> </v>
      </c>
      <c r="H175" s="40" t="str">
        <f aca="false">IF(H68&lt;$D$19, H108+H148+H168," ")</f>
        <v> </v>
      </c>
      <c r="I175" s="40" t="str">
        <f aca="false">IF(I68&lt;$D$19, I108+I148+I168," ")</f>
        <v> </v>
      </c>
      <c r="J175" s="40" t="str">
        <f aca="false">IF(J68&lt;$D$19, J108+J148+J168," ")</f>
        <v> </v>
      </c>
      <c r="K175" s="40" t="str">
        <f aca="false">IF(K68&lt;$D$19, K108+K148+K168," ")</f>
        <v> </v>
      </c>
      <c r="L175" s="40" t="str">
        <f aca="false">IF(L68&lt;$D$19, L108+L148+L168," ")</f>
        <v> </v>
      </c>
      <c r="M175" s="40" t="str">
        <f aca="false">IF(M68&lt;$D$19, M108+M148+M168," ")</f>
        <v> </v>
      </c>
      <c r="N175" s="40" t="str">
        <f aca="false">IF(N68&lt;$D$19, N108+N148+N168," ")</f>
        <v> </v>
      </c>
      <c r="O175" s="40" t="str">
        <f aca="false">IF(O68&lt;$D$19, O108+O148+O168," ")</f>
        <v> </v>
      </c>
      <c r="P175" s="40" t="str">
        <f aca="false">IF(P68&lt;$D$19, P108+P148+P168," ")</f>
        <v> </v>
      </c>
      <c r="Q175" s="40" t="str">
        <f aca="false">IF(Q68&lt;$D$19, Q108+Q148+Q168," ")</f>
        <v> </v>
      </c>
      <c r="R175" s="40" t="str">
        <f aca="false">IF(R68&lt;$D$19, R108+R148+R168," ")</f>
        <v> </v>
      </c>
      <c r="S175" s="40" t="str">
        <f aca="false">IF(S68&lt;$D$19, S108+S148+S168," ")</f>
        <v> </v>
      </c>
      <c r="T175" s="40" t="str">
        <f aca="false">IF(T68&lt;$D$19, T108+T148+T168," ")</f>
        <v> </v>
      </c>
      <c r="U175" s="40" t="str">
        <f aca="false">IF(U68&lt;$D$19, U108+U148+U168," ")</f>
        <v> </v>
      </c>
      <c r="V175" s="40" t="str">
        <f aca="false">IF(V68&lt;$D$19, V108+V148+V168," ")</f>
        <v> </v>
      </c>
      <c r="W175" s="40" t="str">
        <f aca="false">IF(W68&lt;$D$19, W108+W148+W168," ")</f>
        <v> </v>
      </c>
      <c r="X175" s="40" t="str">
        <f aca="false">IF(X68&lt;$D$19, X108+X148+X168," ")</f>
        <v> </v>
      </c>
      <c r="Y175" s="40" t="str">
        <f aca="false">IF(Y68&lt;$D$19, Y108+Y148+Y168," ")</f>
        <v> </v>
      </c>
      <c r="Z175" s="40" t="str">
        <f aca="false">IF(Z68&lt;$D$19, Z108+Z148+Z168," ")</f>
        <v> </v>
      </c>
      <c r="AA175" s="40" t="str">
        <f aca="false">IF(AA68&lt;$D$19, AA108+AA148+AA168," ")</f>
        <v> </v>
      </c>
      <c r="AB175" s="40" t="str">
        <f aca="false">IF(AB68&lt;$D$19, AB108+AB148+AB168," ")</f>
        <v> </v>
      </c>
      <c r="AC175" s="40" t="str">
        <f aca="false">IF(AC68&lt;$D$19, AC108+AC148+AC168," ")</f>
        <v> </v>
      </c>
      <c r="AD175" s="40" t="str">
        <f aca="false">IF(AD68&lt;$D$19, AD108+AD148+AD168," ")</f>
        <v> </v>
      </c>
      <c r="AE175" s="40" t="str">
        <f aca="false">IF(AE68&lt;$D$19, AE108+AE148+AE168," ")</f>
        <v> </v>
      </c>
      <c r="AF175" s="40" t="str">
        <f aca="false">IF(AF68&lt;$D$19, AF108+AF148+AF168," ")</f>
        <v> </v>
      </c>
      <c r="AG175" s="40" t="str">
        <f aca="false">IF(AG68&lt;$D$19, AG108+AG148+AG168," ")</f>
        <v> </v>
      </c>
      <c r="AH175" s="40" t="str">
        <f aca="false">IF(AH68&lt;$D$19, AH108+AH148+AH168," ")</f>
        <v> </v>
      </c>
      <c r="AI175" s="40" t="str">
        <f aca="false">IF(AI68&lt;$D$19, AI108+AI148+AI168," ")</f>
        <v> </v>
      </c>
      <c r="AJ175" s="40" t="str">
        <f aca="false">IF(AJ68&lt;$D$19, AJ108+AJ148+AJ168," ")</f>
        <v> </v>
      </c>
      <c r="AK175" s="40" t="str">
        <f aca="false">IF(AK68&lt;$D$19, AK108+AK148+AK168," ")</f>
        <v> </v>
      </c>
      <c r="AL175" s="40" t="str">
        <f aca="false">IF(AL68&lt;$D$19, AL108+AL148+AL168," ")</f>
        <v> </v>
      </c>
      <c r="AM175" s="40" t="str">
        <f aca="false">IF(AM68&lt;$D$19, AM108+AM148+AM168," ")</f>
        <v> </v>
      </c>
      <c r="AN175" s="40" t="str">
        <f aca="false">IF(AN68&lt;$D$19, AN108+AN148+AN168," ")</f>
        <v> </v>
      </c>
      <c r="AO175" s="40" t="str">
        <f aca="false">IF(AO68&lt;$D$19, AO108+AO148+AO168," ")</f>
        <v> </v>
      </c>
      <c r="AP175" s="40" t="str">
        <f aca="false">IF(AP68&lt;$D$19, AP108+AP148+AP168," ")</f>
        <v> </v>
      </c>
      <c r="AQ175" s="40" t="str">
        <f aca="false">IF(AQ68&lt;$D$19, AQ108+AQ148+AQ168," ")</f>
        <v> </v>
      </c>
      <c r="AR175" s="40" t="str">
        <f aca="false">IF(AR68&lt;$D$19, AR108+AR148+AR168," ")</f>
        <v> </v>
      </c>
      <c r="AS175" s="40" t="str">
        <f aca="false">IF(AS68&lt;$D$19, AS108+AS148+AS168," ")</f>
        <v> </v>
      </c>
      <c r="AT175" s="40" t="str">
        <f aca="false">IF(AT68&lt;$D$19, AT108+AT148+AT168," ")</f>
        <v> </v>
      </c>
      <c r="AU175" s="40" t="str">
        <f aca="false">IF(AU68&lt;$D$19, AU108+AU148+AU168," ")</f>
        <v> </v>
      </c>
      <c r="AV175" s="40" t="str">
        <f aca="false">IF(AV68&lt;$D$19, AV108+AV148+AV168," ")</f>
        <v> </v>
      </c>
      <c r="AW175" s="40" t="str">
        <f aca="false">IF(AW68&lt;$D$19, AW108+AW148+AW168," ")</f>
        <v> </v>
      </c>
      <c r="AX175" s="40" t="str">
        <f aca="false">IF(AX68&lt;$D$19, AX108+AX148+AX168," ")</f>
        <v> </v>
      </c>
      <c r="AY175" s="40" t="str">
        <f aca="false">IF(AY68&lt;$D$19, AY108+AY148+AY168," ")</f>
        <v> </v>
      </c>
      <c r="AZ175" s="40" t="str">
        <f aca="false">IF(AZ68&lt;$D$19, AZ108+AZ148+AZ168," ")</f>
        <v> </v>
      </c>
      <c r="BA175" s="40" t="str">
        <f aca="false">IF(BA68&lt;$D$19, BA108+BA148+BA168," ")</f>
        <v> </v>
      </c>
      <c r="BB175" s="40" t="str">
        <f aca="false">IF(BB68&lt;$D$19, BB108+BB148+BB168," ")</f>
        <v> </v>
      </c>
      <c r="BC175" s="40" t="str">
        <f aca="false">IF(BC68&lt;$D$19, BC108+BC148+BC168," ")</f>
        <v> </v>
      </c>
      <c r="BD175" s="40" t="str">
        <f aca="false">IF(BD68&lt;$D$19, BD108+BD148+BD168," ")</f>
        <v> </v>
      </c>
      <c r="BE175" s="40" t="str">
        <f aca="false">IF(BE68&lt;$D$19, BE108+BE148+BE168," ")</f>
        <v> </v>
      </c>
      <c r="BF175" s="40" t="str">
        <f aca="false">IF(BF68&lt;$D$19, BF108+BF148+BF168," ")</f>
        <v> </v>
      </c>
      <c r="BG175" s="40" t="str">
        <f aca="false">IF(BG68&lt;$D$19, BG108+BG148+BG168," ")</f>
        <v> </v>
      </c>
      <c r="BH175" s="40" t="str">
        <f aca="false">IF(BH68&lt;$D$19, BH108+BH148+BH168," ")</f>
        <v> </v>
      </c>
      <c r="BI175" s="40" t="str">
        <f aca="false">IF(BI68&lt;$D$19, BI108+BI148+BI168," ")</f>
        <v> </v>
      </c>
      <c r="BJ175" s="40" t="str">
        <f aca="false">IF(BJ68&lt;$D$19, BJ108+BJ148+BJ168," ")</f>
        <v> </v>
      </c>
      <c r="BK175" s="40" t="str">
        <f aca="false">IF(BK68&lt;$D$19, BK108+BK148+BK168," ")</f>
        <v> </v>
      </c>
      <c r="BL175" s="40" t="str">
        <f aca="false">IF(BL68&lt;$D$19, BL108+BL148+BL168," ")</f>
        <v> </v>
      </c>
      <c r="BM175" s="40" t="str">
        <f aca="false">IF(BM68&lt;$D$19, BM108+BM148+BM168," ")</f>
        <v> </v>
      </c>
      <c r="BN175" s="40" t="str">
        <f aca="false">IF(BN68&lt;$D$19, BN108+BN148+BN168," ")</f>
        <v> </v>
      </c>
      <c r="BO175" s="40" t="str">
        <f aca="false">IF(BO68&lt;$D$19, BO108+BO148+BO168," ")</f>
        <v> </v>
      </c>
      <c r="BP175" s="40" t="str">
        <f aca="false">IF(BP68&lt;$D$19, BP108+BP148+BP168," ")</f>
        <v> </v>
      </c>
      <c r="BQ175" s="40" t="str">
        <f aca="false">IF(BQ68&lt;$D$19, BQ108+BQ148+BQ168," ")</f>
        <v> </v>
      </c>
      <c r="BR175" s="40" t="str">
        <f aca="false">IF(BR68&lt;$D$19, BR108+BR148+BR168," ")</f>
        <v> </v>
      </c>
      <c r="BS175" s="40" t="str">
        <f aca="false">IF(BS68&lt;$D$19, BS108+BS148+BS168," ")</f>
        <v> </v>
      </c>
      <c r="BT175" s="40" t="str">
        <f aca="false">IF(BT68&lt;$D$19, BT108+BT148+BT168," ")</f>
        <v> </v>
      </c>
      <c r="BU175" s="40" t="str">
        <f aca="false">IF(BU68&lt;$D$19, BU108+BU148+BU168," ")</f>
        <v> </v>
      </c>
      <c r="BV175" s="40" t="str">
        <f aca="false">IF(BV68&lt;$D$19, BV108+BV148+BV168," ")</f>
        <v> </v>
      </c>
      <c r="BW175" s="40" t="str">
        <f aca="false">IF(BW68&lt;$D$19, BW108+BW148+BW168," ")</f>
        <v> </v>
      </c>
      <c r="BX175" s="40" t="str">
        <f aca="false">IF(BX68&lt;$D$19, BX108+BX148+BX168," ")</f>
        <v> </v>
      </c>
      <c r="BY175" s="40" t="str">
        <f aca="false">IF(BY68&lt;$D$19, BY108+BY148+BY168," ")</f>
        <v> </v>
      </c>
      <c r="BZ175" s="40" t="str">
        <f aca="false">IF(BZ68&lt;$D$19, BZ108+BZ148+BZ168," ")</f>
        <v> </v>
      </c>
      <c r="CA175" s="40" t="str">
        <f aca="false">IF(CA68&lt;$D$19, CA108+CA148+CA168," ")</f>
        <v> </v>
      </c>
      <c r="CB175" s="40" t="str">
        <f aca="false">IF(CB68&lt;$D$19, CB108+CB148+CB168," ")</f>
        <v> </v>
      </c>
      <c r="CC175" s="40" t="str">
        <f aca="false">IF(CC68&lt;$D$19, CC108+CC148+CC168," ")</f>
        <v> </v>
      </c>
      <c r="CD175" s="40" t="str">
        <f aca="false">IF(CD68&lt;$D$19, CD108+CD148+CD168," ")</f>
        <v> </v>
      </c>
      <c r="CE175" s="40" t="str">
        <f aca="false">IF(CE68&lt;$D$19, CE108+CE148+CE168," ")</f>
        <v> </v>
      </c>
      <c r="CF175" s="40" t="str">
        <f aca="false">IF(CF68&lt;$D$19, CF108+CF148+CF168," ")</f>
        <v> </v>
      </c>
      <c r="CG175" s="40" t="str">
        <f aca="false">IF(CG68&lt;$D$19, CG108+CG148+CG168," ")</f>
        <v> </v>
      </c>
      <c r="CH175" s="40" t="str">
        <f aca="false">IF(CH68&lt;$D$19, CH108+CH148+CH168," ")</f>
        <v> </v>
      </c>
      <c r="CI175" s="40" t="str">
        <f aca="false">IF(CI68&lt;$D$19, CI108+CI148+CI168," ")</f>
        <v> </v>
      </c>
      <c r="CJ175" s="40" t="str">
        <f aca="false">IF(CJ68&lt;$D$19, CJ108+CJ148+CJ168," ")</f>
        <v> </v>
      </c>
      <c r="CK175" s="40" t="str">
        <f aca="false">IF(CK68&lt;$D$19, CK108+CK148+CK168," ")</f>
        <v> </v>
      </c>
      <c r="CL175" s="40" t="str">
        <f aca="false">IF(CL68&lt;$D$19, CL108+CL148+CL168," ")</f>
        <v> </v>
      </c>
      <c r="CM175" s="40" t="str">
        <f aca="false">IF(CM68&lt;$D$19, CM108+CM148+CM168," ")</f>
        <v> </v>
      </c>
      <c r="CN175" s="40" t="str">
        <f aca="false">IF(CN68&lt;$D$19, CN108+CN148+CN168," ")</f>
        <v> </v>
      </c>
      <c r="CO175" s="40" t="str">
        <f aca="false">IF(CO68&lt;$D$19, CO108+CO148+CO168," ")</f>
        <v> </v>
      </c>
      <c r="CP175" s="40" t="str">
        <f aca="false">IF(CP68&lt;$D$19, CP108+CP148+CP168," ")</f>
        <v> </v>
      </c>
      <c r="CQ175" s="40" t="str">
        <f aca="false">IF(CQ68&lt;$D$19, CQ108+CQ148+CQ168," ")</f>
        <v> </v>
      </c>
      <c r="CR175" s="40" t="str">
        <f aca="false">IF(CR68&lt;$D$19, CR108+CR148+CR168," ")</f>
        <v> </v>
      </c>
      <c r="CS175" s="40" t="str">
        <f aca="false">IF(CS68&lt;$D$19, CS108+CS148+CS168," ")</f>
        <v> </v>
      </c>
      <c r="CT175" s="40" t="str">
        <f aca="false">IF(CT68&lt;$D$19, CT108+CT148+CT168," ")</f>
        <v> </v>
      </c>
      <c r="CU175" s="40" t="str">
        <f aca="false">IF(CU68&lt;$D$19, CU108+CU148+CU168," ")</f>
        <v> </v>
      </c>
      <c r="CV175" s="40" t="str">
        <f aca="false">IF(CV68&lt;$D$19, CV108+CV148+CV168," ")</f>
        <v> </v>
      </c>
      <c r="CW175" s="40" t="str">
        <f aca="false">IF(CW68&lt;$D$19, CW108+CW148+CW168," ")</f>
        <v> </v>
      </c>
      <c r="CX175" s="40" t="str">
        <f aca="false">IF(CX68&lt;$D$19, CX108+CX148+CX168," ")</f>
        <v> </v>
      </c>
      <c r="CY175" s="40" t="str">
        <f aca="false">IF(CY68&lt;$D$19, CY108+CY148+CY168," ")</f>
        <v> </v>
      </c>
      <c r="CZ175" s="40" t="str">
        <f aca="false">IF(CZ68&lt;$D$19, CZ108+CZ148+CZ168," ")</f>
        <v> </v>
      </c>
      <c r="DA175" s="40" t="str">
        <f aca="false">IF(DA68&lt;$D$19, DA108+DA148+DA168," ")</f>
        <v> </v>
      </c>
      <c r="DB175" s="40" t="str">
        <f aca="false">IF(DB68&lt;$D$19, DB108+DB148+DB168," ")</f>
        <v> </v>
      </c>
      <c r="DC175" s="40" t="str">
        <f aca="false">IF(DC68&lt;$D$19, DC108+DC148+DC168," ")</f>
        <v> </v>
      </c>
      <c r="DD175" s="40" t="str">
        <f aca="false">IF(DD68&lt;$D$19, DD108+DD148+DD168," ")</f>
        <v> </v>
      </c>
      <c r="DE175" s="40" t="str">
        <f aca="false">IF(DE68&lt;$D$19, DE108+DE148+DE168," ")</f>
        <v> </v>
      </c>
      <c r="DF175" s="40" t="str">
        <f aca="false">IF(DF68&lt;$D$19, DF108+DF148+DF168," ")</f>
        <v> </v>
      </c>
      <c r="DG175" s="40" t="str">
        <f aca="false">IF(DG68&lt;$D$19, DG108+DG148+DG168," ")</f>
        <v> </v>
      </c>
      <c r="DH175" s="40" t="str">
        <f aca="false">IF(DH68&lt;$D$19, DH108+DH148+DH168," ")</f>
        <v> </v>
      </c>
      <c r="DI175" s="40" t="str">
        <f aca="false">IF(DI68&lt;$D$19, DI108+DI148+DI168," ")</f>
        <v> </v>
      </c>
      <c r="DJ175" s="40" t="str">
        <f aca="false">IF(DJ68&lt;$D$19, DJ108+DJ148+DJ168," ")</f>
        <v> </v>
      </c>
      <c r="DK175" s="40" t="str">
        <f aca="false">IF(DK68&lt;$D$19, DK108+DK148+DK168," ")</f>
        <v> </v>
      </c>
      <c r="DL175" s="40" t="str">
        <f aca="false">IF(DL68&lt;$D$19, DL108+DL148+DL168," ")</f>
        <v> </v>
      </c>
      <c r="DM175" s="40" t="str">
        <f aca="false">IF(DM68&lt;$D$19, DM108+DM148+DM168," ")</f>
        <v> </v>
      </c>
      <c r="DN175" s="40" t="str">
        <f aca="false">IF(DN68&lt;$D$19, DN108+DN148+DN168," ")</f>
        <v> </v>
      </c>
      <c r="DO175" s="40" t="str">
        <f aca="false">IF(DO68&lt;$D$19, DO108+DO148+DO168," ")</f>
        <v> </v>
      </c>
      <c r="DP175" s="40" t="str">
        <f aca="false">IF(DP68&lt;$D$19, DP108+DP148+DP168," ")</f>
        <v> </v>
      </c>
      <c r="DQ175" s="40" t="str">
        <f aca="false">IF(DQ68&lt;$D$19, DQ108+DQ148+DQ168," ")</f>
        <v> </v>
      </c>
      <c r="DR175" s="40" t="str">
        <f aca="false">IF(DR68&lt;$D$19, DR108+DR148+DR168," ")</f>
        <v> </v>
      </c>
      <c r="DS175" s="40" t="str">
        <f aca="false">IF(DS68&lt;$D$19, DS108+DS148+DS168," ")</f>
        <v> </v>
      </c>
      <c r="DT175" s="40" t="str">
        <f aca="false">IF(DT68&lt;$D$19, DT108+DT148+DT168," ")</f>
        <v> </v>
      </c>
      <c r="DU175" s="40" t="str">
        <f aca="false">IF(DU68&lt;$D$19, DU108+DU148+DU168," ")</f>
        <v> </v>
      </c>
      <c r="DV175" s="40" t="str">
        <f aca="false">IF(DV68&lt;$D$19, DV108+DV148+DV168," ")</f>
        <v> </v>
      </c>
      <c r="DW175" s="40" t="str">
        <f aca="false">IF(DW68&lt;$D$19, DW108+DW148+DW168," ")</f>
        <v> </v>
      </c>
      <c r="DX175" s="40" t="str">
        <f aca="false">IF(DX68&lt;$D$19, DX108+DX148+DX168," ")</f>
        <v> </v>
      </c>
      <c r="DY175" s="40" t="str">
        <f aca="false">IF(DY68&lt;$D$19, DY108+DY148+DY168," ")</f>
        <v> </v>
      </c>
      <c r="DZ175" s="40" t="str">
        <f aca="false">IF(DZ68&lt;$D$19, DZ108+DZ148+DZ168," ")</f>
        <v> </v>
      </c>
      <c r="EA175" s="40" t="str">
        <f aca="false">IF(EA68&lt;$D$19, EA108+EA148+EA168," ")</f>
        <v> </v>
      </c>
      <c r="EB175" s="40" t="str">
        <f aca="false">IF(EB68&lt;$D$19, EB108+EB148+EB168," ")</f>
        <v> </v>
      </c>
      <c r="EC175" s="40" t="str">
        <f aca="false">IF(EC68&lt;$D$19, EC108+EC148+EC168," ")</f>
        <v> </v>
      </c>
      <c r="ED175" s="40" t="str">
        <f aca="false">IF(ED68&lt;$D$19, ED108+ED148+ED168," ")</f>
        <v> </v>
      </c>
      <c r="EE175" s="40" t="str">
        <f aca="false">IF(EE68&lt;$D$19, EE108+EE148+EE168," ")</f>
        <v> </v>
      </c>
      <c r="EF175" s="40" t="str">
        <f aca="false">IF(EF68&lt;$D$19, EF108+EF148+EF168," ")</f>
        <v> </v>
      </c>
      <c r="EG175" s="40" t="str">
        <f aca="false">IF(EG68&lt;$D$19, EG108+EG148+EG168," ")</f>
        <v> </v>
      </c>
      <c r="EH175" s="40" t="str">
        <f aca="false">IF(EH68&lt;$D$19, EH108+EH148+EH168," ")</f>
        <v> </v>
      </c>
      <c r="EI175" s="40" t="str">
        <f aca="false">IF(EI68&lt;$D$19, EI108+EI148+EI168," ")</f>
        <v> </v>
      </c>
      <c r="EJ175" s="40" t="str">
        <f aca="false">IF(EJ68&lt;$D$19, EJ108+EJ148+EJ168," ")</f>
        <v> </v>
      </c>
      <c r="EK175" s="40" t="str">
        <f aca="false">IF(EK68&lt;$D$19, EK108+EK148+EK168," ")</f>
        <v> </v>
      </c>
      <c r="EL175" s="40" t="str">
        <f aca="false">IF(EL68&lt;$D$19, EL108+EL148+EL168," ")</f>
        <v> </v>
      </c>
      <c r="EM175" s="40" t="str">
        <f aca="false">IF(EM68&lt;$D$19, EM108+EM148+EM168," ")</f>
        <v> </v>
      </c>
      <c r="EN175" s="40" t="str">
        <f aca="false">IF(EN68&lt;$D$19, EN108+EN148+EN168," ")</f>
        <v> </v>
      </c>
      <c r="EO175" s="40" t="str">
        <f aca="false">IF(EO68&lt;$D$19, EO108+EO148+EO168," ")</f>
        <v> </v>
      </c>
      <c r="EP175" s="40" t="str">
        <f aca="false">IF(EP68&lt;$D$19, EP108+EP148+EP168," ")</f>
        <v> </v>
      </c>
      <c r="EQ175" s="40" t="str">
        <f aca="false">IF(EQ68&lt;$D$19, EQ108+EQ148+EQ168," ")</f>
        <v> </v>
      </c>
      <c r="ER175" s="40" t="str">
        <f aca="false">IF(ER68&lt;$D$19, ER108+ER148+ER168," ")</f>
        <v> </v>
      </c>
      <c r="ES175" s="40" t="str">
        <f aca="false">IF(ES68&lt;$D$19, ES108+ES148+ES168," ")</f>
        <v> </v>
      </c>
      <c r="ET175" s="40" t="str">
        <f aca="false">IF(ET68&lt;$D$19, ET108+ET148+ET168," ")</f>
        <v> </v>
      </c>
      <c r="EU175" s="40" t="str">
        <f aca="false">IF(EU68&lt;$D$19, EU108+EU148+EU168," ")</f>
        <v> </v>
      </c>
      <c r="EV175" s="40" t="str">
        <f aca="false">IF(EV68&lt;$D$19, EV108+EV148+EV168," ")</f>
        <v> </v>
      </c>
      <c r="EW175" s="40" t="str">
        <f aca="false">IF(EW68&lt;$D$19, EW108+EW148+EW168," ")</f>
        <v> </v>
      </c>
      <c r="EX175" s="40" t="str">
        <f aca="false">IF(EX68&lt;$D$19, EX108+EX148+EX168," ")</f>
        <v> </v>
      </c>
      <c r="EY175" s="40" t="str">
        <f aca="false">IF(EY68&lt;$D$19, EY108+EY148+EY168," ")</f>
        <v> </v>
      </c>
      <c r="EZ175" s="40" t="str">
        <f aca="false">IF(EZ68&lt;$D$19, EZ108+EZ148+EZ168," ")</f>
        <v> </v>
      </c>
      <c r="FA175" s="40" t="str">
        <f aca="false">IF(FA68&lt;$D$19, FA108+FA148+FA168," ")</f>
        <v> </v>
      </c>
      <c r="FB175" s="40" t="str">
        <f aca="false">IF(FB68&lt;$D$19, FB108+FB148+FB168," ")</f>
        <v> </v>
      </c>
      <c r="FC175" s="40" t="str">
        <f aca="false">IF(FC68&lt;$D$19, FC108+FC148+FC168," ")</f>
        <v> </v>
      </c>
      <c r="FD175" s="40" t="str">
        <f aca="false">IF(FD68&lt;$D$19, FD108+FD148+FD168," ")</f>
        <v> </v>
      </c>
      <c r="FE175" s="40" t="str">
        <f aca="false">IF(FE68&lt;$D$19, FE108+FE148+FE168," ")</f>
        <v> </v>
      </c>
      <c r="FF175" s="40" t="str">
        <f aca="false">IF(FF68&lt;$D$19, FF108+FF148+FF168," ")</f>
        <v> </v>
      </c>
      <c r="FG175" s="40" t="str">
        <f aca="false">IF(FG68&lt;$D$19, FG108+FG148+FG168," ")</f>
        <v> </v>
      </c>
      <c r="FH175" s="40" t="str">
        <f aca="false">IF(FH68&lt;$D$19, FH108+FH148+FH168," ")</f>
        <v> </v>
      </c>
      <c r="FI175" s="40" t="str">
        <f aca="false">IF(FI68&lt;$D$19, FI108+FI148+FI168," ")</f>
        <v> </v>
      </c>
      <c r="FJ175" s="40" t="str">
        <f aca="false">IF(FJ68&lt;$D$19, FJ108+FJ148+FJ168," ")</f>
        <v> </v>
      </c>
      <c r="FK175" s="40" t="str">
        <f aca="false">IF(FK68&lt;$D$19, FK108+FK148+FK168," ")</f>
        <v> </v>
      </c>
      <c r="FL175" s="40" t="str">
        <f aca="false">IF(FL68&lt;$D$19, FL108+FL148+FL168," ")</f>
        <v> </v>
      </c>
      <c r="FM175" s="40" t="str">
        <f aca="false">IF(FM68&lt;$D$19, FM108+FM148+FM168," ")</f>
        <v> </v>
      </c>
      <c r="FN175" s="40" t="str">
        <f aca="false">IF(FN68&lt;$D$19, FN108+FN148+FN168," ")</f>
        <v> </v>
      </c>
      <c r="FO175" s="40" t="str">
        <f aca="false">IF(FO68&lt;$D$19, FO108+FO148+FO168," ")</f>
        <v> </v>
      </c>
      <c r="FP175" s="40" t="str">
        <f aca="false">IF(FP68&lt;$D$19, FP108+FP148+FP168," ")</f>
        <v> </v>
      </c>
      <c r="FQ175" s="40" t="str">
        <f aca="false">IF(FQ68&lt;$D$19, FQ108+FQ148+FQ168," ")</f>
        <v> </v>
      </c>
      <c r="FR175" s="40" t="str">
        <f aca="false">IF(FR68&lt;$D$19, FR108+FR148+FR168," ")</f>
        <v> </v>
      </c>
      <c r="FS175" s="40" t="str">
        <f aca="false">IF(FS68&lt;$D$19, FS108+FS148+FS168," ")</f>
        <v> </v>
      </c>
      <c r="FT175" s="40" t="str">
        <f aca="false">IF(FT68&lt;$D$19, FT108+FT148+FT168," ")</f>
        <v> </v>
      </c>
      <c r="FU175" s="40" t="str">
        <f aca="false">IF(FU68&lt;$D$19, FU108+FU148+FU168," ")</f>
        <v> </v>
      </c>
      <c r="FV175" s="40" t="str">
        <f aca="false">IF(FV68&lt;$D$19, FV108+FV148+FV168," ")</f>
        <v> </v>
      </c>
      <c r="FW175" s="40" t="str">
        <f aca="false">IF(FW68&lt;$D$19, FW108+FW148+FW168," ")</f>
        <v> </v>
      </c>
      <c r="FX175" s="40" t="str">
        <f aca="false">IF(FX68&lt;$D$19, FX108+FX148+FX168," ")</f>
        <v> </v>
      </c>
      <c r="FY175" s="40" t="str">
        <f aca="false">IF(FY68&lt;$D$19, FY108+FY148+FY168," ")</f>
        <v> </v>
      </c>
      <c r="FZ175" s="40" t="str">
        <f aca="false">IF(FZ68&lt;$D$19, FZ108+FZ148+FZ168," ")</f>
        <v> </v>
      </c>
      <c r="GA175" s="40" t="str">
        <f aca="false">IF(GA68&lt;$D$19, GA108+GA148+GA168," ")</f>
        <v> </v>
      </c>
      <c r="GB175" s="40" t="str">
        <f aca="false">IF(GB68&lt;$D$19, GB108+GB148+GB168," ")</f>
        <v> </v>
      </c>
    </row>
    <row r="176" s="154" customFormat="true" ht="15" hidden="false" customHeight="false" outlineLevel="0" collapsed="false">
      <c r="B176" s="154" t="s">
        <v>512</v>
      </c>
      <c r="C176" s="163"/>
      <c r="D176" s="164"/>
      <c r="E176" s="164" t="str">
        <f aca="false">IF(E68&lt;$D$19,E175*E175," ")</f>
        <v> </v>
      </c>
      <c r="F176" s="164" t="str">
        <f aca="false">IF(F68&lt;$D$19,F175*F175," ")</f>
        <v> </v>
      </c>
      <c r="G176" s="164" t="str">
        <f aca="false">IF(G68&lt;$D$19,G175*G175," ")</f>
        <v> </v>
      </c>
      <c r="H176" s="164" t="str">
        <f aca="false">IF(H68&lt;$D$19,H175*H175," ")</f>
        <v> </v>
      </c>
      <c r="I176" s="164" t="str">
        <f aca="false">IF(I68&lt;$D$19,I175*I175," ")</f>
        <v> </v>
      </c>
      <c r="J176" s="164" t="str">
        <f aca="false">IF(J68&lt;$D$19,J175*J175," ")</f>
        <v> </v>
      </c>
      <c r="K176" s="164" t="str">
        <f aca="false">IF(K68&lt;$D$19,K175*K175," ")</f>
        <v> </v>
      </c>
      <c r="L176" s="164" t="str">
        <f aca="false">IF(L68&lt;$D$19,L175*L175," ")</f>
        <v> </v>
      </c>
      <c r="M176" s="164" t="str">
        <f aca="false">IF(M68&lt;$D$19,M175*M175," ")</f>
        <v> </v>
      </c>
      <c r="N176" s="164" t="str">
        <f aca="false">IF(N68&lt;$D$19,N175*N175," ")</f>
        <v> </v>
      </c>
      <c r="O176" s="164" t="str">
        <f aca="false">IF(O68&lt;$D$19,O175*O175," ")</f>
        <v> </v>
      </c>
      <c r="P176" s="164" t="str">
        <f aca="false">IF(P68&lt;$D$19,P175*P175," ")</f>
        <v> </v>
      </c>
      <c r="Q176" s="164" t="str">
        <f aca="false">IF(Q68&lt;$D$19,Q175*Q175," ")</f>
        <v> </v>
      </c>
      <c r="R176" s="164" t="str">
        <f aca="false">IF(R68&lt;$D$19,R175*R175," ")</f>
        <v> </v>
      </c>
      <c r="S176" s="164" t="str">
        <f aca="false">IF(S68&lt;$D$19,S175*S175," ")</f>
        <v> </v>
      </c>
      <c r="T176" s="164" t="str">
        <f aca="false">IF(T68&lt;$D$19,T175*T175," ")</f>
        <v> </v>
      </c>
      <c r="U176" s="164" t="str">
        <f aca="false">IF(U68&lt;$D$19,U175*U175," ")</f>
        <v> </v>
      </c>
      <c r="V176" s="164" t="str">
        <f aca="false">IF(V68&lt;$D$19,V175*V175," ")</f>
        <v> </v>
      </c>
      <c r="W176" s="164" t="str">
        <f aca="false">IF(W68&lt;$D$19,W175*W175," ")</f>
        <v> </v>
      </c>
      <c r="X176" s="164" t="str">
        <f aca="false">IF(X68&lt;$D$19,X175*X175," ")</f>
        <v> </v>
      </c>
      <c r="Y176" s="164" t="str">
        <f aca="false">IF(Y68&lt;$D$19,Y175*Y175," ")</f>
        <v> </v>
      </c>
      <c r="Z176" s="164" t="str">
        <f aca="false">IF(Z68&lt;$D$19,Z175*Z175," ")</f>
        <v> </v>
      </c>
      <c r="AA176" s="164" t="str">
        <f aca="false">IF(AA68&lt;$D$19,AA175*AA175," ")</f>
        <v> </v>
      </c>
      <c r="AB176" s="164" t="str">
        <f aca="false">IF(AB68&lt;$D$19,AB175*AB175," ")</f>
        <v> </v>
      </c>
      <c r="AC176" s="164" t="str">
        <f aca="false">IF(AC68&lt;$D$19,AC175*AC175," ")</f>
        <v> </v>
      </c>
      <c r="AD176" s="164" t="str">
        <f aca="false">IF(AD68&lt;$D$19,AD175*AD175," ")</f>
        <v> </v>
      </c>
      <c r="AE176" s="164" t="str">
        <f aca="false">IF(AE68&lt;$D$19,AE175*AE175," ")</f>
        <v> </v>
      </c>
      <c r="AF176" s="164" t="str">
        <f aca="false">IF(AF68&lt;$D$19,AF175*AF175," ")</f>
        <v> </v>
      </c>
      <c r="AG176" s="164" t="str">
        <f aca="false">IF(AG68&lt;$D$19,AG175*AG175," ")</f>
        <v> </v>
      </c>
      <c r="AH176" s="164" t="str">
        <f aca="false">IF(AH68&lt;$D$19,AH175*AH175," ")</f>
        <v> </v>
      </c>
      <c r="AI176" s="164" t="str">
        <f aca="false">IF(AI68&lt;$D$19,AI175*AI175," ")</f>
        <v> </v>
      </c>
      <c r="AJ176" s="164" t="str">
        <f aca="false">IF(AJ68&lt;$D$19,AJ175*AJ175," ")</f>
        <v> </v>
      </c>
      <c r="AK176" s="164" t="str">
        <f aca="false">IF(AK68&lt;$D$19,AK175*AK175," ")</f>
        <v> </v>
      </c>
      <c r="AL176" s="164" t="str">
        <f aca="false">IF(AL68&lt;$D$19,AL175*AL175," ")</f>
        <v> </v>
      </c>
      <c r="AM176" s="164" t="str">
        <f aca="false">IF(AM68&lt;$D$19,AM175*AM175," ")</f>
        <v> </v>
      </c>
      <c r="AN176" s="164" t="str">
        <f aca="false">IF(AN68&lt;$D$19,AN175*AN175," ")</f>
        <v> </v>
      </c>
      <c r="AO176" s="164" t="str">
        <f aca="false">IF(AO68&lt;$D$19,AO175*AO175," ")</f>
        <v> </v>
      </c>
      <c r="AP176" s="164" t="str">
        <f aca="false">IF(AP68&lt;$D$19,AP175*AP175," ")</f>
        <v> </v>
      </c>
      <c r="AQ176" s="164" t="str">
        <f aca="false">IF(AQ68&lt;$D$19,AQ175*AQ175," ")</f>
        <v> </v>
      </c>
      <c r="AR176" s="164" t="str">
        <f aca="false">IF(AR68&lt;$D$19,AR175*AR175," ")</f>
        <v> </v>
      </c>
      <c r="AS176" s="164" t="str">
        <f aca="false">IF(AS68&lt;$D$19,AS175*AS175," ")</f>
        <v> </v>
      </c>
      <c r="AT176" s="164" t="str">
        <f aca="false">IF(AT68&lt;$D$19,AT175*AT175," ")</f>
        <v> </v>
      </c>
      <c r="AU176" s="164" t="str">
        <f aca="false">IF(AU68&lt;$D$19,AU175*AU175," ")</f>
        <v> </v>
      </c>
      <c r="AV176" s="164" t="str">
        <f aca="false">IF(AV68&lt;$D$19,AV175*AV175," ")</f>
        <v> </v>
      </c>
      <c r="AW176" s="164" t="str">
        <f aca="false">IF(AW68&lt;$D$19,AW175*AW175," ")</f>
        <v> </v>
      </c>
      <c r="AX176" s="164" t="str">
        <f aca="false">IF(AX68&lt;$D$19,AX175*AX175," ")</f>
        <v> </v>
      </c>
      <c r="AY176" s="164" t="str">
        <f aca="false">IF(AY68&lt;$D$19,AY175*AY175," ")</f>
        <v> </v>
      </c>
      <c r="AZ176" s="164" t="str">
        <f aca="false">IF(AZ68&lt;$D$19,AZ175*AZ175," ")</f>
        <v> </v>
      </c>
      <c r="BA176" s="164" t="str">
        <f aca="false">IF(BA68&lt;$D$19,BA175*BA175," ")</f>
        <v> </v>
      </c>
      <c r="BB176" s="164" t="str">
        <f aca="false">IF(BB68&lt;$D$19,BB175*BB175," ")</f>
        <v> </v>
      </c>
      <c r="BC176" s="164" t="str">
        <f aca="false">IF(BC68&lt;$D$19,BC175*BC175," ")</f>
        <v> </v>
      </c>
      <c r="BD176" s="164" t="str">
        <f aca="false">IF(BD68&lt;$D$19,BD175*BD175," ")</f>
        <v> </v>
      </c>
      <c r="BE176" s="164" t="str">
        <f aca="false">IF(BE68&lt;$D$19,BE175*BE175," ")</f>
        <v> </v>
      </c>
      <c r="BF176" s="164" t="str">
        <f aca="false">IF(BF68&lt;$D$19,BF175*BF175," ")</f>
        <v> </v>
      </c>
      <c r="BG176" s="164" t="str">
        <f aca="false">IF(BG68&lt;$D$19,BG175*BG175," ")</f>
        <v> </v>
      </c>
      <c r="BH176" s="164" t="str">
        <f aca="false">IF(BH68&lt;$D$19,BH175*BH175," ")</f>
        <v> </v>
      </c>
      <c r="BI176" s="164" t="str">
        <f aca="false">IF(BI68&lt;$D$19,BI175*BI175," ")</f>
        <v> </v>
      </c>
      <c r="BJ176" s="164" t="str">
        <f aca="false">IF(BJ68&lt;$D$19,BJ175*BJ175," ")</f>
        <v> </v>
      </c>
      <c r="BK176" s="164" t="str">
        <f aca="false">IF(BK68&lt;$D$19,BK175*BK175," ")</f>
        <v> </v>
      </c>
      <c r="BL176" s="164" t="str">
        <f aca="false">IF(BL68&lt;$D$19,BL175*BL175," ")</f>
        <v> </v>
      </c>
      <c r="BM176" s="164" t="str">
        <f aca="false">IF(BM68&lt;$D$19,BM175*BM175," ")</f>
        <v> </v>
      </c>
      <c r="BN176" s="164" t="str">
        <f aca="false">IF(BN68&lt;$D$19,BN175*BN175," ")</f>
        <v> </v>
      </c>
      <c r="BO176" s="164" t="str">
        <f aca="false">IF(BO68&lt;$D$19,BO175*BO175," ")</f>
        <v> </v>
      </c>
      <c r="BP176" s="164" t="str">
        <f aca="false">IF(BP68&lt;$D$19,BP175*BP175," ")</f>
        <v> </v>
      </c>
      <c r="BQ176" s="164" t="str">
        <f aca="false">IF(BQ68&lt;$D$19,BQ175*BQ175," ")</f>
        <v> </v>
      </c>
      <c r="BR176" s="164" t="str">
        <f aca="false">IF(BR68&lt;$D$19,BR175*BR175," ")</f>
        <v> </v>
      </c>
      <c r="BS176" s="164" t="str">
        <f aca="false">IF(BS68&lt;$D$19,BS175*BS175," ")</f>
        <v> </v>
      </c>
      <c r="BT176" s="164" t="str">
        <f aca="false">IF(BT68&lt;$D$19,BT175*BT175," ")</f>
        <v> </v>
      </c>
      <c r="BU176" s="164" t="str">
        <f aca="false">IF(BU68&lt;$D$19,BU175*BU175," ")</f>
        <v> </v>
      </c>
      <c r="BV176" s="164" t="str">
        <f aca="false">IF(BV68&lt;$D$19,BV175*BV175," ")</f>
        <v> </v>
      </c>
      <c r="BW176" s="164" t="str">
        <f aca="false">IF(BW68&lt;$D$19,BW175*BW175," ")</f>
        <v> </v>
      </c>
      <c r="BX176" s="164" t="str">
        <f aca="false">IF(BX68&lt;$D$19,BX175*BX175," ")</f>
        <v> </v>
      </c>
      <c r="BY176" s="164" t="str">
        <f aca="false">IF(BY68&lt;$D$19,BY175*BY175," ")</f>
        <v> </v>
      </c>
      <c r="BZ176" s="164" t="str">
        <f aca="false">IF(BZ68&lt;$D$19,BZ175*BZ175," ")</f>
        <v> </v>
      </c>
      <c r="CA176" s="164" t="str">
        <f aca="false">IF(CA68&lt;$D$19,CA175*CA175," ")</f>
        <v> </v>
      </c>
      <c r="CB176" s="164" t="str">
        <f aca="false">IF(CB68&lt;$D$19,CB175*CB175," ")</f>
        <v> </v>
      </c>
      <c r="CC176" s="164" t="str">
        <f aca="false">IF(CC68&lt;$D$19,CC175*CC175," ")</f>
        <v> </v>
      </c>
      <c r="CD176" s="164" t="str">
        <f aca="false">IF(CD68&lt;$D$19,CD175*CD175," ")</f>
        <v> </v>
      </c>
      <c r="CE176" s="164" t="str">
        <f aca="false">IF(CE68&lt;$D$19,CE175*CE175," ")</f>
        <v> </v>
      </c>
      <c r="CF176" s="164" t="str">
        <f aca="false">IF(CF68&lt;$D$19,CF175*CF175," ")</f>
        <v> </v>
      </c>
      <c r="CG176" s="164" t="str">
        <f aca="false">IF(CG68&lt;$D$19,CG175*CG175," ")</f>
        <v> </v>
      </c>
      <c r="CH176" s="164" t="str">
        <f aca="false">IF(CH68&lt;$D$19,CH175*CH175," ")</f>
        <v> </v>
      </c>
      <c r="CI176" s="164" t="str">
        <f aca="false">IF(CI68&lt;$D$19,CI175*CI175," ")</f>
        <v> </v>
      </c>
      <c r="CJ176" s="164" t="str">
        <f aca="false">IF(CJ68&lt;$D$19,CJ175*CJ175," ")</f>
        <v> </v>
      </c>
      <c r="CK176" s="164" t="str">
        <f aca="false">IF(CK68&lt;$D$19,CK175*CK175," ")</f>
        <v> </v>
      </c>
      <c r="CL176" s="164" t="str">
        <f aca="false">IF(CL68&lt;$D$19,CL175*CL175," ")</f>
        <v> </v>
      </c>
      <c r="CM176" s="164" t="str">
        <f aca="false">IF(CM68&lt;$D$19,CM175*CM175," ")</f>
        <v> </v>
      </c>
      <c r="CN176" s="164" t="str">
        <f aca="false">IF(CN68&lt;$D$19,CN175*CN175," ")</f>
        <v> </v>
      </c>
      <c r="CO176" s="164" t="str">
        <f aca="false">IF(CO68&lt;$D$19,CO175*CO175," ")</f>
        <v> </v>
      </c>
      <c r="CP176" s="164" t="str">
        <f aca="false">IF(CP68&lt;$D$19,CP175*CP175," ")</f>
        <v> </v>
      </c>
      <c r="CQ176" s="164" t="str">
        <f aca="false">IF(CQ68&lt;$D$19,CQ175*CQ175," ")</f>
        <v> </v>
      </c>
      <c r="CR176" s="164" t="str">
        <f aca="false">IF(CR68&lt;$D$19,CR175*CR175," ")</f>
        <v> </v>
      </c>
      <c r="CS176" s="164" t="str">
        <f aca="false">IF(CS68&lt;$D$19,CS175*CS175," ")</f>
        <v> </v>
      </c>
      <c r="CT176" s="164" t="str">
        <f aca="false">IF(CT68&lt;$D$19,CT175*CT175," ")</f>
        <v> </v>
      </c>
      <c r="CU176" s="164" t="str">
        <f aca="false">IF(CU68&lt;$D$19,CU175*CU175," ")</f>
        <v> </v>
      </c>
      <c r="CV176" s="164" t="str">
        <f aca="false">IF(CV68&lt;$D$19,CV175*CV175," ")</f>
        <v> </v>
      </c>
      <c r="CW176" s="164" t="str">
        <f aca="false">IF(CW68&lt;$D$19,CW175*CW175," ")</f>
        <v> </v>
      </c>
      <c r="CX176" s="164" t="str">
        <f aca="false">IF(CX68&lt;$D$19,CX175*CX175," ")</f>
        <v> </v>
      </c>
      <c r="CY176" s="164" t="str">
        <f aca="false">IF(CY68&lt;$D$19,CY175*CY175," ")</f>
        <v> </v>
      </c>
      <c r="CZ176" s="164" t="str">
        <f aca="false">IF(CZ68&lt;$D$19,CZ175*CZ175," ")</f>
        <v> </v>
      </c>
      <c r="DA176" s="164" t="str">
        <f aca="false">IF(DA68&lt;$D$19,DA175*DA175," ")</f>
        <v> </v>
      </c>
      <c r="DB176" s="164" t="str">
        <f aca="false">IF(DB68&lt;$D$19,DB175*DB175," ")</f>
        <v> </v>
      </c>
      <c r="DC176" s="164" t="str">
        <f aca="false">IF(DC68&lt;$D$19,DC175*DC175," ")</f>
        <v> </v>
      </c>
      <c r="DD176" s="164" t="str">
        <f aca="false">IF(DD68&lt;$D$19,DD175*DD175," ")</f>
        <v> </v>
      </c>
      <c r="DE176" s="164" t="str">
        <f aca="false">IF(DE68&lt;$D$19,DE175*DE175," ")</f>
        <v> </v>
      </c>
      <c r="DF176" s="164" t="str">
        <f aca="false">IF(DF68&lt;$D$19,DF175*DF175," ")</f>
        <v> </v>
      </c>
      <c r="DG176" s="164" t="str">
        <f aca="false">IF(DG68&lt;$D$19,DG175*DG175," ")</f>
        <v> </v>
      </c>
      <c r="DH176" s="164" t="str">
        <f aca="false">IF(DH68&lt;$D$19,DH175*DH175," ")</f>
        <v> </v>
      </c>
      <c r="DI176" s="164" t="str">
        <f aca="false">IF(DI68&lt;$D$19,DI175*DI175," ")</f>
        <v> </v>
      </c>
      <c r="DJ176" s="164" t="str">
        <f aca="false">IF(DJ68&lt;$D$19,DJ175*DJ175," ")</f>
        <v> </v>
      </c>
      <c r="DK176" s="164" t="str">
        <f aca="false">IF(DK68&lt;$D$19,DK175*DK175," ")</f>
        <v> </v>
      </c>
      <c r="DL176" s="164" t="str">
        <f aca="false">IF(DL68&lt;$D$19,DL175*DL175," ")</f>
        <v> </v>
      </c>
      <c r="DM176" s="164" t="str">
        <f aca="false">IF(DM68&lt;$D$19,DM175*DM175," ")</f>
        <v> </v>
      </c>
      <c r="DN176" s="164" t="str">
        <f aca="false">IF(DN68&lt;$D$19,DN175*DN175," ")</f>
        <v> </v>
      </c>
      <c r="DO176" s="164" t="str">
        <f aca="false">IF(DO68&lt;$D$19,DO175*DO175," ")</f>
        <v> </v>
      </c>
      <c r="DP176" s="164" t="str">
        <f aca="false">IF(DP68&lt;$D$19,DP175*DP175," ")</f>
        <v> </v>
      </c>
      <c r="DQ176" s="164" t="str">
        <f aca="false">IF(DQ68&lt;$D$19,DQ175*DQ175," ")</f>
        <v> </v>
      </c>
      <c r="DR176" s="164" t="str">
        <f aca="false">IF(DR68&lt;$D$19,DR175*DR175," ")</f>
        <v> </v>
      </c>
      <c r="DS176" s="164" t="str">
        <f aca="false">IF(DS68&lt;$D$19,DS175*DS175," ")</f>
        <v> </v>
      </c>
      <c r="DT176" s="164" t="str">
        <f aca="false">IF(DT68&lt;$D$19,DT175*DT175," ")</f>
        <v> </v>
      </c>
      <c r="DU176" s="164" t="str">
        <f aca="false">IF(DU68&lt;$D$19,DU175*DU175," ")</f>
        <v> </v>
      </c>
      <c r="DV176" s="164" t="str">
        <f aca="false">IF(DV68&lt;$D$19,DV175*DV175," ")</f>
        <v> </v>
      </c>
      <c r="DW176" s="164" t="str">
        <f aca="false">IF(DW68&lt;$D$19,DW175*DW175," ")</f>
        <v> </v>
      </c>
      <c r="DX176" s="164" t="str">
        <f aca="false">IF(DX68&lt;$D$19,DX175*DX175," ")</f>
        <v> </v>
      </c>
      <c r="DY176" s="164" t="str">
        <f aca="false">IF(DY68&lt;$D$19,DY175*DY175," ")</f>
        <v> </v>
      </c>
      <c r="DZ176" s="164" t="str">
        <f aca="false">IF(DZ68&lt;$D$19,DZ175*DZ175," ")</f>
        <v> </v>
      </c>
      <c r="EA176" s="164" t="str">
        <f aca="false">IF(EA68&lt;$D$19,EA175*EA175," ")</f>
        <v> </v>
      </c>
      <c r="EB176" s="164" t="str">
        <f aca="false">IF(EB68&lt;$D$19,EB175*EB175," ")</f>
        <v> </v>
      </c>
      <c r="EC176" s="164" t="str">
        <f aca="false">IF(EC68&lt;$D$19,EC175*EC175," ")</f>
        <v> </v>
      </c>
      <c r="ED176" s="164" t="str">
        <f aca="false">IF(ED68&lt;$D$19,ED175*ED175," ")</f>
        <v> </v>
      </c>
      <c r="EE176" s="164" t="str">
        <f aca="false">IF(EE68&lt;$D$19,EE175*EE175," ")</f>
        <v> </v>
      </c>
      <c r="EF176" s="164" t="str">
        <f aca="false">IF(EF68&lt;$D$19,EF175*EF175," ")</f>
        <v> </v>
      </c>
      <c r="EG176" s="164" t="str">
        <f aca="false">IF(EG68&lt;$D$19,EG175*EG175," ")</f>
        <v> </v>
      </c>
      <c r="EH176" s="164" t="str">
        <f aca="false">IF(EH68&lt;$D$19,EH175*EH175," ")</f>
        <v> </v>
      </c>
      <c r="EI176" s="164" t="str">
        <f aca="false">IF(EI68&lt;$D$19,EI175*EI175," ")</f>
        <v> </v>
      </c>
      <c r="EJ176" s="164" t="str">
        <f aca="false">IF(EJ68&lt;$D$19,EJ175*EJ175," ")</f>
        <v> </v>
      </c>
      <c r="EK176" s="164" t="str">
        <f aca="false">IF(EK68&lt;$D$19,EK175*EK175," ")</f>
        <v> </v>
      </c>
      <c r="EL176" s="164" t="str">
        <f aca="false">IF(EL68&lt;$D$19,EL175*EL175," ")</f>
        <v> </v>
      </c>
      <c r="EM176" s="164" t="str">
        <f aca="false">IF(EM68&lt;$D$19,EM175*EM175," ")</f>
        <v> </v>
      </c>
      <c r="EN176" s="164" t="str">
        <f aca="false">IF(EN68&lt;$D$19,EN175*EN175," ")</f>
        <v> </v>
      </c>
      <c r="EO176" s="164" t="str">
        <f aca="false">IF(EO68&lt;$D$19,EO175*EO175," ")</f>
        <v> </v>
      </c>
      <c r="EP176" s="164" t="str">
        <f aca="false">IF(EP68&lt;$D$19,EP175*EP175," ")</f>
        <v> </v>
      </c>
      <c r="EQ176" s="164" t="str">
        <f aca="false">IF(EQ68&lt;$D$19,EQ175*EQ175," ")</f>
        <v> </v>
      </c>
      <c r="ER176" s="164" t="str">
        <f aca="false">IF(ER68&lt;$D$19,ER175*ER175," ")</f>
        <v> </v>
      </c>
      <c r="ES176" s="164" t="str">
        <f aca="false">IF(ES68&lt;$D$19,ES175*ES175," ")</f>
        <v> </v>
      </c>
      <c r="ET176" s="164" t="str">
        <f aca="false">IF(ET68&lt;$D$19,ET175*ET175," ")</f>
        <v> </v>
      </c>
      <c r="EU176" s="164" t="str">
        <f aca="false">IF(EU68&lt;$D$19,EU175*EU175," ")</f>
        <v> </v>
      </c>
      <c r="EV176" s="164" t="str">
        <f aca="false">IF(EV68&lt;$D$19,EV175*EV175," ")</f>
        <v> </v>
      </c>
      <c r="EW176" s="164" t="str">
        <f aca="false">IF(EW68&lt;$D$19,EW175*EW175," ")</f>
        <v> </v>
      </c>
      <c r="EX176" s="164" t="str">
        <f aca="false">IF(EX68&lt;$D$19,EX175*EX175," ")</f>
        <v> </v>
      </c>
      <c r="EY176" s="164" t="str">
        <f aca="false">IF(EY68&lt;$D$19,EY175*EY175," ")</f>
        <v> </v>
      </c>
      <c r="EZ176" s="164" t="str">
        <f aca="false">IF(EZ68&lt;$D$19,EZ175*EZ175," ")</f>
        <v> </v>
      </c>
      <c r="FA176" s="164" t="str">
        <f aca="false">IF(FA68&lt;$D$19,FA175*FA175," ")</f>
        <v> </v>
      </c>
      <c r="FB176" s="164" t="str">
        <f aca="false">IF(FB68&lt;$D$19,FB175*FB175," ")</f>
        <v> </v>
      </c>
      <c r="FC176" s="164" t="str">
        <f aca="false">IF(FC68&lt;$D$19,FC175*FC175," ")</f>
        <v> </v>
      </c>
      <c r="FD176" s="164" t="str">
        <f aca="false">IF(FD68&lt;$D$19,FD175*FD175," ")</f>
        <v> </v>
      </c>
      <c r="FE176" s="164" t="str">
        <f aca="false">IF(FE68&lt;$D$19,FE175*FE175," ")</f>
        <v> </v>
      </c>
      <c r="FF176" s="164" t="str">
        <f aca="false">IF(FF68&lt;$D$19,FF175*FF175," ")</f>
        <v> </v>
      </c>
      <c r="FG176" s="164" t="str">
        <f aca="false">IF(FG68&lt;$D$19,FG175*FG175," ")</f>
        <v> </v>
      </c>
      <c r="FH176" s="164" t="str">
        <f aca="false">IF(FH68&lt;$D$19,FH175*FH175," ")</f>
        <v> </v>
      </c>
      <c r="FI176" s="164" t="str">
        <f aca="false">IF(FI68&lt;$D$19,FI175*FI175," ")</f>
        <v> </v>
      </c>
      <c r="FJ176" s="164" t="str">
        <f aca="false">IF(FJ68&lt;$D$19,FJ175*FJ175," ")</f>
        <v> </v>
      </c>
      <c r="FK176" s="164" t="str">
        <f aca="false">IF(FK68&lt;$D$19,FK175*FK175," ")</f>
        <v> </v>
      </c>
      <c r="FL176" s="164" t="str">
        <f aca="false">IF(FL68&lt;$D$19,FL175*FL175," ")</f>
        <v> </v>
      </c>
      <c r="FM176" s="164" t="str">
        <f aca="false">IF(FM68&lt;$D$19,FM175*FM175," ")</f>
        <v> </v>
      </c>
      <c r="FN176" s="164" t="str">
        <f aca="false">IF(FN68&lt;$D$19,FN175*FN175," ")</f>
        <v> </v>
      </c>
      <c r="FO176" s="164" t="str">
        <f aca="false">IF(FO68&lt;$D$19,FO175*FO175," ")</f>
        <v> </v>
      </c>
      <c r="FP176" s="164" t="str">
        <f aca="false">IF(FP68&lt;$D$19,FP175*FP175," ")</f>
        <v> </v>
      </c>
      <c r="FQ176" s="164" t="str">
        <f aca="false">IF(FQ68&lt;$D$19,FQ175*FQ175," ")</f>
        <v> </v>
      </c>
      <c r="FR176" s="164" t="str">
        <f aca="false">IF(FR68&lt;$D$19,FR175*FR175," ")</f>
        <v> </v>
      </c>
      <c r="FS176" s="164" t="str">
        <f aca="false">IF(FS68&lt;$D$19,FS175*FS175," ")</f>
        <v> </v>
      </c>
      <c r="FT176" s="164" t="str">
        <f aca="false">IF(FT68&lt;$D$19,FT175*FT175," ")</f>
        <v> </v>
      </c>
      <c r="FU176" s="164" t="str">
        <f aca="false">IF(FU68&lt;$D$19,FU175*FU175," ")</f>
        <v> </v>
      </c>
      <c r="FV176" s="164" t="str">
        <f aca="false">IF(FV68&lt;$D$19,FV175*FV175," ")</f>
        <v> </v>
      </c>
      <c r="FW176" s="164" t="str">
        <f aca="false">IF(FW68&lt;$D$19,FW175*FW175," ")</f>
        <v> </v>
      </c>
      <c r="FX176" s="164" t="str">
        <f aca="false">IF(FX68&lt;$D$19,FX175*FX175," ")</f>
        <v> </v>
      </c>
      <c r="FY176" s="164" t="str">
        <f aca="false">IF(FY68&lt;$D$19,FY175*FY175," ")</f>
        <v> </v>
      </c>
      <c r="FZ176" s="164" t="str">
        <f aca="false">IF(FZ68&lt;$D$19,FZ175*FZ175," ")</f>
        <v> </v>
      </c>
      <c r="GA176" s="164" t="str">
        <f aca="false">IF(GA68&lt;$D$19,GA175*GA175," ")</f>
        <v> </v>
      </c>
      <c r="GB176" s="164" t="str">
        <f aca="false">IF(GB68&lt;$D$19,GB175*GB175," ")</f>
        <v> </v>
      </c>
    </row>
    <row r="177" customFormat="false" ht="14.4" hidden="false" customHeight="true" outlineLevel="0" collapsed="false">
      <c r="E177" s="0" t="str">
        <f aca="false">IF(E68&lt;$D$19,1," ")</f>
        <v> </v>
      </c>
      <c r="F177" s="0" t="str">
        <f aca="false">IF(F68&lt;$D$19,1," ")</f>
        <v> </v>
      </c>
      <c r="G177" s="0" t="str">
        <f aca="false">IF(G68&lt;$D$19,1," ")</f>
        <v> </v>
      </c>
      <c r="H177" s="0" t="str">
        <f aca="false">IF(H68&lt;$D$19,1," ")</f>
        <v> </v>
      </c>
      <c r="I177" s="0" t="str">
        <f aca="false">IF(I68&lt;$D$19,1," ")</f>
        <v> </v>
      </c>
      <c r="J177" s="0" t="str">
        <f aca="false">IF(J68&lt;$D$19,1," ")</f>
        <v> </v>
      </c>
      <c r="K177" s="0" t="str">
        <f aca="false">IF(K68&lt;$D$19,1," ")</f>
        <v> </v>
      </c>
      <c r="L177" s="0" t="str">
        <f aca="false">IF(L68&lt;$D$19,1," ")</f>
        <v> </v>
      </c>
      <c r="M177" s="0" t="str">
        <f aca="false">IF(M68&lt;$D$19,1," ")</f>
        <v> </v>
      </c>
      <c r="N177" s="0" t="str">
        <f aca="false">IF(N68&lt;$D$19,1," ")</f>
        <v> </v>
      </c>
      <c r="O177" s="0" t="str">
        <f aca="false">IF(O68&lt;$D$19,1," ")</f>
        <v> </v>
      </c>
      <c r="P177" s="0" t="str">
        <f aca="false">IF(P68&lt;$D$19,1," ")</f>
        <v> </v>
      </c>
      <c r="Q177" s="0" t="str">
        <f aca="false">IF(Q68&lt;$D$19,1," ")</f>
        <v> </v>
      </c>
      <c r="R177" s="0" t="str">
        <f aca="false">IF(R68&lt;$D$19,1," ")</f>
        <v> </v>
      </c>
      <c r="S177" s="0" t="str">
        <f aca="false">IF(S68&lt;$D$19,1," ")</f>
        <v> </v>
      </c>
      <c r="T177" s="0" t="str">
        <f aca="false">IF(T68&lt;$D$19,1," ")</f>
        <v> </v>
      </c>
      <c r="U177" s="0" t="str">
        <f aca="false">IF(U68&lt;$D$19,1," ")</f>
        <v> </v>
      </c>
      <c r="V177" s="0" t="str">
        <f aca="false">IF(V68&lt;$D$19,1," ")</f>
        <v> </v>
      </c>
      <c r="W177" s="0" t="str">
        <f aca="false">IF(W68&lt;$D$19,1," ")</f>
        <v> </v>
      </c>
      <c r="X177" s="0" t="str">
        <f aca="false">IF(X68&lt;$D$19,1," ")</f>
        <v> </v>
      </c>
      <c r="Y177" s="0" t="str">
        <f aca="false">IF(Y68&lt;$D$19,1," ")</f>
        <v> </v>
      </c>
      <c r="Z177" s="0" t="str">
        <f aca="false">IF(Z68&lt;$D$19,1," ")</f>
        <v> </v>
      </c>
      <c r="AA177" s="0" t="str">
        <f aca="false">IF(AA68&lt;$D$19,1," ")</f>
        <v> </v>
      </c>
      <c r="AB177" s="0" t="str">
        <f aca="false">IF(AB68&lt;$D$19,1," ")</f>
        <v> </v>
      </c>
      <c r="AC177" s="0" t="str">
        <f aca="false">IF(AC68&lt;$D$19,1," ")</f>
        <v> </v>
      </c>
      <c r="AD177" s="0" t="str">
        <f aca="false">IF(AD68&lt;$D$19,1," ")</f>
        <v> </v>
      </c>
      <c r="AE177" s="0" t="str">
        <f aca="false">IF(AE68&lt;$D$19,1," ")</f>
        <v> </v>
      </c>
      <c r="AF177" s="0" t="str">
        <f aca="false">IF(AF68&lt;$D$19,1," ")</f>
        <v> </v>
      </c>
      <c r="AG177" s="0" t="str">
        <f aca="false">IF(AG68&lt;$D$19,1," ")</f>
        <v> </v>
      </c>
      <c r="AH177" s="0" t="str">
        <f aca="false">IF(AH68&lt;$D$19,1," ")</f>
        <v> </v>
      </c>
      <c r="AI177" s="0" t="str">
        <f aca="false">IF(AI68&lt;$D$19,1," ")</f>
        <v> </v>
      </c>
      <c r="AJ177" s="0" t="str">
        <f aca="false">IF(AJ68&lt;$D$19,1," ")</f>
        <v> </v>
      </c>
      <c r="AK177" s="0" t="str">
        <f aca="false">IF(AK68&lt;$D$19,1," ")</f>
        <v> </v>
      </c>
      <c r="AL177" s="0" t="str">
        <f aca="false">IF(AL68&lt;$D$19,1," ")</f>
        <v> </v>
      </c>
      <c r="AM177" s="0" t="str">
        <f aca="false">IF(AM68&lt;$D$19,1," ")</f>
        <v> </v>
      </c>
      <c r="AN177" s="0" t="str">
        <f aca="false">IF(AN68&lt;$D$19,1," ")</f>
        <v> </v>
      </c>
      <c r="AO177" s="0" t="str">
        <f aca="false">IF(AO68&lt;$D$19,1," ")</f>
        <v> </v>
      </c>
      <c r="AP177" s="0" t="str">
        <f aca="false">IF(AP68&lt;$D$19,1," ")</f>
        <v> </v>
      </c>
      <c r="AQ177" s="0" t="str">
        <f aca="false">IF(AQ68&lt;$D$19,1," ")</f>
        <v> </v>
      </c>
      <c r="AR177" s="0" t="str">
        <f aca="false">IF(AR68&lt;$D$19,1," ")</f>
        <v> </v>
      </c>
      <c r="AS177" s="0" t="str">
        <f aca="false">IF(AS68&lt;$D$19,1," ")</f>
        <v> </v>
      </c>
      <c r="AT177" s="0" t="str">
        <f aca="false">IF(AT68&lt;$D$19,1," ")</f>
        <v> </v>
      </c>
      <c r="AU177" s="0" t="str">
        <f aca="false">IF(AU68&lt;$D$19,1," ")</f>
        <v> </v>
      </c>
      <c r="AV177" s="0" t="str">
        <f aca="false">IF(AV68&lt;$D$19,1," ")</f>
        <v> </v>
      </c>
      <c r="AW177" s="0" t="str">
        <f aca="false">IF(AW68&lt;$D$19,1," ")</f>
        <v> </v>
      </c>
      <c r="AX177" s="0" t="str">
        <f aca="false">IF(AX68&lt;$D$19,1," ")</f>
        <v> </v>
      </c>
      <c r="AY177" s="0" t="str">
        <f aca="false">IF(AY68&lt;$D$19,1," ")</f>
        <v> </v>
      </c>
      <c r="AZ177" s="0" t="str">
        <f aca="false">IF(AZ68&lt;$D$19,1," ")</f>
        <v> </v>
      </c>
      <c r="BA177" s="0" t="str">
        <f aca="false">IF(BA68&lt;$D$19,1," ")</f>
        <v> </v>
      </c>
      <c r="BB177" s="0" t="str">
        <f aca="false">IF(BB68&lt;$D$19,1," ")</f>
        <v> </v>
      </c>
      <c r="BC177" s="0" t="str">
        <f aca="false">IF(BC68&lt;$D$19,1," ")</f>
        <v> </v>
      </c>
      <c r="BD177" s="0" t="str">
        <f aca="false">IF(BD68&lt;$D$19,1," ")</f>
        <v> </v>
      </c>
      <c r="BE177" s="0" t="str">
        <f aca="false">IF(BE68&lt;$D$19,1," ")</f>
        <v> </v>
      </c>
      <c r="BF177" s="0" t="str">
        <f aca="false">IF(BF68&lt;$D$19,1," ")</f>
        <v> </v>
      </c>
      <c r="BG177" s="0" t="str">
        <f aca="false">IF(BG68&lt;$D$19,1," ")</f>
        <v> </v>
      </c>
      <c r="BH177" s="0" t="str">
        <f aca="false">IF(BH68&lt;$D$19,1," ")</f>
        <v> </v>
      </c>
      <c r="BI177" s="0" t="str">
        <f aca="false">IF(BI68&lt;$D$19,1," ")</f>
        <v> </v>
      </c>
      <c r="BJ177" s="0" t="str">
        <f aca="false">IF(BJ68&lt;$D$19,1," ")</f>
        <v> </v>
      </c>
      <c r="BK177" s="0" t="str">
        <f aca="false">IF(BK68&lt;$D$19,1," ")</f>
        <v> </v>
      </c>
      <c r="BL177" s="0" t="str">
        <f aca="false">IF(BL68&lt;$D$19,1," ")</f>
        <v> </v>
      </c>
      <c r="BM177" s="0" t="str">
        <f aca="false">IF(BM68&lt;$D$19,1," ")</f>
        <v> </v>
      </c>
      <c r="BN177" s="0" t="str">
        <f aca="false">IF(BN68&lt;$D$19,1," ")</f>
        <v> </v>
      </c>
      <c r="BO177" s="0" t="str">
        <f aca="false">IF(BO68&lt;$D$19,1," ")</f>
        <v> </v>
      </c>
      <c r="BP177" s="0" t="str">
        <f aca="false">IF(BP68&lt;$D$19,1," ")</f>
        <v> </v>
      </c>
      <c r="BQ177" s="0" t="str">
        <f aca="false">IF(BQ68&lt;$D$19,1," ")</f>
        <v> </v>
      </c>
      <c r="BR177" s="0" t="str">
        <f aca="false">IF(BR68&lt;$D$19,1," ")</f>
        <v> </v>
      </c>
      <c r="BS177" s="0" t="str">
        <f aca="false">IF(BS68&lt;$D$19,1," ")</f>
        <v> </v>
      </c>
      <c r="BT177" s="0" t="str">
        <f aca="false">IF(BT68&lt;$D$19,1," ")</f>
        <v> </v>
      </c>
      <c r="BU177" s="0" t="str">
        <f aca="false">IF(BU68&lt;$D$19,1," ")</f>
        <v> </v>
      </c>
      <c r="BV177" s="0" t="str">
        <f aca="false">IF(BV68&lt;$D$19,1," ")</f>
        <v> </v>
      </c>
      <c r="BW177" s="0" t="str">
        <f aca="false">IF(BW68&lt;$D$19,1," ")</f>
        <v> </v>
      </c>
      <c r="BX177" s="0" t="str">
        <f aca="false">IF(BX68&lt;$D$19,1," ")</f>
        <v> </v>
      </c>
      <c r="BY177" s="0" t="str">
        <f aca="false">IF(BY68&lt;$D$19,1," ")</f>
        <v> </v>
      </c>
      <c r="BZ177" s="0" t="str">
        <f aca="false">IF(BZ68&lt;$D$19,1," ")</f>
        <v> </v>
      </c>
      <c r="CA177" s="0" t="str">
        <f aca="false">IF(CA68&lt;$D$19,1," ")</f>
        <v> </v>
      </c>
      <c r="CB177" s="0" t="str">
        <f aca="false">IF(CB68&lt;$D$19,1," ")</f>
        <v> </v>
      </c>
      <c r="CC177" s="0" t="str">
        <f aca="false">IF(CC68&lt;$D$19,1," ")</f>
        <v> </v>
      </c>
      <c r="CD177" s="0" t="str">
        <f aca="false">IF(CD68&lt;$D$19,1," ")</f>
        <v> </v>
      </c>
      <c r="CE177" s="0" t="str">
        <f aca="false">IF(CE68&lt;$D$19,1," ")</f>
        <v> </v>
      </c>
      <c r="CF177" s="0" t="str">
        <f aca="false">IF(CF68&lt;$D$19,1," ")</f>
        <v> </v>
      </c>
      <c r="CG177" s="0" t="str">
        <f aca="false">IF(CG68&lt;$D$19,1," ")</f>
        <v> </v>
      </c>
      <c r="CH177" s="0" t="str">
        <f aca="false">IF(CH68&lt;$D$19,1," ")</f>
        <v> </v>
      </c>
      <c r="CI177" s="0" t="str">
        <f aca="false">IF(CI68&lt;$D$19,1," ")</f>
        <v> </v>
      </c>
      <c r="CJ177" s="0" t="str">
        <f aca="false">IF(CJ68&lt;$D$19,1," ")</f>
        <v> </v>
      </c>
      <c r="CK177" s="0" t="str">
        <f aca="false">IF(CK68&lt;$D$19,1," ")</f>
        <v> </v>
      </c>
      <c r="CL177" s="0" t="str">
        <f aca="false">IF(CL68&lt;$D$19,1," ")</f>
        <v> </v>
      </c>
      <c r="CM177" s="0" t="str">
        <f aca="false">IF(CM68&lt;$D$19,1," ")</f>
        <v> </v>
      </c>
      <c r="CN177" s="0" t="str">
        <f aca="false">IF(CN68&lt;$D$19,1," ")</f>
        <v> </v>
      </c>
      <c r="CO177" s="0" t="str">
        <f aca="false">IF(CO68&lt;$D$19,1," ")</f>
        <v> </v>
      </c>
      <c r="CP177" s="0" t="str">
        <f aca="false">IF(CP68&lt;$D$19,1," ")</f>
        <v> </v>
      </c>
      <c r="CQ177" s="0" t="str">
        <f aca="false">IF(CQ68&lt;$D$19,1," ")</f>
        <v> </v>
      </c>
      <c r="CR177" s="0" t="str">
        <f aca="false">IF(CR68&lt;$D$19,1," ")</f>
        <v> </v>
      </c>
      <c r="CS177" s="0" t="str">
        <f aca="false">IF(CS68&lt;$D$19,1," ")</f>
        <v> </v>
      </c>
      <c r="CT177" s="0" t="str">
        <f aca="false">IF(CT68&lt;$D$19,1," ")</f>
        <v> </v>
      </c>
      <c r="CU177" s="0" t="str">
        <f aca="false">IF(CU68&lt;$D$19,1," ")</f>
        <v> </v>
      </c>
      <c r="CV177" s="0" t="str">
        <f aca="false">IF(CV68&lt;$D$19,1," ")</f>
        <v> </v>
      </c>
      <c r="CW177" s="0" t="str">
        <f aca="false">IF(CW68&lt;$D$19,1," ")</f>
        <v> </v>
      </c>
      <c r="CX177" s="0" t="str">
        <f aca="false">IF(CX68&lt;$D$19,1," ")</f>
        <v> </v>
      </c>
      <c r="CY177" s="0" t="str">
        <f aca="false">IF(CY68&lt;$D$19,1," ")</f>
        <v> </v>
      </c>
      <c r="CZ177" s="0" t="str">
        <f aca="false">IF(CZ68&lt;$D$19,1," ")</f>
        <v> </v>
      </c>
      <c r="DA177" s="0" t="str">
        <f aca="false">IF(DA68&lt;$D$19,1," ")</f>
        <v> </v>
      </c>
      <c r="DB177" s="0" t="str">
        <f aca="false">IF(DB68&lt;$D$19,1," ")</f>
        <v> </v>
      </c>
      <c r="DC177" s="0" t="str">
        <f aca="false">IF(DC68&lt;$D$19,1," ")</f>
        <v> </v>
      </c>
      <c r="DD177" s="0" t="str">
        <f aca="false">IF(DD68&lt;$D$19,1," ")</f>
        <v> </v>
      </c>
      <c r="DE177" s="0" t="str">
        <f aca="false">IF(DE68&lt;$D$19,1," ")</f>
        <v> </v>
      </c>
      <c r="DF177" s="0" t="str">
        <f aca="false">IF(DF68&lt;$D$19,1," ")</f>
        <v> </v>
      </c>
      <c r="DG177" s="0" t="str">
        <f aca="false">IF(DG68&lt;$D$19,1," ")</f>
        <v> </v>
      </c>
      <c r="DH177" s="0" t="str">
        <f aca="false">IF(DH68&lt;$D$19,1," ")</f>
        <v> </v>
      </c>
      <c r="DI177" s="0" t="str">
        <f aca="false">IF(DI68&lt;$D$19,1," ")</f>
        <v> </v>
      </c>
      <c r="DJ177" s="0" t="str">
        <f aca="false">IF(DJ68&lt;$D$19,1," ")</f>
        <v> </v>
      </c>
      <c r="DK177" s="0" t="str">
        <f aca="false">IF(DK68&lt;$D$19,1," ")</f>
        <v> </v>
      </c>
      <c r="DL177" s="0" t="str">
        <f aca="false">IF(DL68&lt;$D$19,1," ")</f>
        <v> </v>
      </c>
      <c r="DM177" s="0" t="str">
        <f aca="false">IF(DM68&lt;$D$19,1," ")</f>
        <v> </v>
      </c>
      <c r="DN177" s="0" t="str">
        <f aca="false">IF(DN68&lt;$D$19,1," ")</f>
        <v> </v>
      </c>
      <c r="DO177" s="0" t="str">
        <f aca="false">IF(DO68&lt;$D$19,1," ")</f>
        <v> </v>
      </c>
      <c r="DP177" s="0" t="str">
        <f aca="false">IF(DP68&lt;$D$19,1," ")</f>
        <v> </v>
      </c>
      <c r="DQ177" s="0" t="str">
        <f aca="false">IF(DQ68&lt;$D$19,1," ")</f>
        <v> </v>
      </c>
      <c r="DR177" s="0" t="str">
        <f aca="false">IF(DR68&lt;$D$19,1," ")</f>
        <v> </v>
      </c>
      <c r="DS177" s="0" t="str">
        <f aca="false">IF(DS68&lt;$D$19,1," ")</f>
        <v> </v>
      </c>
      <c r="DT177" s="0" t="str">
        <f aca="false">IF(DT68&lt;$D$19,1," ")</f>
        <v> </v>
      </c>
      <c r="DU177" s="0" t="str">
        <f aca="false">IF(DU68&lt;$D$19,1," ")</f>
        <v> </v>
      </c>
      <c r="DV177" s="0" t="str">
        <f aca="false">IF(DV68&lt;$D$19,1," ")</f>
        <v> </v>
      </c>
      <c r="DW177" s="0" t="str">
        <f aca="false">IF(DW68&lt;$D$19,1," ")</f>
        <v> </v>
      </c>
      <c r="DX177" s="0" t="str">
        <f aca="false">IF(DX68&lt;$D$19,1," ")</f>
        <v> </v>
      </c>
      <c r="DY177" s="0" t="str">
        <f aca="false">IF(DY68&lt;$D$19,1," ")</f>
        <v> </v>
      </c>
      <c r="DZ177" s="0" t="str">
        <f aca="false">IF(DZ68&lt;$D$19,1," ")</f>
        <v> </v>
      </c>
      <c r="EA177" s="0" t="str">
        <f aca="false">IF(EA68&lt;$D$19,1," ")</f>
        <v> </v>
      </c>
      <c r="EB177" s="0" t="str">
        <f aca="false">IF(EB68&lt;$D$19,1," ")</f>
        <v> </v>
      </c>
      <c r="EC177" s="0" t="str">
        <f aca="false">IF(EC68&lt;$D$19,1," ")</f>
        <v> </v>
      </c>
      <c r="ED177" s="0" t="str">
        <f aca="false">IF(ED68&lt;$D$19,1," ")</f>
        <v> </v>
      </c>
      <c r="EE177" s="0" t="str">
        <f aca="false">IF(EE68&lt;$D$19,1," ")</f>
        <v> </v>
      </c>
      <c r="EF177" s="0" t="str">
        <f aca="false">IF(EF68&lt;$D$19,1," ")</f>
        <v> </v>
      </c>
      <c r="EG177" s="0" t="str">
        <f aca="false">IF(EG68&lt;$D$19,1," ")</f>
        <v> </v>
      </c>
      <c r="EH177" s="0" t="str">
        <f aca="false">IF(EH68&lt;$D$19,1," ")</f>
        <v> </v>
      </c>
      <c r="EI177" s="0" t="str">
        <f aca="false">IF(EI68&lt;$D$19,1," ")</f>
        <v> </v>
      </c>
      <c r="EJ177" s="0" t="str">
        <f aca="false">IF(EJ68&lt;$D$19,1," ")</f>
        <v> </v>
      </c>
      <c r="EK177" s="0" t="str">
        <f aca="false">IF(EK68&lt;$D$19,1," ")</f>
        <v> </v>
      </c>
      <c r="EL177" s="0" t="str">
        <f aca="false">IF(EL68&lt;$D$19,1," ")</f>
        <v> </v>
      </c>
      <c r="EM177" s="0" t="str">
        <f aca="false">IF(EM68&lt;$D$19,1," ")</f>
        <v> </v>
      </c>
      <c r="EN177" s="0" t="str">
        <f aca="false">IF(EN68&lt;$D$19,1," ")</f>
        <v> </v>
      </c>
      <c r="EO177" s="0" t="str">
        <f aca="false">IF(EO68&lt;$D$19,1," ")</f>
        <v> </v>
      </c>
      <c r="EP177" s="0" t="str">
        <f aca="false">IF(EP68&lt;$D$19,1," ")</f>
        <v> </v>
      </c>
      <c r="EQ177" s="0" t="str">
        <f aca="false">IF(EQ68&lt;$D$19,1," ")</f>
        <v> </v>
      </c>
      <c r="ER177" s="0" t="str">
        <f aca="false">IF(ER68&lt;$D$19,1," ")</f>
        <v> </v>
      </c>
      <c r="ES177" s="0" t="str">
        <f aca="false">IF(ES68&lt;$D$19,1," ")</f>
        <v> </v>
      </c>
      <c r="ET177" s="0" t="str">
        <f aca="false">IF(ET68&lt;$D$19,1," ")</f>
        <v> </v>
      </c>
      <c r="EU177" s="0" t="str">
        <f aca="false">IF(EU68&lt;$D$19,1," ")</f>
        <v> </v>
      </c>
      <c r="EV177" s="0" t="str">
        <f aca="false">IF(EV68&lt;$D$19,1," ")</f>
        <v> </v>
      </c>
      <c r="EW177" s="0" t="str">
        <f aca="false">IF(EW68&lt;$D$19,1," ")</f>
        <v> </v>
      </c>
      <c r="EX177" s="0" t="str">
        <f aca="false">IF(EX68&lt;$D$19,1," ")</f>
        <v> </v>
      </c>
      <c r="EY177" s="0" t="str">
        <f aca="false">IF(EY68&lt;$D$19,1," ")</f>
        <v> </v>
      </c>
      <c r="EZ177" s="0" t="str">
        <f aca="false">IF(EZ68&lt;$D$19,1," ")</f>
        <v> </v>
      </c>
      <c r="FA177" s="0" t="str">
        <f aca="false">IF(FA68&lt;$D$19,1," ")</f>
        <v> </v>
      </c>
      <c r="FB177" s="0" t="str">
        <f aca="false">IF(FB68&lt;$D$19,1," ")</f>
        <v> </v>
      </c>
      <c r="FC177" s="0" t="str">
        <f aca="false">IF(FC68&lt;$D$19,1," ")</f>
        <v> </v>
      </c>
      <c r="FD177" s="0" t="str">
        <f aca="false">IF(FD68&lt;$D$19,1," ")</f>
        <v> </v>
      </c>
      <c r="FE177" s="0" t="str">
        <f aca="false">IF(FE68&lt;$D$19,1," ")</f>
        <v> </v>
      </c>
      <c r="FF177" s="0" t="str">
        <f aca="false">IF(FF68&lt;$D$19,1," ")</f>
        <v> </v>
      </c>
      <c r="FG177" s="0" t="str">
        <f aca="false">IF(FG68&lt;$D$19,1," ")</f>
        <v> </v>
      </c>
      <c r="FH177" s="0" t="str">
        <f aca="false">IF(FH68&lt;$D$19,1," ")</f>
        <v> </v>
      </c>
      <c r="FI177" s="0" t="str">
        <f aca="false">IF(FI68&lt;$D$19,1," ")</f>
        <v> </v>
      </c>
      <c r="FJ177" s="0" t="str">
        <f aca="false">IF(FJ68&lt;$D$19,1," ")</f>
        <v> </v>
      </c>
      <c r="FK177" s="0" t="str">
        <f aca="false">IF(FK68&lt;$D$19,1," ")</f>
        <v> </v>
      </c>
      <c r="FL177" s="0" t="str">
        <f aca="false">IF(FL68&lt;$D$19,1," ")</f>
        <v> </v>
      </c>
      <c r="FM177" s="0" t="str">
        <f aca="false">IF(FM68&lt;$D$19,1," ")</f>
        <v> </v>
      </c>
      <c r="FN177" s="0" t="str">
        <f aca="false">IF(FN68&lt;$D$19,1," ")</f>
        <v> </v>
      </c>
      <c r="FO177" s="0" t="str">
        <f aca="false">IF(FO68&lt;$D$19,1," ")</f>
        <v> </v>
      </c>
      <c r="FP177" s="0" t="str">
        <f aca="false">IF(FP68&lt;$D$19,1," ")</f>
        <v> </v>
      </c>
      <c r="FQ177" s="0" t="str">
        <f aca="false">IF(FQ68&lt;$D$19,1," ")</f>
        <v> </v>
      </c>
      <c r="FR177" s="0" t="str">
        <f aca="false">IF(FR68&lt;$D$19,1," ")</f>
        <v> </v>
      </c>
      <c r="FS177" s="0" t="str">
        <f aca="false">IF(FS68&lt;$D$19,1," ")</f>
        <v> </v>
      </c>
      <c r="FT177" s="0" t="str">
        <f aca="false">IF(FT68&lt;$D$19,1," ")</f>
        <v> </v>
      </c>
      <c r="FU177" s="0" t="str">
        <f aca="false">IF(FU68&lt;$D$19,1," ")</f>
        <v> </v>
      </c>
      <c r="FV177" s="0" t="str">
        <f aca="false">IF(FV68&lt;$D$19,1," ")</f>
        <v> </v>
      </c>
      <c r="FW177" s="0" t="str">
        <f aca="false">IF(FW68&lt;$D$19,1," ")</f>
        <v> </v>
      </c>
      <c r="FX177" s="0" t="str">
        <f aca="false">IF(FX68&lt;$D$19,1," ")</f>
        <v> </v>
      </c>
      <c r="FY177" s="0" t="str">
        <f aca="false">IF(FY68&lt;$D$19,1," ")</f>
        <v> </v>
      </c>
      <c r="FZ177" s="0" t="str">
        <f aca="false">IF(FZ68&lt;$D$19,1," ")</f>
        <v> </v>
      </c>
      <c r="GA177" s="0" t="str">
        <f aca="false">IF(GA68&lt;$D$19,1," ")</f>
        <v> </v>
      </c>
      <c r="GB177" s="0" t="str">
        <f aca="false">IF(GB68&lt;$D$19,1," ")</f>
        <v> </v>
      </c>
    </row>
    <row r="178" customFormat="false" ht="14.4" hidden="false" customHeight="true" outlineLevel="0" collapsed="false">
      <c r="A178" s="0" t="s">
        <v>513</v>
      </c>
      <c r="B178" s="0" t="s">
        <v>514</v>
      </c>
    </row>
    <row r="179" customFormat="false" ht="14.4" hidden="false" customHeight="true" outlineLevel="0" collapsed="false">
      <c r="A179" s="38" t="s">
        <v>515</v>
      </c>
      <c r="B179" s="0" t="s">
        <v>516</v>
      </c>
      <c r="D179" s="14"/>
      <c r="E179" s="14" t="str">
        <f aca="false">IF(E68&lt;$D$19,E175/'Input Data'!$C$58,"")</f>
        <v/>
      </c>
      <c r="F179" s="14" t="str">
        <f aca="false">IF(F68&lt;$D$19,F175/'Input Data'!$C$58,"")</f>
        <v/>
      </c>
      <c r="G179" s="14" t="str">
        <f aca="false">IF(G68&lt;$D$19,G175/'Input Data'!$C$58,"")</f>
        <v/>
      </c>
      <c r="H179" s="14" t="str">
        <f aca="false">IF(H68&lt;$D$19,H175/'Input Data'!$C$58,"")</f>
        <v/>
      </c>
      <c r="I179" s="14" t="str">
        <f aca="false">IF(I68&lt;$D$19,I175/'Input Data'!$C$58,"")</f>
        <v/>
      </c>
      <c r="J179" s="14" t="str">
        <f aca="false">IF(J68&lt;$D$19,J175/'Input Data'!$C$58,"")</f>
        <v/>
      </c>
      <c r="K179" s="14" t="str">
        <f aca="false">IF(K68&lt;$D$19,K175/'Input Data'!$C$58,"")</f>
        <v/>
      </c>
      <c r="L179" s="14" t="str">
        <f aca="false">IF(L68&lt;$D$19,L175/'Input Data'!$C$58,"")</f>
        <v/>
      </c>
      <c r="M179" s="14" t="str">
        <f aca="false">IF(M68&lt;$D$19,M175/'Input Data'!$C$58,"")</f>
        <v/>
      </c>
      <c r="N179" s="14" t="str">
        <f aca="false">IF(N68&lt;$D$19,N175/'Input Data'!$C$58,"")</f>
        <v/>
      </c>
      <c r="O179" s="14" t="str">
        <f aca="false">IF(O68&lt;$D$19,O175/'Input Data'!$C$58,"")</f>
        <v/>
      </c>
      <c r="P179" s="14" t="str">
        <f aca="false">IF(P68&lt;$D$19,P175/'Input Data'!$C$58,"")</f>
        <v/>
      </c>
      <c r="Q179" s="14" t="str">
        <f aca="false">IF(Q68&lt;$D$19,Q175/'Input Data'!$C$58,"")</f>
        <v/>
      </c>
      <c r="R179" s="14" t="str">
        <f aca="false">IF(R68&lt;$D$19,R175/'Input Data'!$C$58,"")</f>
        <v/>
      </c>
      <c r="S179" s="14" t="str">
        <f aca="false">IF(S68&lt;$D$19,S175/'Input Data'!$C$58,"")</f>
        <v/>
      </c>
      <c r="T179" s="14" t="str">
        <f aca="false">IF(T68&lt;$D$19,T175/'Input Data'!$C$58,"")</f>
        <v/>
      </c>
      <c r="U179" s="14" t="str">
        <f aca="false">IF(U68&lt;$D$19,U175/'Input Data'!$C$58,"")</f>
        <v/>
      </c>
      <c r="V179" s="14" t="str">
        <f aca="false">IF(V68&lt;$D$19,V175/'Input Data'!$C$58,"")</f>
        <v/>
      </c>
      <c r="W179" s="14" t="str">
        <f aca="false">IF(W68&lt;$D$19,W175/'Input Data'!$C$58,"")</f>
        <v/>
      </c>
      <c r="X179" s="14" t="str">
        <f aca="false">IF(X68&lt;$D$19,X175/'Input Data'!$C$58,"")</f>
        <v/>
      </c>
      <c r="Y179" s="14" t="str">
        <f aca="false">IF(Y68&lt;$D$19,Y175/'Input Data'!$C$58,"")</f>
        <v/>
      </c>
      <c r="Z179" s="14" t="str">
        <f aca="false">IF(Z68&lt;$D$19,Z175/'Input Data'!$C$58,"")</f>
        <v/>
      </c>
      <c r="AA179" s="14" t="str">
        <f aca="false">IF(AA68&lt;$D$19,AA175/'Input Data'!$C$58,"")</f>
        <v/>
      </c>
      <c r="AB179" s="14" t="str">
        <f aca="false">IF(AB68&lt;$D$19,AB175/'Input Data'!$C$58,"")</f>
        <v/>
      </c>
      <c r="AC179" s="14" t="str">
        <f aca="false">IF(AC68&lt;$D$19,AC175/'Input Data'!$C$58,"")</f>
        <v/>
      </c>
      <c r="AD179" s="14" t="str">
        <f aca="false">IF(AD68&lt;$D$19,AD175/'Input Data'!$C$58,"")</f>
        <v/>
      </c>
      <c r="AE179" s="14" t="str">
        <f aca="false">IF(AE68&lt;$D$19,AE175/'Input Data'!$C$58,"")</f>
        <v/>
      </c>
      <c r="AF179" s="14" t="str">
        <f aca="false">IF(AF68&lt;$D$19,AF175/'Input Data'!$C$58,"")</f>
        <v/>
      </c>
      <c r="AG179" s="14" t="str">
        <f aca="false">IF(AG68&lt;$D$19,AG175/'Input Data'!$C$58,"")</f>
        <v/>
      </c>
      <c r="AH179" s="14" t="str">
        <f aca="false">IF(AH68&lt;$D$19,AH175/'Input Data'!$C$58,"")</f>
        <v/>
      </c>
      <c r="AI179" s="14" t="str">
        <f aca="false">IF(AI68&lt;$D$19,AI175/'Input Data'!$C$58,"")</f>
        <v/>
      </c>
      <c r="AJ179" s="14" t="str">
        <f aca="false">IF(AJ68&lt;$D$19,AJ175/'Input Data'!$C$58,"")</f>
        <v/>
      </c>
      <c r="AK179" s="14" t="str">
        <f aca="false">IF(AK68&lt;$D$19,AK175/'Input Data'!$C$58,"")</f>
        <v/>
      </c>
      <c r="AL179" s="14" t="str">
        <f aca="false">IF(AL68&lt;$D$19,AL175/'Input Data'!$C$58,"")</f>
        <v/>
      </c>
      <c r="AM179" s="14" t="str">
        <f aca="false">IF(AM68&lt;$D$19,AM175/'Input Data'!$C$58,"")</f>
        <v/>
      </c>
      <c r="AN179" s="14" t="str">
        <f aca="false">IF(AN68&lt;$D$19,AN175/'Input Data'!$C$58,"")</f>
        <v/>
      </c>
      <c r="AO179" s="14" t="str">
        <f aca="false">IF(AO68&lt;$D$19,AO175/'Input Data'!$C$58,"")</f>
        <v/>
      </c>
      <c r="AP179" s="14" t="str">
        <f aca="false">IF(AP68&lt;$D$19,AP175/'Input Data'!$C$58,"")</f>
        <v/>
      </c>
      <c r="AQ179" s="14" t="str">
        <f aca="false">IF(AQ68&lt;$D$19,AQ175/'Input Data'!$C$58,"")</f>
        <v/>
      </c>
      <c r="AR179" s="14" t="str">
        <f aca="false">IF(AR68&lt;$D$19,AR175/'Input Data'!$C$58,"")</f>
        <v/>
      </c>
      <c r="AS179" s="14" t="str">
        <f aca="false">IF(AS68&lt;$D$19,AS175/'Input Data'!$C$58,"")</f>
        <v/>
      </c>
      <c r="AT179" s="14" t="str">
        <f aca="false">IF(AT68&lt;$D$19,AT175/'Input Data'!$C$58,"")</f>
        <v/>
      </c>
      <c r="AU179" s="14" t="str">
        <f aca="false">IF(AU68&lt;$D$19,AU175/'Input Data'!$C$58,"")</f>
        <v/>
      </c>
      <c r="AV179" s="14" t="str">
        <f aca="false">IF(AV68&lt;$D$19,AV175/'Input Data'!$C$58,"")</f>
        <v/>
      </c>
      <c r="AW179" s="14" t="str">
        <f aca="false">IF(AW68&lt;$D$19,AW175/'Input Data'!$C$58,"")</f>
        <v/>
      </c>
      <c r="AX179" s="14" t="str">
        <f aca="false">IF(AX68&lt;$D$19,AX175/'Input Data'!$C$58,"")</f>
        <v/>
      </c>
      <c r="AY179" s="14" t="str">
        <f aca="false">IF(AY68&lt;$D$19,AY175/'Input Data'!$C$58,"")</f>
        <v/>
      </c>
      <c r="AZ179" s="14" t="str">
        <f aca="false">IF(AZ68&lt;$D$19,AZ175/'Input Data'!$C$58,"")</f>
        <v/>
      </c>
      <c r="BA179" s="14" t="str">
        <f aca="false">IF(BA68&lt;$D$19,BA175/'Input Data'!$C$58,"")</f>
        <v/>
      </c>
      <c r="BB179" s="14" t="str">
        <f aca="false">IF(BB68&lt;$D$19,BB175/'Input Data'!$C$58,"")</f>
        <v/>
      </c>
      <c r="BC179" s="14" t="str">
        <f aca="false">IF(BC68&lt;$D$19,BC175/'Input Data'!$C$58,"")</f>
        <v/>
      </c>
      <c r="BD179" s="14" t="str">
        <f aca="false">IF(BD68&lt;$D$19,BD175/'Input Data'!$C$58,"")</f>
        <v/>
      </c>
      <c r="BE179" s="14" t="str">
        <f aca="false">IF(BE68&lt;$D$19,BE175/'Input Data'!$C$58,"")</f>
        <v/>
      </c>
      <c r="BF179" s="14" t="str">
        <f aca="false">IF(BF68&lt;$D$19,BF175/'Input Data'!$C$58,"")</f>
        <v/>
      </c>
      <c r="BG179" s="14" t="str">
        <f aca="false">IF(BG68&lt;$D$19,BG175/'Input Data'!$C$58,"")</f>
        <v/>
      </c>
      <c r="BH179" s="14" t="str">
        <f aca="false">IF(BH68&lt;$D$19,BH175/'Input Data'!$C$58,"")</f>
        <v/>
      </c>
      <c r="BI179" s="14" t="str">
        <f aca="false">IF(BI68&lt;$D$19,BI175/'Input Data'!$C$58,"")</f>
        <v/>
      </c>
      <c r="BJ179" s="14" t="str">
        <f aca="false">IF(BJ68&lt;$D$19,BJ175/'Input Data'!$C$58,"")</f>
        <v/>
      </c>
      <c r="BK179" s="14" t="str">
        <f aca="false">IF(BK68&lt;$D$19,BK175/'Input Data'!$C$58,"")</f>
        <v/>
      </c>
      <c r="BL179" s="14" t="str">
        <f aca="false">IF(BL68&lt;$D$19,BL175/'Input Data'!$C$58,"")</f>
        <v/>
      </c>
      <c r="BM179" s="14" t="str">
        <f aca="false">IF(BM68&lt;$D$19,BM175/'Input Data'!$C$58,"")</f>
        <v/>
      </c>
      <c r="BN179" s="14" t="str">
        <f aca="false">IF(BN68&lt;$D$19,BN175/'Input Data'!$C$58,"")</f>
        <v/>
      </c>
      <c r="BO179" s="14" t="str">
        <f aca="false">IF(BO68&lt;$D$19,BO175/'Input Data'!$C$58,"")</f>
        <v/>
      </c>
      <c r="BP179" s="14" t="str">
        <f aca="false">IF(BP68&lt;$D$19,BP175/'Input Data'!$C$58,"")</f>
        <v/>
      </c>
      <c r="BQ179" s="14" t="str">
        <f aca="false">IF(BQ68&lt;$D$19,BQ175/'Input Data'!$C$58,"")</f>
        <v/>
      </c>
      <c r="BR179" s="14" t="str">
        <f aca="false">IF(BR68&lt;$D$19,BR175/'Input Data'!$C$58,"")</f>
        <v/>
      </c>
      <c r="BS179" s="14" t="str">
        <f aca="false">IF(BS68&lt;$D$19,BS175/'Input Data'!$C$58,"")</f>
        <v/>
      </c>
      <c r="BT179" s="14" t="str">
        <f aca="false">IF(BT68&lt;$D$19,BT175/'Input Data'!$C$58,"")</f>
        <v/>
      </c>
      <c r="BU179" s="14" t="str">
        <f aca="false">IF(BU68&lt;$D$19,BU175/'Input Data'!$C$58,"")</f>
        <v/>
      </c>
      <c r="BV179" s="14" t="str">
        <f aca="false">IF(BV68&lt;$D$19,BV175/'Input Data'!$C$58,"")</f>
        <v/>
      </c>
      <c r="BW179" s="14" t="str">
        <f aca="false">IF(BW68&lt;$D$19,BW175/'Input Data'!$C$58,"")</f>
        <v/>
      </c>
      <c r="BX179" s="14" t="str">
        <f aca="false">IF(BX68&lt;$D$19,BX175/'Input Data'!$C$58,"")</f>
        <v/>
      </c>
      <c r="BY179" s="14" t="str">
        <f aca="false">IF(BY68&lt;$D$19,BY175/'Input Data'!$C$58,"")</f>
        <v/>
      </c>
      <c r="BZ179" s="14" t="str">
        <f aca="false">IF(BZ68&lt;$D$19,BZ175/'Input Data'!$C$58,"")</f>
        <v/>
      </c>
      <c r="CA179" s="14" t="str">
        <f aca="false">IF(CA68&lt;$D$19,CA175/'Input Data'!$C$58,"")</f>
        <v/>
      </c>
      <c r="CB179" s="14" t="str">
        <f aca="false">IF(CB68&lt;$D$19,CB175/'Input Data'!$C$58,"")</f>
        <v/>
      </c>
      <c r="CC179" s="14" t="str">
        <f aca="false">IF(CC68&lt;$D$19,CC175/'Input Data'!$C$58,"")</f>
        <v/>
      </c>
      <c r="CD179" s="14" t="str">
        <f aca="false">IF(CD68&lt;$D$19,CD175/'Input Data'!$C$58,"")</f>
        <v/>
      </c>
      <c r="CE179" s="14" t="str">
        <f aca="false">IF(CE68&lt;$D$19,CE175/'Input Data'!$C$58,"")</f>
        <v/>
      </c>
      <c r="CF179" s="14" t="str">
        <f aca="false">IF(CF68&lt;$D$19,CF175/'Input Data'!$C$58,"")</f>
        <v/>
      </c>
      <c r="CG179" s="14" t="str">
        <f aca="false">IF(CG68&lt;$D$19,CG175/'Input Data'!$C$58,"")</f>
        <v/>
      </c>
      <c r="CH179" s="14" t="str">
        <f aca="false">IF(CH68&lt;$D$19,CH175/'Input Data'!$C$58,"")</f>
        <v/>
      </c>
      <c r="CI179" s="14" t="str">
        <f aca="false">IF(CI68&lt;$D$19,CI175/'Input Data'!$C$58,"")</f>
        <v/>
      </c>
      <c r="CJ179" s="14" t="str">
        <f aca="false">IF(CJ68&lt;$D$19,CJ175/'Input Data'!$C$58,"")</f>
        <v/>
      </c>
      <c r="CK179" s="14" t="str">
        <f aca="false">IF(CK68&lt;$D$19,CK175/'Input Data'!$C$58,"")</f>
        <v/>
      </c>
      <c r="CL179" s="14" t="str">
        <f aca="false">IF(CL68&lt;$D$19,CL175/'Input Data'!$C$58,"")</f>
        <v/>
      </c>
      <c r="CM179" s="14" t="str">
        <f aca="false">IF(CM68&lt;$D$19,CM175/'Input Data'!$C$58,"")</f>
        <v/>
      </c>
      <c r="CN179" s="14" t="str">
        <f aca="false">IF(CN68&lt;$D$19,CN175/'Input Data'!$C$58,"")</f>
        <v/>
      </c>
      <c r="CO179" s="14" t="str">
        <f aca="false">IF(CO68&lt;$D$19,CO175/'Input Data'!$C$58,"")</f>
        <v/>
      </c>
      <c r="CP179" s="14" t="str">
        <f aca="false">IF(CP68&lt;$D$19,CP175/'Input Data'!$C$58,"")</f>
        <v/>
      </c>
      <c r="CQ179" s="14" t="str">
        <f aca="false">IF(CQ68&lt;$D$19,CQ175/'Input Data'!$C$58,"")</f>
        <v/>
      </c>
      <c r="CR179" s="14" t="str">
        <f aca="false">IF(CR68&lt;$D$19,CR175/'Input Data'!$C$58,"")</f>
        <v/>
      </c>
      <c r="CS179" s="14" t="str">
        <f aca="false">IF(CS68&lt;$D$19,CS175/'Input Data'!$C$58,"")</f>
        <v/>
      </c>
      <c r="CT179" s="14" t="str">
        <f aca="false">IF(CT68&lt;$D$19,CT175/'Input Data'!$C$58,"")</f>
        <v/>
      </c>
      <c r="CU179" s="14" t="str">
        <f aca="false">IF(CU68&lt;$D$19,CU175/'Input Data'!$C$58,"")</f>
        <v/>
      </c>
      <c r="CV179" s="14" t="str">
        <f aca="false">IF(CV68&lt;$D$19,CV175/'Input Data'!$C$58,"")</f>
        <v/>
      </c>
      <c r="CW179" s="14" t="str">
        <f aca="false">IF(CW68&lt;$D$19,CW175/'Input Data'!$C$58,"")</f>
        <v/>
      </c>
      <c r="CX179" s="14" t="str">
        <f aca="false">IF(CX68&lt;$D$19,CX175/'Input Data'!$C$58,"")</f>
        <v/>
      </c>
      <c r="CY179" s="14" t="str">
        <f aca="false">IF(CY68&lt;$D$19,CY175/'Input Data'!$C$58,"")</f>
        <v/>
      </c>
      <c r="CZ179" s="14" t="str">
        <f aca="false">IF(CZ68&lt;$D$19,CZ175/'Input Data'!$C$58,"")</f>
        <v/>
      </c>
      <c r="DA179" s="14" t="str">
        <f aca="false">IF(DA68&lt;$D$19,DA175/'Input Data'!$C$58,"")</f>
        <v/>
      </c>
      <c r="DB179" s="14" t="str">
        <f aca="false">IF(DB68&lt;$D$19,DB175/'Input Data'!$C$58,"")</f>
        <v/>
      </c>
      <c r="DC179" s="14" t="str">
        <f aca="false">IF(DC68&lt;$D$19,DC175/'Input Data'!$C$58,"")</f>
        <v/>
      </c>
      <c r="DD179" s="14" t="str">
        <f aca="false">IF(DD68&lt;$D$19,DD175/'Input Data'!$C$58,"")</f>
        <v/>
      </c>
      <c r="DE179" s="14" t="str">
        <f aca="false">IF(DE68&lt;$D$19,DE175/'Input Data'!$C$58,"")</f>
        <v/>
      </c>
      <c r="DF179" s="14" t="str">
        <f aca="false">IF(DF68&lt;$D$19,DF175/'Input Data'!$C$58,"")</f>
        <v/>
      </c>
      <c r="DG179" s="14" t="str">
        <f aca="false">IF(DG68&lt;$D$19,DG175/'Input Data'!$C$58,"")</f>
        <v/>
      </c>
      <c r="DH179" s="14" t="str">
        <f aca="false">IF(DH68&lt;$D$19,DH175/'Input Data'!$C$58,"")</f>
        <v/>
      </c>
      <c r="DI179" s="14" t="str">
        <f aca="false">IF(DI68&lt;$D$19,DI175/'Input Data'!$C$58,"")</f>
        <v/>
      </c>
      <c r="DJ179" s="14" t="str">
        <f aca="false">IF(DJ68&lt;$D$19,DJ175/'Input Data'!$C$58,"")</f>
        <v/>
      </c>
      <c r="DK179" s="14" t="str">
        <f aca="false">IF(DK68&lt;$D$19,DK175/'Input Data'!$C$58,"")</f>
        <v/>
      </c>
      <c r="DL179" s="14" t="str">
        <f aca="false">IF(DL68&lt;$D$19,DL175/'Input Data'!$C$58,"")</f>
        <v/>
      </c>
      <c r="DM179" s="14" t="str">
        <f aca="false">IF(DM68&lt;$D$19,DM175/'Input Data'!$C$58,"")</f>
        <v/>
      </c>
      <c r="DN179" s="14" t="str">
        <f aca="false">IF(DN68&lt;$D$19,DN175/'Input Data'!$C$58,"")</f>
        <v/>
      </c>
      <c r="DO179" s="14" t="str">
        <f aca="false">IF(DO68&lt;$D$19,DO175/'Input Data'!$C$58,"")</f>
        <v/>
      </c>
      <c r="DP179" s="14" t="str">
        <f aca="false">IF(DP68&lt;$D$19,DP175/'Input Data'!$C$58,"")</f>
        <v/>
      </c>
      <c r="DQ179" s="14" t="str">
        <f aca="false">IF(DQ68&lt;$D$19,DQ175/'Input Data'!$C$58,"")</f>
        <v/>
      </c>
      <c r="DR179" s="14" t="str">
        <f aca="false">IF(DR68&lt;$D$19,DR175/'Input Data'!$C$58,"")</f>
        <v/>
      </c>
      <c r="DS179" s="14" t="str">
        <f aca="false">IF(DS68&lt;$D$19,DS175/'Input Data'!$C$58,"")</f>
        <v/>
      </c>
      <c r="DT179" s="14" t="str">
        <f aca="false">IF(DT68&lt;$D$19,DT175/'Input Data'!$C$58,"")</f>
        <v/>
      </c>
      <c r="DU179" s="14" t="str">
        <f aca="false">IF(DU68&lt;$D$19,DU175/'Input Data'!$C$58,"")</f>
        <v/>
      </c>
      <c r="DV179" s="14" t="str">
        <f aca="false">IF(DV68&lt;$D$19,DV175/'Input Data'!$C$58,"")</f>
        <v/>
      </c>
      <c r="DW179" s="14" t="str">
        <f aca="false">IF(DW68&lt;$D$19,DW175/'Input Data'!$C$58,"")</f>
        <v/>
      </c>
      <c r="DX179" s="14" t="str">
        <f aca="false">IF(DX68&lt;$D$19,DX175/'Input Data'!$C$58,"")</f>
        <v/>
      </c>
      <c r="DY179" s="14" t="str">
        <f aca="false">IF(DY68&lt;$D$19,DY175/'Input Data'!$C$58,"")</f>
        <v/>
      </c>
      <c r="DZ179" s="14" t="str">
        <f aca="false">IF(DZ68&lt;$D$19,DZ175/'Input Data'!$C$58,"")</f>
        <v/>
      </c>
      <c r="EA179" s="14" t="str">
        <f aca="false">IF(EA68&lt;$D$19,EA175/'Input Data'!$C$58,"")</f>
        <v/>
      </c>
      <c r="EB179" s="14" t="str">
        <f aca="false">IF(EB68&lt;$D$19,EB175/'Input Data'!$C$58,"")</f>
        <v/>
      </c>
      <c r="EC179" s="14" t="str">
        <f aca="false">IF(EC68&lt;$D$19,EC175/'Input Data'!$C$58,"")</f>
        <v/>
      </c>
      <c r="ED179" s="14" t="str">
        <f aca="false">IF(ED68&lt;$D$19,ED175/'Input Data'!$C$58,"")</f>
        <v/>
      </c>
      <c r="EE179" s="14" t="str">
        <f aca="false">IF(EE68&lt;$D$19,EE175/'Input Data'!$C$58,"")</f>
        <v/>
      </c>
      <c r="EF179" s="14" t="str">
        <f aca="false">IF(EF68&lt;$D$19,EF175/'Input Data'!$C$58,"")</f>
        <v/>
      </c>
      <c r="EG179" s="14" t="str">
        <f aca="false">IF(EG68&lt;$D$19,EG175/'Input Data'!$C$58,"")</f>
        <v/>
      </c>
      <c r="EH179" s="14" t="str">
        <f aca="false">IF(EH68&lt;$D$19,EH175/'Input Data'!$C$58,"")</f>
        <v/>
      </c>
      <c r="EI179" s="14" t="str">
        <f aca="false">IF(EI68&lt;$D$19,EI175/'Input Data'!$C$58,"")</f>
        <v/>
      </c>
      <c r="EJ179" s="14" t="str">
        <f aca="false">IF(EJ68&lt;$D$19,EJ175/'Input Data'!$C$58,"")</f>
        <v/>
      </c>
      <c r="EK179" s="14" t="str">
        <f aca="false">IF(EK68&lt;$D$19,EK175/'Input Data'!$C$58,"")</f>
        <v/>
      </c>
      <c r="EL179" s="14" t="str">
        <f aca="false">IF(EL68&lt;$D$19,EL175/'Input Data'!$C$58,"")</f>
        <v/>
      </c>
      <c r="EM179" s="14" t="str">
        <f aca="false">IF(EM68&lt;$D$19,EM175/'Input Data'!$C$58,"")</f>
        <v/>
      </c>
      <c r="EN179" s="14" t="str">
        <f aca="false">IF(EN68&lt;$D$19,EN175/'Input Data'!$C$58,"")</f>
        <v/>
      </c>
      <c r="EO179" s="14" t="str">
        <f aca="false">IF(EO68&lt;$D$19,EO175/'Input Data'!$C$58,"")</f>
        <v/>
      </c>
      <c r="EP179" s="14" t="str">
        <f aca="false">IF(EP68&lt;$D$19,EP175/'Input Data'!$C$58,"")</f>
        <v/>
      </c>
      <c r="EQ179" s="14" t="str">
        <f aca="false">IF(EQ68&lt;$D$19,EQ175/'Input Data'!$C$58,"")</f>
        <v/>
      </c>
      <c r="ER179" s="14" t="str">
        <f aca="false">IF(ER68&lt;$D$19,ER175/'Input Data'!$C$58,"")</f>
        <v/>
      </c>
      <c r="ES179" s="14" t="str">
        <f aca="false">IF(ES68&lt;$D$19,ES175/'Input Data'!$C$58,"")</f>
        <v/>
      </c>
      <c r="ET179" s="14" t="str">
        <f aca="false">IF(ET68&lt;$D$19,ET175/'Input Data'!$C$58,"")</f>
        <v/>
      </c>
      <c r="EU179" s="14" t="str">
        <f aca="false">IF(EU68&lt;$D$19,EU175/'Input Data'!$C$58,"")</f>
        <v/>
      </c>
      <c r="EV179" s="14" t="str">
        <f aca="false">IF(EV68&lt;$D$19,EV175/'Input Data'!$C$58,"")</f>
        <v/>
      </c>
      <c r="EW179" s="14" t="str">
        <f aca="false">IF(EW68&lt;$D$19,EW175/'Input Data'!$C$58,"")</f>
        <v/>
      </c>
      <c r="EX179" s="14" t="str">
        <f aca="false">IF(EX68&lt;$D$19,EX175/'Input Data'!$C$58,"")</f>
        <v/>
      </c>
      <c r="EY179" s="14" t="str">
        <f aca="false">IF(EY68&lt;$D$19,EY175/'Input Data'!$C$58,"")</f>
        <v/>
      </c>
      <c r="EZ179" s="14" t="str">
        <f aca="false">IF(EZ68&lt;$D$19,EZ175/'Input Data'!$C$58,"")</f>
        <v/>
      </c>
      <c r="FA179" s="14" t="str">
        <f aca="false">IF(FA68&lt;$D$19,FA175/'Input Data'!$C$58,"")</f>
        <v/>
      </c>
      <c r="FB179" s="14" t="str">
        <f aca="false">IF(FB68&lt;$D$19,FB175/'Input Data'!$C$58,"")</f>
        <v/>
      </c>
      <c r="FC179" s="14" t="str">
        <f aca="false">IF(FC68&lt;$D$19,FC175/'Input Data'!$C$58,"")</f>
        <v/>
      </c>
      <c r="FD179" s="14" t="str">
        <f aca="false">IF(FD68&lt;$D$19,FD175/'Input Data'!$C$58,"")</f>
        <v/>
      </c>
      <c r="FE179" s="14" t="str">
        <f aca="false">IF(FE68&lt;$D$19,FE175/'Input Data'!$C$58,"")</f>
        <v/>
      </c>
      <c r="FF179" s="14" t="str">
        <f aca="false">IF(FF68&lt;$D$19,FF175/'Input Data'!$C$58,"")</f>
        <v/>
      </c>
      <c r="FG179" s="14" t="str">
        <f aca="false">IF(FG68&lt;$D$19,FG175/'Input Data'!$C$58,"")</f>
        <v/>
      </c>
      <c r="FH179" s="14" t="str">
        <f aca="false">IF(FH68&lt;$D$19,FH175/'Input Data'!$C$58,"")</f>
        <v/>
      </c>
      <c r="FI179" s="14" t="str">
        <f aca="false">IF(FI68&lt;$D$19,FI175/'Input Data'!$C$58,"")</f>
        <v/>
      </c>
      <c r="FJ179" s="14" t="str">
        <f aca="false">IF(FJ68&lt;$D$19,FJ175/'Input Data'!$C$58,"")</f>
        <v/>
      </c>
      <c r="FK179" s="14" t="str">
        <f aca="false">IF(FK68&lt;$D$19,FK175/'Input Data'!$C$58,"")</f>
        <v/>
      </c>
      <c r="FL179" s="14" t="str">
        <f aca="false">IF(FL68&lt;$D$19,FL175/'Input Data'!$C$58,"")</f>
        <v/>
      </c>
      <c r="FM179" s="14" t="str">
        <f aca="false">IF(FM68&lt;$D$19,FM175/'Input Data'!$C$58,"")</f>
        <v/>
      </c>
      <c r="FN179" s="14" t="str">
        <f aca="false">IF(FN68&lt;$D$19,FN175/'Input Data'!$C$58,"")</f>
        <v/>
      </c>
      <c r="FO179" s="14" t="str">
        <f aca="false">IF(FO68&lt;$D$19,FO175/'Input Data'!$C$58,"")</f>
        <v/>
      </c>
      <c r="FP179" s="14" t="str">
        <f aca="false">IF(FP68&lt;$D$19,FP175/'Input Data'!$C$58,"")</f>
        <v/>
      </c>
      <c r="FQ179" s="14" t="str">
        <f aca="false">IF(FQ68&lt;$D$19,FQ175/'Input Data'!$C$58,"")</f>
        <v/>
      </c>
      <c r="FR179" s="14" t="str">
        <f aca="false">IF(FR68&lt;$D$19,FR175/'Input Data'!$C$58,"")</f>
        <v/>
      </c>
      <c r="FS179" s="14" t="str">
        <f aca="false">IF(FS68&lt;$D$19,FS175/'Input Data'!$C$58,"")</f>
        <v/>
      </c>
      <c r="FT179" s="14" t="str">
        <f aca="false">IF(FT68&lt;$D$19,FT175/'Input Data'!$C$58,"")</f>
        <v/>
      </c>
      <c r="FU179" s="14" t="str">
        <f aca="false">IF(FU68&lt;$D$19,FU175/'Input Data'!$C$58,"")</f>
        <v/>
      </c>
      <c r="FV179" s="14" t="str">
        <f aca="false">IF(FV68&lt;$D$19,FV175/'Input Data'!$C$58,"")</f>
        <v/>
      </c>
      <c r="FW179" s="14" t="str">
        <f aca="false">IF(FW68&lt;$D$19,FW175/'Input Data'!$C$58,"")</f>
        <v/>
      </c>
      <c r="FX179" s="14" t="str">
        <f aca="false">IF(FX68&lt;$D$19,FX175/'Input Data'!$C$58,"")</f>
        <v/>
      </c>
      <c r="FY179" s="14" t="str">
        <f aca="false">IF(FY68&lt;$D$19,FY175/'Input Data'!$C$58,"")</f>
        <v/>
      </c>
      <c r="FZ179" s="14" t="str">
        <f aca="false">IF(FZ68&lt;$D$19,FZ175/'Input Data'!$C$58,"")</f>
        <v/>
      </c>
      <c r="GA179" s="14" t="str">
        <f aca="false">IF(GA68&lt;$D$19,GA175/'Input Data'!$C$58,"")</f>
        <v/>
      </c>
      <c r="GB179" s="14" t="str">
        <f aca="false">IF(GB68&lt;$D$19,GB175/'Input Data'!$C$58,"")</f>
        <v/>
      </c>
    </row>
    <row r="180" customFormat="false" ht="14.4" hidden="false" customHeight="true" outlineLevel="0" collapsed="false">
      <c r="B180" s="0" t="s">
        <v>517</v>
      </c>
      <c r="E180" s="0" t="str">
        <f aca="false">IF(E68&lt;$D$19,E179*E179," ")</f>
        <v> </v>
      </c>
      <c r="F180" s="0" t="str">
        <f aca="false">IF(F68&lt;$D$19,F179*F179," ")</f>
        <v> </v>
      </c>
      <c r="G180" s="0" t="str">
        <f aca="false">IF(G68&lt;$D$19,G179*G179," ")</f>
        <v> </v>
      </c>
      <c r="H180" s="0" t="str">
        <f aca="false">IF(H68&lt;$D$19,H179*H179," ")</f>
        <v> </v>
      </c>
      <c r="I180" s="0" t="str">
        <f aca="false">IF(I68&lt;$D$19,I179*I179," ")</f>
        <v> </v>
      </c>
      <c r="J180" s="0" t="str">
        <f aca="false">IF(J68&lt;$D$19,J179*J179," ")</f>
        <v> </v>
      </c>
      <c r="K180" s="0" t="str">
        <f aca="false">IF(K68&lt;$D$19,K179*K179," ")</f>
        <v> </v>
      </c>
      <c r="L180" s="0" t="str">
        <f aca="false">IF(L68&lt;$D$19,L179*L179," ")</f>
        <v> </v>
      </c>
      <c r="M180" s="0" t="str">
        <f aca="false">IF(M68&lt;$D$19,M179*M179," ")</f>
        <v> </v>
      </c>
      <c r="N180" s="0" t="str">
        <f aca="false">IF(N68&lt;$D$19,N179*N179," ")</f>
        <v> </v>
      </c>
      <c r="O180" s="0" t="str">
        <f aca="false">IF(O68&lt;$D$19,O179*O179," ")</f>
        <v> </v>
      </c>
      <c r="P180" s="0" t="str">
        <f aca="false">IF(P68&lt;$D$19,P179*P179," ")</f>
        <v> </v>
      </c>
      <c r="Q180" s="0" t="str">
        <f aca="false">IF(Q68&lt;$D$19,Q179*Q179," ")</f>
        <v> </v>
      </c>
      <c r="R180" s="0" t="str">
        <f aca="false">IF(R68&lt;$D$19,R179*R179," ")</f>
        <v> </v>
      </c>
      <c r="S180" s="0" t="str">
        <f aca="false">IF(S68&lt;$D$19,S179*S179," ")</f>
        <v> </v>
      </c>
      <c r="T180" s="0" t="str">
        <f aca="false">IF(T68&lt;$D$19,T179*T179," ")</f>
        <v> </v>
      </c>
      <c r="U180" s="0" t="str">
        <f aca="false">IF(U68&lt;$D$19,U179*U179," ")</f>
        <v> </v>
      </c>
      <c r="V180" s="0" t="str">
        <f aca="false">IF(V68&lt;$D$19,V179*V179," ")</f>
        <v> </v>
      </c>
      <c r="W180" s="0" t="str">
        <f aca="false">IF(W68&lt;$D$19,W179*W179," ")</f>
        <v> </v>
      </c>
      <c r="X180" s="0" t="str">
        <f aca="false">IF(X68&lt;$D$19,X179*X179," ")</f>
        <v> </v>
      </c>
      <c r="Y180" s="0" t="str">
        <f aca="false">IF(Y68&lt;$D$19,Y179*Y179," ")</f>
        <v> </v>
      </c>
      <c r="Z180" s="0" t="str">
        <f aca="false">IF(Z68&lt;$D$19,Z179*Z179," ")</f>
        <v> </v>
      </c>
      <c r="AA180" s="0" t="str">
        <f aca="false">IF(AA68&lt;$D$19,AA179*AA179," ")</f>
        <v> </v>
      </c>
      <c r="AB180" s="0" t="str">
        <f aca="false">IF(AB68&lt;$D$19,AB179*AB179," ")</f>
        <v> </v>
      </c>
      <c r="AC180" s="0" t="str">
        <f aca="false">IF(AC68&lt;$D$19,AC179*AC179," ")</f>
        <v> </v>
      </c>
      <c r="AD180" s="0" t="str">
        <f aca="false">IF(AD68&lt;$D$19,AD179*AD179," ")</f>
        <v> </v>
      </c>
      <c r="AE180" s="0" t="str">
        <f aca="false">IF(AE68&lt;$D$19,AE179*AE179," ")</f>
        <v> </v>
      </c>
      <c r="AF180" s="0" t="str">
        <f aca="false">IF(AF68&lt;$D$19,AF179*AF179," ")</f>
        <v> </v>
      </c>
      <c r="AG180" s="0" t="str">
        <f aca="false">IF(AG68&lt;$D$19,AG179*AG179," ")</f>
        <v> </v>
      </c>
      <c r="AH180" s="0" t="str">
        <f aca="false">IF(AH68&lt;$D$19,AH179*AH179," ")</f>
        <v> </v>
      </c>
      <c r="AI180" s="0" t="str">
        <f aca="false">IF(AI68&lt;$D$19,AI179*AI179," ")</f>
        <v> </v>
      </c>
      <c r="AJ180" s="0" t="str">
        <f aca="false">IF(AJ68&lt;$D$19,AJ179*AJ179," ")</f>
        <v> </v>
      </c>
      <c r="AK180" s="0" t="str">
        <f aca="false">IF(AK68&lt;$D$19,AK179*AK179," ")</f>
        <v> </v>
      </c>
      <c r="AL180" s="0" t="str">
        <f aca="false">IF(AL68&lt;$D$19,AL179*AL179," ")</f>
        <v> </v>
      </c>
      <c r="AM180" s="0" t="str">
        <f aca="false">IF(AM68&lt;$D$19,AM179*AM179," ")</f>
        <v> </v>
      </c>
      <c r="AN180" s="0" t="str">
        <f aca="false">IF(AN68&lt;$D$19,AN179*AN179," ")</f>
        <v> </v>
      </c>
      <c r="AO180" s="0" t="str">
        <f aca="false">IF(AO68&lt;$D$19,AO179*AO179," ")</f>
        <v> </v>
      </c>
      <c r="AP180" s="0" t="str">
        <f aca="false">IF(AP68&lt;$D$19,AP179*AP179," ")</f>
        <v> </v>
      </c>
      <c r="AQ180" s="0" t="str">
        <f aca="false">IF(AQ68&lt;$D$19,AQ179*AQ179," ")</f>
        <v> </v>
      </c>
      <c r="AR180" s="0" t="str">
        <f aca="false">IF(AR68&lt;$D$19,AR179*AR179," ")</f>
        <v> </v>
      </c>
      <c r="AS180" s="0" t="str">
        <f aca="false">IF(AS68&lt;$D$19,AS179*AS179," ")</f>
        <v> </v>
      </c>
      <c r="AT180" s="0" t="str">
        <f aca="false">IF(AT68&lt;$D$19,AT179*AT179," ")</f>
        <v> </v>
      </c>
      <c r="AU180" s="0" t="str">
        <f aca="false">IF(AU68&lt;$D$19,AU179*AU179," ")</f>
        <v> </v>
      </c>
      <c r="AV180" s="0" t="str">
        <f aca="false">IF(AV68&lt;$D$19,AV179*AV179," ")</f>
        <v> </v>
      </c>
      <c r="AW180" s="0" t="str">
        <f aca="false">IF(AW68&lt;$D$19,AW179*AW179," ")</f>
        <v> </v>
      </c>
      <c r="AX180" s="0" t="str">
        <f aca="false">IF(AX68&lt;$D$19,AX179*AX179," ")</f>
        <v> </v>
      </c>
      <c r="AY180" s="0" t="str">
        <f aca="false">IF(AY68&lt;$D$19,AY179*AY179," ")</f>
        <v> </v>
      </c>
      <c r="AZ180" s="0" t="str">
        <f aca="false">IF(AZ68&lt;$D$19,AZ179*AZ179," ")</f>
        <v> </v>
      </c>
      <c r="BA180" s="0" t="str">
        <f aca="false">IF(BA68&lt;$D$19,BA179*BA179," ")</f>
        <v> </v>
      </c>
      <c r="BB180" s="0" t="str">
        <f aca="false">IF(BB68&lt;$D$19,BB179*BB179," ")</f>
        <v> </v>
      </c>
      <c r="BC180" s="0" t="str">
        <f aca="false">IF(BC68&lt;$D$19,BC179*BC179," ")</f>
        <v> </v>
      </c>
      <c r="BD180" s="0" t="str">
        <f aca="false">IF(BD68&lt;$D$19,BD179*BD179," ")</f>
        <v> </v>
      </c>
      <c r="BE180" s="0" t="str">
        <f aca="false">IF(BE68&lt;$D$19,BE179*BE179," ")</f>
        <v> </v>
      </c>
      <c r="BF180" s="0" t="str">
        <f aca="false">IF(BF68&lt;$D$19,BF179*BF179," ")</f>
        <v> </v>
      </c>
      <c r="BG180" s="0" t="str">
        <f aca="false">IF(BG68&lt;$D$19,BG179*BG179," ")</f>
        <v> </v>
      </c>
      <c r="BH180" s="0" t="str">
        <f aca="false">IF(BH68&lt;$D$19,BH179*BH179," ")</f>
        <v> </v>
      </c>
      <c r="BI180" s="0" t="str">
        <f aca="false">IF(BI68&lt;$D$19,BI179*BI179," ")</f>
        <v> </v>
      </c>
      <c r="BJ180" s="0" t="str">
        <f aca="false">IF(BJ68&lt;$D$19,BJ179*BJ179," ")</f>
        <v> </v>
      </c>
      <c r="BK180" s="0" t="str">
        <f aca="false">IF(BK68&lt;$D$19,BK179*BK179," ")</f>
        <v> </v>
      </c>
      <c r="BL180" s="0" t="str">
        <f aca="false">IF(BL68&lt;$D$19,BL179*BL179," ")</f>
        <v> </v>
      </c>
      <c r="BM180" s="0" t="str">
        <f aca="false">IF(BM68&lt;$D$19,BM179*BM179," ")</f>
        <v> </v>
      </c>
      <c r="BN180" s="0" t="str">
        <f aca="false">IF(BN68&lt;$D$19,BN179*BN179," ")</f>
        <v> </v>
      </c>
      <c r="BO180" s="0" t="str">
        <f aca="false">IF(BO68&lt;$D$19,BO179*BO179," ")</f>
        <v> </v>
      </c>
      <c r="BP180" s="0" t="str">
        <f aca="false">IF(BP68&lt;$D$19,BP179*BP179," ")</f>
        <v> </v>
      </c>
      <c r="BQ180" s="0" t="str">
        <f aca="false">IF(BQ68&lt;$D$19,BQ179*BQ179," ")</f>
        <v> </v>
      </c>
      <c r="BR180" s="0" t="str">
        <f aca="false">IF(BR68&lt;$D$19,BR179*BR179," ")</f>
        <v> </v>
      </c>
      <c r="BS180" s="0" t="str">
        <f aca="false">IF(BS68&lt;$D$19,BS179*BS179," ")</f>
        <v> </v>
      </c>
      <c r="BT180" s="0" t="str">
        <f aca="false">IF(BT68&lt;$D$19,BT179*BT179," ")</f>
        <v> </v>
      </c>
      <c r="BU180" s="0" t="str">
        <f aca="false">IF(BU68&lt;$D$19,BU179*BU179," ")</f>
        <v> </v>
      </c>
      <c r="BV180" s="0" t="str">
        <f aca="false">IF(BV68&lt;$D$19,BV179*BV179," ")</f>
        <v> </v>
      </c>
      <c r="BW180" s="0" t="str">
        <f aca="false">IF(BW68&lt;$D$19,BW179*BW179," ")</f>
        <v> </v>
      </c>
      <c r="BX180" s="0" t="str">
        <f aca="false">IF(BX68&lt;$D$19,BX179*BX179," ")</f>
        <v> </v>
      </c>
      <c r="BY180" s="0" t="str">
        <f aca="false">IF(BY68&lt;$D$19,BY179*BY179," ")</f>
        <v> </v>
      </c>
      <c r="BZ180" s="0" t="str">
        <f aca="false">IF(BZ68&lt;$D$19,BZ179*BZ179," ")</f>
        <v> </v>
      </c>
      <c r="CA180" s="0" t="str">
        <f aca="false">IF(CA68&lt;$D$19,CA179*CA179," ")</f>
        <v> </v>
      </c>
      <c r="CB180" s="0" t="str">
        <f aca="false">IF(CB68&lt;$D$19,CB179*CB179," ")</f>
        <v> </v>
      </c>
      <c r="CC180" s="0" t="str">
        <f aca="false">IF(CC68&lt;$D$19,CC179*CC179," ")</f>
        <v> </v>
      </c>
      <c r="CD180" s="0" t="str">
        <f aca="false">IF(CD68&lt;$D$19,CD179*CD179," ")</f>
        <v> </v>
      </c>
      <c r="CE180" s="0" t="str">
        <f aca="false">IF(CE68&lt;$D$19,CE179*CE179," ")</f>
        <v> </v>
      </c>
      <c r="CF180" s="0" t="str">
        <f aca="false">IF(CF68&lt;$D$19,CF179*CF179," ")</f>
        <v> </v>
      </c>
      <c r="CG180" s="0" t="str">
        <f aca="false">IF(CG68&lt;$D$19,CG179*CG179," ")</f>
        <v> </v>
      </c>
      <c r="CH180" s="0" t="str">
        <f aca="false">IF(CH68&lt;$D$19,CH179*CH179," ")</f>
        <v> </v>
      </c>
      <c r="CI180" s="0" t="str">
        <f aca="false">IF(CI68&lt;$D$19,CI179*CI179," ")</f>
        <v> </v>
      </c>
      <c r="CJ180" s="0" t="str">
        <f aca="false">IF(CJ68&lt;$D$19,CJ179*CJ179," ")</f>
        <v> </v>
      </c>
      <c r="CK180" s="0" t="str">
        <f aca="false">IF(CK68&lt;$D$19,CK179*CK179," ")</f>
        <v> </v>
      </c>
      <c r="CL180" s="0" t="str">
        <f aca="false">IF(CL68&lt;$D$19,CL179*CL179," ")</f>
        <v> </v>
      </c>
      <c r="CM180" s="0" t="str">
        <f aca="false">IF(CM68&lt;$D$19,CM179*CM179," ")</f>
        <v> </v>
      </c>
      <c r="CN180" s="0" t="str">
        <f aca="false">IF(CN68&lt;$D$19,CN179*CN179," ")</f>
        <v> </v>
      </c>
      <c r="CO180" s="0" t="str">
        <f aca="false">IF(CO68&lt;$D$19,CO179*CO179," ")</f>
        <v> </v>
      </c>
      <c r="CP180" s="0" t="str">
        <f aca="false">IF(CP68&lt;$D$19,CP179*CP179," ")</f>
        <v> </v>
      </c>
      <c r="CQ180" s="0" t="str">
        <f aca="false">IF(CQ68&lt;$D$19,CQ179*CQ179," ")</f>
        <v> </v>
      </c>
      <c r="CR180" s="0" t="str">
        <f aca="false">IF(CR68&lt;$D$19,CR179*CR179," ")</f>
        <v> </v>
      </c>
      <c r="CS180" s="0" t="str">
        <f aca="false">IF(CS68&lt;$D$19,CS179*CS179," ")</f>
        <v> </v>
      </c>
      <c r="CT180" s="0" t="str">
        <f aca="false">IF(CT68&lt;$D$19,CT179*CT179," ")</f>
        <v> </v>
      </c>
      <c r="CU180" s="0" t="str">
        <f aca="false">IF(CU68&lt;$D$19,CU179*CU179," ")</f>
        <v> </v>
      </c>
      <c r="CV180" s="0" t="str">
        <f aca="false">IF(CV68&lt;$D$19,CV179*CV179," ")</f>
        <v> </v>
      </c>
      <c r="CW180" s="0" t="str">
        <f aca="false">IF(CW68&lt;$D$19,CW179*CW179," ")</f>
        <v> </v>
      </c>
      <c r="CX180" s="0" t="str">
        <f aca="false">IF(CX68&lt;$D$19,CX179*CX179," ")</f>
        <v> </v>
      </c>
      <c r="CY180" s="0" t="str">
        <f aca="false">IF(CY68&lt;$D$19,CY179*CY179," ")</f>
        <v> </v>
      </c>
      <c r="CZ180" s="0" t="str">
        <f aca="false">IF(CZ68&lt;$D$19,CZ179*CZ179," ")</f>
        <v> </v>
      </c>
      <c r="DA180" s="0" t="str">
        <f aca="false">IF(DA68&lt;$D$19,DA179*DA179," ")</f>
        <v> </v>
      </c>
      <c r="DB180" s="0" t="str">
        <f aca="false">IF(DB68&lt;$D$19,DB179*DB179," ")</f>
        <v> </v>
      </c>
      <c r="DC180" s="0" t="str">
        <f aca="false">IF(DC68&lt;$D$19,DC179*DC179," ")</f>
        <v> </v>
      </c>
      <c r="DD180" s="0" t="str">
        <f aca="false">IF(DD68&lt;$D$19,DD179*DD179," ")</f>
        <v> </v>
      </c>
      <c r="DE180" s="0" t="str">
        <f aca="false">IF(DE68&lt;$D$19,DE179*DE179," ")</f>
        <v> </v>
      </c>
      <c r="DF180" s="0" t="str">
        <f aca="false">IF(DF68&lt;$D$19,DF179*DF179," ")</f>
        <v> </v>
      </c>
      <c r="DG180" s="0" t="str">
        <f aca="false">IF(DG68&lt;$D$19,DG179*DG179," ")</f>
        <v> </v>
      </c>
      <c r="DH180" s="0" t="str">
        <f aca="false">IF(DH68&lt;$D$19,DH179*DH179," ")</f>
        <v> </v>
      </c>
      <c r="DI180" s="0" t="str">
        <f aca="false">IF(DI68&lt;$D$19,DI179*DI179," ")</f>
        <v> </v>
      </c>
      <c r="DJ180" s="0" t="str">
        <f aca="false">IF(DJ68&lt;$D$19,DJ179*DJ179," ")</f>
        <v> </v>
      </c>
      <c r="DK180" s="0" t="str">
        <f aca="false">IF(DK68&lt;$D$19,DK179*DK179," ")</f>
        <v> </v>
      </c>
      <c r="DL180" s="0" t="str">
        <f aca="false">IF(DL68&lt;$D$19,DL179*DL179," ")</f>
        <v> </v>
      </c>
      <c r="DM180" s="0" t="str">
        <f aca="false">IF(DM68&lt;$D$19,DM179*DM179," ")</f>
        <v> </v>
      </c>
      <c r="DN180" s="0" t="str">
        <f aca="false">IF(DN68&lt;$D$19,DN179*DN179," ")</f>
        <v> </v>
      </c>
      <c r="DO180" s="0" t="str">
        <f aca="false">IF(DO68&lt;$D$19,DO179*DO179," ")</f>
        <v> </v>
      </c>
      <c r="DP180" s="0" t="str">
        <f aca="false">IF(DP68&lt;$D$19,DP179*DP179," ")</f>
        <v> </v>
      </c>
      <c r="DQ180" s="0" t="str">
        <f aca="false">IF(DQ68&lt;$D$19,DQ179*DQ179," ")</f>
        <v> </v>
      </c>
      <c r="DR180" s="0" t="str">
        <f aca="false">IF(DR68&lt;$D$19,DR179*DR179," ")</f>
        <v> </v>
      </c>
      <c r="DS180" s="0" t="str">
        <f aca="false">IF(DS68&lt;$D$19,DS179*DS179," ")</f>
        <v> </v>
      </c>
      <c r="DT180" s="0" t="str">
        <f aca="false">IF(DT68&lt;$D$19,DT179*DT179," ")</f>
        <v> </v>
      </c>
      <c r="DU180" s="0" t="str">
        <f aca="false">IF(DU68&lt;$D$19,DU179*DU179," ")</f>
        <v> </v>
      </c>
      <c r="DV180" s="0" t="str">
        <f aca="false">IF(DV68&lt;$D$19,DV179*DV179," ")</f>
        <v> </v>
      </c>
      <c r="DW180" s="0" t="str">
        <f aca="false">IF(DW68&lt;$D$19,DW179*DW179," ")</f>
        <v> </v>
      </c>
      <c r="DX180" s="0" t="str">
        <f aca="false">IF(DX68&lt;$D$19,DX179*DX179," ")</f>
        <v> </v>
      </c>
      <c r="DY180" s="0" t="str">
        <f aca="false">IF(DY68&lt;$D$19,DY179*DY179," ")</f>
        <v> </v>
      </c>
      <c r="DZ180" s="0" t="str">
        <f aca="false">IF(DZ68&lt;$D$19,DZ179*DZ179," ")</f>
        <v> </v>
      </c>
      <c r="EA180" s="0" t="str">
        <f aca="false">IF(EA68&lt;$D$19,EA179*EA179," ")</f>
        <v> </v>
      </c>
      <c r="EB180" s="0" t="str">
        <f aca="false">IF(EB68&lt;$D$19,EB179*EB179," ")</f>
        <v> </v>
      </c>
      <c r="EC180" s="0" t="str">
        <f aca="false">IF(EC68&lt;$D$19,EC179*EC179," ")</f>
        <v> </v>
      </c>
      <c r="ED180" s="0" t="str">
        <f aca="false">IF(ED68&lt;$D$19,ED179*ED179," ")</f>
        <v> </v>
      </c>
      <c r="EE180" s="0" t="str">
        <f aca="false">IF(EE68&lt;$D$19,EE179*EE179," ")</f>
        <v> </v>
      </c>
      <c r="EF180" s="0" t="str">
        <f aca="false">IF(EF68&lt;$D$19,EF179*EF179," ")</f>
        <v> </v>
      </c>
      <c r="EG180" s="0" t="str">
        <f aca="false">IF(EG68&lt;$D$19,EG179*EG179," ")</f>
        <v> </v>
      </c>
      <c r="EH180" s="0" t="str">
        <f aca="false">IF(EH68&lt;$D$19,EH179*EH179," ")</f>
        <v> </v>
      </c>
      <c r="EI180" s="0" t="str">
        <f aca="false">IF(EI68&lt;$D$19,EI179*EI179," ")</f>
        <v> </v>
      </c>
      <c r="EJ180" s="0" t="str">
        <f aca="false">IF(EJ68&lt;$D$19,EJ179*EJ179," ")</f>
        <v> </v>
      </c>
      <c r="EK180" s="0" t="str">
        <f aca="false">IF(EK68&lt;$D$19,EK179*EK179," ")</f>
        <v> </v>
      </c>
      <c r="EL180" s="0" t="str">
        <f aca="false">IF(EL68&lt;$D$19,EL179*EL179," ")</f>
        <v> </v>
      </c>
      <c r="EM180" s="0" t="str">
        <f aca="false">IF(EM68&lt;$D$19,EM179*EM179," ")</f>
        <v> </v>
      </c>
      <c r="EN180" s="0" t="str">
        <f aca="false">IF(EN68&lt;$D$19,EN179*EN179," ")</f>
        <v> </v>
      </c>
      <c r="EO180" s="0" t="str">
        <f aca="false">IF(EO68&lt;$D$19,EO179*EO179," ")</f>
        <v> </v>
      </c>
      <c r="EP180" s="0" t="str">
        <f aca="false">IF(EP68&lt;$D$19,EP179*EP179," ")</f>
        <v> </v>
      </c>
      <c r="EQ180" s="0" t="str">
        <f aca="false">IF(EQ68&lt;$D$19,EQ179*EQ179," ")</f>
        <v> </v>
      </c>
      <c r="ER180" s="0" t="str">
        <f aca="false">IF(ER68&lt;$D$19,ER179*ER179," ")</f>
        <v> </v>
      </c>
      <c r="ES180" s="0" t="str">
        <f aca="false">IF(ES68&lt;$D$19,ES179*ES179," ")</f>
        <v> </v>
      </c>
      <c r="ET180" s="0" t="str">
        <f aca="false">IF(ET68&lt;$D$19,ET179*ET179," ")</f>
        <v> </v>
      </c>
      <c r="EU180" s="0" t="str">
        <f aca="false">IF(EU68&lt;$D$19,EU179*EU179," ")</f>
        <v> </v>
      </c>
      <c r="EV180" s="0" t="str">
        <f aca="false">IF(EV68&lt;$D$19,EV179*EV179," ")</f>
        <v> </v>
      </c>
      <c r="EW180" s="0" t="str">
        <f aca="false">IF(EW68&lt;$D$19,EW179*EW179," ")</f>
        <v> </v>
      </c>
      <c r="EX180" s="0" t="str">
        <f aca="false">IF(EX68&lt;$D$19,EX179*EX179," ")</f>
        <v> </v>
      </c>
      <c r="EY180" s="0" t="str">
        <f aca="false">IF(EY68&lt;$D$19,EY179*EY179," ")</f>
        <v> </v>
      </c>
      <c r="EZ180" s="0" t="str">
        <f aca="false">IF(EZ68&lt;$D$19,EZ179*EZ179," ")</f>
        <v> </v>
      </c>
      <c r="FA180" s="0" t="str">
        <f aca="false">IF(FA68&lt;$D$19,FA179*FA179," ")</f>
        <v> </v>
      </c>
      <c r="FB180" s="0" t="str">
        <f aca="false">IF(FB68&lt;$D$19,FB179*FB179," ")</f>
        <v> </v>
      </c>
      <c r="FC180" s="0" t="str">
        <f aca="false">IF(FC68&lt;$D$19,FC179*FC179," ")</f>
        <v> </v>
      </c>
      <c r="FD180" s="0" t="str">
        <f aca="false">IF(FD68&lt;$D$19,FD179*FD179," ")</f>
        <v> </v>
      </c>
      <c r="FE180" s="0" t="str">
        <f aca="false">IF(FE68&lt;$D$19,FE179*FE179," ")</f>
        <v> </v>
      </c>
      <c r="FF180" s="0" t="str">
        <f aca="false">IF(FF68&lt;$D$19,FF179*FF179," ")</f>
        <v> </v>
      </c>
      <c r="FG180" s="0" t="str">
        <f aca="false">IF(FG68&lt;$D$19,FG179*FG179," ")</f>
        <v> </v>
      </c>
      <c r="FH180" s="0" t="str">
        <f aca="false">IF(FH68&lt;$D$19,FH179*FH179," ")</f>
        <v> </v>
      </c>
      <c r="FI180" s="0" t="str">
        <f aca="false">IF(FI68&lt;$D$19,FI179*FI179," ")</f>
        <v> </v>
      </c>
      <c r="FJ180" s="0" t="str">
        <f aca="false">IF(FJ68&lt;$D$19,FJ179*FJ179," ")</f>
        <v> </v>
      </c>
      <c r="FK180" s="0" t="str">
        <f aca="false">IF(FK68&lt;$D$19,FK179*FK179," ")</f>
        <v> </v>
      </c>
      <c r="FL180" s="0" t="str">
        <f aca="false">IF(FL68&lt;$D$19,FL179*FL179," ")</f>
        <v> </v>
      </c>
      <c r="FM180" s="0" t="str">
        <f aca="false">IF(FM68&lt;$D$19,FM179*FM179," ")</f>
        <v> </v>
      </c>
      <c r="FN180" s="0" t="str">
        <f aca="false">IF(FN68&lt;$D$19,FN179*FN179," ")</f>
        <v> </v>
      </c>
      <c r="FO180" s="0" t="str">
        <f aca="false">IF(FO68&lt;$D$19,FO179*FO179," ")</f>
        <v> </v>
      </c>
      <c r="FP180" s="0" t="str">
        <f aca="false">IF(FP68&lt;$D$19,FP179*FP179," ")</f>
        <v> </v>
      </c>
      <c r="FQ180" s="0" t="str">
        <f aca="false">IF(FQ68&lt;$D$19,FQ179*FQ179," ")</f>
        <v> </v>
      </c>
      <c r="FR180" s="0" t="str">
        <f aca="false">IF(FR68&lt;$D$19,FR179*FR179," ")</f>
        <v> </v>
      </c>
      <c r="FS180" s="0" t="str">
        <f aca="false">IF(FS68&lt;$D$19,FS179*FS179," ")</f>
        <v> </v>
      </c>
      <c r="FT180" s="0" t="str">
        <f aca="false">IF(FT68&lt;$D$19,FT179*FT179," ")</f>
        <v> </v>
      </c>
      <c r="FU180" s="0" t="str">
        <f aca="false">IF(FU68&lt;$D$19,FU179*FU179," ")</f>
        <v> </v>
      </c>
      <c r="FV180" s="0" t="str">
        <f aca="false">IF(FV68&lt;$D$19,FV179*FV179," ")</f>
        <v> </v>
      </c>
      <c r="FW180" s="0" t="str">
        <f aca="false">IF(FW68&lt;$D$19,FW179*FW179," ")</f>
        <v> </v>
      </c>
      <c r="FX180" s="0" t="str">
        <f aca="false">IF(FX68&lt;$D$19,FX179*FX179," ")</f>
        <v> </v>
      </c>
      <c r="FY180" s="0" t="str">
        <f aca="false">IF(FY68&lt;$D$19,FY179*FY179," ")</f>
        <v> </v>
      </c>
      <c r="FZ180" s="0" t="str">
        <f aca="false">IF(FZ68&lt;$D$19,FZ179*FZ179," ")</f>
        <v> </v>
      </c>
      <c r="GA180" s="0" t="str">
        <f aca="false">IF(GA68&lt;$D$19,GA179*GA179," ")</f>
        <v> </v>
      </c>
      <c r="GB180" s="0" t="str">
        <f aca="false">IF(GB68&lt;$D$19,GB179*GB179," ")</f>
        <v> </v>
      </c>
    </row>
    <row r="181" customFormat="false" ht="14.4" hidden="false" customHeight="true" outlineLevel="0" collapsed="false">
      <c r="A181" s="38" t="s">
        <v>518</v>
      </c>
      <c r="B181" s="0" t="s">
        <v>519</v>
      </c>
      <c r="D181" s="152"/>
    </row>
    <row r="182" customFormat="false" ht="14.4" hidden="false" customHeight="true" outlineLevel="0" collapsed="false">
      <c r="A182" s="38" t="s">
        <v>520</v>
      </c>
      <c r="D182" s="152"/>
    </row>
    <row r="183" customFormat="false" ht="14.4" hidden="false" customHeight="true" outlineLevel="0" collapsed="false"/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4"/>
      <c r="E184" s="14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4"/>
      <c r="E185" s="14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40"/>
      <c r="E186" s="40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40"/>
      <c r="E187" s="40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40"/>
      <c r="E188" s="40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4"/>
      <c r="E189" s="40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40"/>
      <c r="E190" s="40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</row>
    <row r="191" customFormat="false" ht="13.8" hidden="false" customHeight="false" outlineLevel="0" collapsed="false">
      <c r="B191" s="165" t="s">
        <v>535</v>
      </c>
      <c r="C191" s="159"/>
      <c r="D191" s="152"/>
      <c r="E191" s="152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40"/>
      <c r="E192" s="152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/>
    </row>
    <row r="193" customFormat="false" ht="14.4" hidden="false" customHeight="true" outlineLevel="0" collapsed="false">
      <c r="A193" s="0" t="s">
        <v>538</v>
      </c>
      <c r="B193" s="20"/>
      <c r="C193" s="130"/>
      <c r="D193" s="40"/>
      <c r="E193" s="40"/>
    </row>
    <row r="194" customFormat="false" ht="14.4" hidden="false" customHeight="true" outlineLevel="0" collapsed="false">
      <c r="A194" s="0" t="s">
        <v>539</v>
      </c>
      <c r="B194" s="20"/>
      <c r="C194" s="13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4"/>
      <c r="E195" s="14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67"/>
      <c r="E196" s="167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4"/>
      <c r="E197" s="14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40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40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69"/>
    </row>
    <row r="201" customFormat="false" ht="14.4" hidden="false" customHeight="true" outlineLevel="0" collapsed="false">
      <c r="A201" s="38" t="s">
        <v>552</v>
      </c>
      <c r="B201" s="38"/>
      <c r="C201" s="168"/>
      <c r="D201" s="170"/>
    </row>
    <row r="202" customFormat="false" ht="14.4" hidden="false" customHeight="true" outlineLevel="0" collapsed="false">
      <c r="A202" s="38" t="s">
        <v>553</v>
      </c>
      <c r="B202" s="38"/>
      <c r="C202" s="168"/>
      <c r="D202" s="170"/>
    </row>
    <row r="203" customFormat="false" ht="14.4" hidden="false" customHeight="true" outlineLevel="0" collapsed="false">
      <c r="A203" s="38"/>
      <c r="B203" s="38"/>
      <c r="C203" s="168"/>
      <c r="D203" s="169"/>
    </row>
    <row r="204" customFormat="false" ht="14.4" hidden="false" customHeight="true" outlineLevel="0" collapsed="false">
      <c r="A204" s="38" t="s">
        <v>554</v>
      </c>
      <c r="B204" s="38"/>
      <c r="C204" s="168"/>
      <c r="D204" s="169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40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22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22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  <c r="BV208" s="63"/>
      <c r="BW208" s="63"/>
      <c r="BX208" s="63"/>
      <c r="BY208" s="63"/>
      <c r="BZ208" s="63"/>
      <c r="CA208" s="63"/>
      <c r="CB208" s="63"/>
      <c r="CC208" s="63"/>
      <c r="CD208" s="63"/>
      <c r="CE208" s="63"/>
      <c r="CF208" s="63"/>
      <c r="CG208" s="63"/>
      <c r="CH208" s="63"/>
      <c r="CI208" s="63"/>
      <c r="CJ208" s="63"/>
      <c r="CK208" s="63"/>
      <c r="CL208" s="63"/>
      <c r="CM208" s="63"/>
      <c r="CN208" s="63"/>
      <c r="CO208" s="63"/>
      <c r="CP208" s="63"/>
      <c r="CQ208" s="63"/>
      <c r="CR208" s="63"/>
      <c r="CS208" s="63"/>
      <c r="CT208" s="63"/>
      <c r="CU208" s="63"/>
      <c r="CV208" s="63"/>
      <c r="CW208" s="63"/>
      <c r="CX208" s="63"/>
      <c r="CY208" s="63"/>
      <c r="CZ208" s="63"/>
      <c r="DA208" s="63"/>
      <c r="DB208" s="63"/>
      <c r="DC208" s="63"/>
      <c r="DD208" s="63"/>
      <c r="DE208" s="63"/>
      <c r="DF208" s="63"/>
      <c r="DG208" s="63"/>
      <c r="DH208" s="63"/>
      <c r="DI208" s="63"/>
      <c r="DJ208" s="63"/>
      <c r="DK208" s="63"/>
      <c r="DL208" s="63"/>
      <c r="DM208" s="63"/>
      <c r="DN208" s="63"/>
      <c r="DO208" s="63"/>
      <c r="DP208" s="63"/>
      <c r="DQ208" s="63"/>
      <c r="DR208" s="63"/>
      <c r="DS208" s="63"/>
      <c r="DT208" s="63"/>
      <c r="DU208" s="63"/>
      <c r="DV208" s="63"/>
      <c r="DW208" s="63"/>
      <c r="DX208" s="63"/>
      <c r="DY208" s="63"/>
      <c r="DZ208" s="63"/>
      <c r="EA208" s="63"/>
      <c r="EB208" s="63"/>
      <c r="EC208" s="63"/>
      <c r="ED208" s="63"/>
      <c r="EE208" s="63"/>
      <c r="EF208" s="63"/>
      <c r="EG208" s="63"/>
      <c r="EH208" s="63"/>
      <c r="EI208" s="63"/>
      <c r="EJ208" s="63"/>
      <c r="EK208" s="63"/>
      <c r="EL208" s="63"/>
      <c r="EM208" s="63"/>
      <c r="EN208" s="63"/>
      <c r="EO208" s="63"/>
      <c r="EP208" s="63"/>
      <c r="EQ208" s="63"/>
      <c r="ER208" s="63"/>
      <c r="ES208" s="63"/>
      <c r="ET208" s="63"/>
      <c r="EU208" s="63"/>
      <c r="EV208" s="63"/>
      <c r="EW208" s="63"/>
      <c r="EX208" s="63"/>
      <c r="EY208" s="63"/>
      <c r="EZ208" s="63"/>
      <c r="FA208" s="63"/>
      <c r="FB208" s="63"/>
      <c r="FC208" s="63"/>
      <c r="FD208" s="63"/>
      <c r="FE208" s="63"/>
      <c r="FF208" s="63"/>
      <c r="FG208" s="63"/>
      <c r="FH208" s="63"/>
      <c r="FI208" s="63"/>
      <c r="FJ208" s="63"/>
      <c r="FK208" s="63"/>
      <c r="FL208" s="63"/>
      <c r="FM208" s="63"/>
      <c r="FN208" s="63"/>
      <c r="FO208" s="63"/>
      <c r="FP208" s="63"/>
      <c r="FQ208" s="63"/>
      <c r="FR208" s="63"/>
      <c r="FS208" s="63"/>
      <c r="FT208" s="63"/>
      <c r="FU208" s="63"/>
      <c r="FV208" s="63"/>
      <c r="FW208" s="63"/>
      <c r="FX208" s="63"/>
      <c r="FY208" s="63"/>
      <c r="FZ208" s="63"/>
      <c r="GA208" s="63"/>
      <c r="GB208" s="63"/>
      <c r="GC208" s="63"/>
      <c r="GD208" s="63"/>
      <c r="GE208" s="63"/>
      <c r="GF208" s="63"/>
      <c r="GG208" s="63"/>
      <c r="GH208" s="63"/>
      <c r="GI208" s="63"/>
      <c r="GJ208" s="63"/>
      <c r="GK208" s="63"/>
      <c r="GL208" s="63"/>
      <c r="GM208" s="63"/>
      <c r="GN208" s="63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22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/>
    </row>
    <row r="210" customFormat="false" ht="15.6" hidden="false" customHeight="false" outlineLevel="0" collapsed="false">
      <c r="B210" s="38" t="s">
        <v>564</v>
      </c>
      <c r="C210" s="134"/>
      <c r="D210" s="22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</row>
    <row r="211" customFormat="false" ht="13.2" hidden="false" customHeight="false" outlineLevel="0" collapsed="false">
      <c r="B211" s="38"/>
      <c r="C211" s="134"/>
      <c r="D211" s="22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</row>
    <row r="212" customFormat="false" ht="13.2" hidden="false" customHeight="false" outlineLevel="0" collapsed="false">
      <c r="B212" s="38"/>
      <c r="C212" s="134"/>
      <c r="D212" s="22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/>
    </row>
    <row r="213" customFormat="false" ht="13.2" hidden="false" customHeight="false" outlineLevel="0" collapsed="false">
      <c r="B213" s="38"/>
      <c r="C213" s="134"/>
      <c r="D213" s="22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</row>
    <row r="214" customFormat="false" ht="13.2" hidden="false" customHeight="false" outlineLevel="0" collapsed="false">
      <c r="B214" s="38"/>
      <c r="C214" s="134"/>
      <c r="D214" s="22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</row>
    <row r="215" customFormat="false" ht="13.2" hidden="false" customHeight="false" outlineLevel="0" collapsed="false">
      <c r="B215" s="38"/>
      <c r="C215" s="134"/>
      <c r="D215" s="22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</row>
    <row r="216" customFormat="false" ht="13.2" hidden="false" customHeight="false" outlineLevel="0" collapsed="false">
      <c r="B216" s="38"/>
      <c r="C216" s="134"/>
      <c r="D216" s="22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</row>
    <row r="217" customFormat="false" ht="13.2" hidden="false" customHeight="false" outlineLevel="0" collapsed="false">
      <c r="B217" s="38"/>
      <c r="C217" s="134"/>
      <c r="D217" s="22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23">
      <formula>"decrease speed"</formula>
    </cfRule>
    <cfRule type="cellIs" priority="3" operator="equal" aboveAverage="0" equalAverage="0" bottom="0" percent="0" rank="0" text="" dxfId="24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W235"/>
  <sheetViews>
    <sheetView showFormulas="false" showGridLines="true" showRowColHeaders="true" showZeros="true" rightToLeft="false" tabSelected="false" showOutlineSymbols="true" defaultGridColor="true" view="pageBreakPreview" topLeftCell="A94" colorId="64" zoomScale="20" zoomScaleNormal="70" zoomScalePageLayoutView="20" workbookViewId="0">
      <selection pane="topLeft" activeCell="AR68" activeCellId="0" sqref="AR68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2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  <c r="GN3" s="125"/>
      <c r="GO3" s="125"/>
      <c r="GP3" s="125"/>
      <c r="GQ3" s="125"/>
      <c r="GR3" s="125"/>
      <c r="GS3" s="125"/>
      <c r="GT3" s="125"/>
      <c r="GU3" s="125"/>
      <c r="GV3" s="125"/>
      <c r="GW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  <c r="GN4" s="125"/>
      <c r="GO4" s="125"/>
      <c r="GP4" s="125"/>
      <c r="GQ4" s="125"/>
      <c r="GR4" s="125"/>
      <c r="GS4" s="125"/>
      <c r="GT4" s="125"/>
      <c r="GU4" s="125"/>
      <c r="GV4" s="125"/>
      <c r="GW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  <c r="GN5" s="125"/>
      <c r="GO5" s="125"/>
      <c r="GP5" s="125"/>
      <c r="GQ5" s="125"/>
      <c r="GR5" s="125"/>
      <c r="GS5" s="125"/>
      <c r="GT5" s="125"/>
      <c r="GU5" s="125"/>
      <c r="GV5" s="125"/>
      <c r="GW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125"/>
      <c r="GW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/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  <c r="GM68" s="141"/>
      <c r="GN68" s="141"/>
      <c r="GO68" s="141"/>
      <c r="GP68" s="141"/>
      <c r="GQ68" s="141"/>
      <c r="GR68" s="141"/>
      <c r="GS68" s="141"/>
      <c r="GT68" s="141"/>
      <c r="GU68" s="141"/>
      <c r="GV68" s="141"/>
      <c r="GW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/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  <c r="GL73" s="145"/>
      <c r="GM73" s="145"/>
      <c r="GN73" s="145"/>
      <c r="GO73" s="145"/>
      <c r="GP73" s="145"/>
      <c r="GQ73" s="145"/>
      <c r="GR73" s="145"/>
      <c r="GS73" s="145"/>
      <c r="GT73" s="145"/>
      <c r="GU73" s="145"/>
      <c r="GV73" s="145"/>
      <c r="GW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  <c r="GM74" s="145"/>
      <c r="GN74" s="145"/>
      <c r="GO74" s="145"/>
      <c r="GP74" s="145"/>
      <c r="GQ74" s="145"/>
      <c r="GR74" s="145"/>
      <c r="GS74" s="145"/>
      <c r="GT74" s="145"/>
      <c r="GU74" s="145"/>
      <c r="GV74" s="145"/>
      <c r="GW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  <c r="GM75" s="145"/>
      <c r="GN75" s="145"/>
      <c r="GO75" s="145"/>
      <c r="GP75" s="145"/>
      <c r="GQ75" s="145"/>
      <c r="GR75" s="145"/>
      <c r="GS75" s="145"/>
      <c r="GT75" s="145"/>
      <c r="GU75" s="145"/>
      <c r="GV75" s="145"/>
      <c r="GW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  <c r="GM76" s="145"/>
      <c r="GN76" s="145"/>
      <c r="GO76" s="145"/>
      <c r="GP76" s="145"/>
      <c r="GQ76" s="145"/>
      <c r="GR76" s="145"/>
      <c r="GS76" s="145"/>
      <c r="GT76" s="145"/>
      <c r="GU76" s="145"/>
      <c r="GV76" s="145"/>
      <c r="GW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/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  <c r="GL79" s="125"/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  <c r="GL81" s="125"/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/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/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/>
      <c r="CG86" s="129"/>
      <c r="CH86" s="129"/>
      <c r="CI86" s="129"/>
      <c r="CJ86" s="129"/>
      <c r="CK86" s="129"/>
      <c r="CL86" s="129"/>
      <c r="CM86" s="129"/>
      <c r="CN86" s="129"/>
      <c r="CO86" s="129"/>
      <c r="CP86" s="129"/>
      <c r="CQ86" s="129"/>
      <c r="CR86" s="129"/>
      <c r="CS86" s="129"/>
      <c r="CT86" s="129"/>
      <c r="CU86" s="129"/>
      <c r="CV86" s="129"/>
      <c r="CW86" s="129"/>
      <c r="CX86" s="129"/>
      <c r="CY86" s="129"/>
      <c r="CZ86" s="129"/>
      <c r="DA86" s="129"/>
      <c r="DB86" s="129"/>
      <c r="DC86" s="129"/>
      <c r="DD86" s="129"/>
      <c r="DE86" s="129"/>
      <c r="DF86" s="129"/>
      <c r="DG86" s="129"/>
      <c r="DH86" s="129"/>
      <c r="DI86" s="129"/>
      <c r="DJ86" s="129"/>
      <c r="DK86" s="129"/>
      <c r="DL86" s="129"/>
      <c r="DM86" s="129"/>
      <c r="DN86" s="129"/>
      <c r="DO86" s="129"/>
      <c r="DP86" s="129"/>
      <c r="DQ86" s="129"/>
      <c r="DR86" s="129"/>
      <c r="DS86" s="129"/>
      <c r="DT86" s="129"/>
      <c r="DU86" s="129"/>
      <c r="DV86" s="129"/>
      <c r="DW86" s="129"/>
      <c r="DX86" s="129"/>
      <c r="DY86" s="129"/>
      <c r="DZ86" s="129"/>
      <c r="EA86" s="129"/>
      <c r="EB86" s="129"/>
      <c r="EC86" s="129"/>
      <c r="ED86" s="129"/>
      <c r="EE86" s="129"/>
      <c r="EF86" s="129"/>
      <c r="EG86" s="129"/>
      <c r="EH86" s="129"/>
      <c r="EI86" s="129"/>
      <c r="EJ86" s="129"/>
      <c r="EK86" s="129"/>
      <c r="EL86" s="129"/>
      <c r="EM86" s="129"/>
      <c r="EN86" s="129"/>
      <c r="EO86" s="129"/>
      <c r="EP86" s="129"/>
      <c r="EQ86" s="129"/>
      <c r="ER86" s="129"/>
      <c r="ES86" s="129"/>
      <c r="ET86" s="129"/>
      <c r="EU86" s="129"/>
      <c r="EV86" s="129"/>
      <c r="EW86" s="129"/>
      <c r="EX86" s="129"/>
      <c r="EY86" s="129"/>
      <c r="EZ86" s="129"/>
      <c r="FA86" s="129"/>
      <c r="FB86" s="129"/>
      <c r="FC86" s="129"/>
      <c r="FD86" s="129"/>
      <c r="FE86" s="129"/>
      <c r="FF86" s="129"/>
      <c r="FG86" s="129"/>
      <c r="FH86" s="129"/>
      <c r="FI86" s="129"/>
      <c r="FJ86" s="129"/>
      <c r="FK86" s="129"/>
      <c r="FL86" s="129"/>
      <c r="FM86" s="129"/>
      <c r="FN86" s="129"/>
      <c r="FO86" s="129"/>
      <c r="FP86" s="129"/>
      <c r="FQ86" s="129"/>
      <c r="FR86" s="129"/>
      <c r="FS86" s="129"/>
      <c r="FT86" s="129"/>
      <c r="FU86" s="129"/>
      <c r="FV86" s="129"/>
      <c r="FW86" s="129"/>
      <c r="FX86" s="129"/>
      <c r="FY86" s="129"/>
      <c r="FZ86" s="129"/>
      <c r="GA86" s="129"/>
      <c r="GB86" s="129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  <c r="GL90" s="145"/>
      <c r="GM90" s="145"/>
      <c r="GN90" s="145"/>
      <c r="GO90" s="145"/>
      <c r="GP90" s="145"/>
      <c r="GQ90" s="145"/>
      <c r="GR90" s="145"/>
      <c r="GS90" s="145"/>
      <c r="GT90" s="145"/>
      <c r="GU90" s="145"/>
      <c r="GV90" s="145"/>
      <c r="GW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  <c r="GL91" s="145"/>
      <c r="GM91" s="145"/>
      <c r="GN91" s="145"/>
      <c r="GO91" s="145"/>
      <c r="GP91" s="145"/>
      <c r="GQ91" s="145"/>
      <c r="GR91" s="145"/>
      <c r="GS91" s="145"/>
      <c r="GT91" s="145"/>
      <c r="GU91" s="145"/>
      <c r="GV91" s="145"/>
      <c r="GW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  <c r="GL133" s="125"/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  <c r="GL137" s="125"/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</row>
    <row r="143" customFormat="false" ht="13.8" hidden="false" customHeight="false" outlineLevel="0" collapsed="false">
      <c r="A143" s="20" t="s">
        <v>473</v>
      </c>
      <c r="C143" s="134" t="n">
        <f aca="false">IF('Bench-2'!$D$116="n.a.","n.a.",IF($D$116&lt;=PI()/2,C136*'Input Data'!$C$3*$D$142*SIN('Bench-2'!$D$116)*9.81,'Bench-2'!C136*'Input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</row>
    <row r="144" customFormat="false" ht="13.8" hidden="false" customHeight="false" outlineLevel="0" collapsed="false">
      <c r="A144" s="20" t="s">
        <v>474</v>
      </c>
      <c r="C144" s="134" t="n">
        <f aca="false">IF('Bench-2'!$D$120="n.a.","n.a.",IF($D$120&lt;=PI()/2,C137*'Input Data'!$C$3*$D$142*SIN('Bench-2'!$D$120)*9.81,'Bench-2'!C137*'Input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</row>
    <row r="145" customFormat="false" ht="13.8" hidden="false" customHeight="false" outlineLevel="0" collapsed="false">
      <c r="A145" s="20" t="s">
        <v>475</v>
      </c>
      <c r="C145" s="134" t="n">
        <f aca="false">IF('Bench-2'!$D$124="n.a.","n.a.",IF($D$124&lt;=PI()/2,C138*'Input Data'!$C$3*$D$142*SIN('Bench-2'!$D$124)*9.81,'Bench-2'!C138*'Input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</row>
    <row r="146" customFormat="false" ht="13.8" hidden="false" customHeight="false" outlineLevel="0" collapsed="false">
      <c r="A146" s="20" t="s">
        <v>476</v>
      </c>
      <c r="C146" s="134" t="n">
        <f aca="false">IF('Bench-2'!$D$128="n.a.","n.a.",IF($D$128&lt;=PI()/2,C139*'Input Data'!$C$3*$D$142*SIN('Bench-2'!$D$128)*9.81,'Bench-2'!C139*'Input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</row>
    <row r="147" customFormat="false" ht="13.8" hidden="false" customHeight="false" outlineLevel="0" collapsed="false">
      <c r="A147" s="20" t="s">
        <v>477</v>
      </c>
      <c r="C147" s="137" t="n">
        <f aca="false">IF('Bench-2'!$D$132="n.a.","n.a.",IF($D$132&lt;=PI()/2,C140*'Input Data'!$C$3*$D$142*SIN('Bench-2'!$D$132)*9.81,'Bench-2'!C140*'Input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</row>
    <row r="163" customFormat="false" ht="13.8" hidden="false" customHeight="false" outlineLevel="0" collapsed="false">
      <c r="A163" s="20" t="s">
        <v>496</v>
      </c>
      <c r="C163" s="128" t="n">
        <f aca="false">IF('Bench-2'!$D$116="n.a.","n.a.",IF($D$116&lt;=PI()/2,C136*'Input Data'!$C$3*$D$162*COS('Bench-2'!$D$116)*9.81*'Input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</row>
    <row r="164" customFormat="false" ht="13.8" hidden="false" customHeight="false" outlineLevel="0" collapsed="false">
      <c r="A164" s="20" t="s">
        <v>497</v>
      </c>
      <c r="C164" s="128" t="n">
        <f aca="false">IF('Bench-2'!$D$120="n.a.","n.a.",IF($D$120&lt;=PI()/2,C137*'Input Data'!$C$3*$D$162*COS('Bench-2'!$D$120)*9.81*'Input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</row>
    <row r="165" customFormat="false" ht="13.8" hidden="false" customHeight="false" outlineLevel="0" collapsed="false">
      <c r="A165" s="20" t="s">
        <v>498</v>
      </c>
      <c r="C165" s="128" t="n">
        <f aca="false">IF('Bench-2'!$D$124="n.a.","n.a.",IF($D$124&lt;=PI()/2,C138*'Input Data'!$C$3*$D$162*COS('Bench-2'!$D$124)*9.81*'Input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</row>
    <row r="166" customFormat="false" ht="13.8" hidden="false" customHeight="false" outlineLevel="0" collapsed="false">
      <c r="A166" s="20" t="s">
        <v>499</v>
      </c>
      <c r="C166" s="128" t="n">
        <f aca="false">IF('Bench-2'!$D$128="n.a.","n.a.",IF($D$128&lt;=PI()/2,C139*'Input Data'!$C$3*$D$162*COS('Bench-2'!$D$128)*9.81*'Input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</row>
    <row r="167" customFormat="false" ht="13.8" hidden="false" customHeight="false" outlineLevel="0" collapsed="false">
      <c r="A167" s="20" t="s">
        <v>500</v>
      </c>
      <c r="C167" s="137" t="n">
        <f aca="false">IF('Bench-2'!$D$132="n.a.","n.a.",IF($D$132&lt;=PI()/2,C140*'Input Data'!$C$3*$D$162*COS('Bench-2'!$D$132)*9.81*'Input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  <c r="GL176" s="172"/>
      <c r="GM176" s="172"/>
      <c r="GN176" s="172"/>
      <c r="GO176" s="172"/>
      <c r="GP176" s="172"/>
      <c r="GQ176" s="172"/>
      <c r="GR176" s="172"/>
      <c r="GS176" s="172"/>
      <c r="GT176" s="172"/>
      <c r="GU176" s="172"/>
      <c r="GV176" s="172"/>
      <c r="GW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/>
      <c r="GN197" s="125"/>
      <c r="GO197" s="125"/>
      <c r="GP197" s="125"/>
      <c r="GQ197" s="125"/>
      <c r="GR197" s="125"/>
      <c r="GS197" s="125"/>
      <c r="GT197" s="125"/>
      <c r="GU197" s="125"/>
      <c r="GV197" s="125"/>
      <c r="GW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  <c r="GN198" s="125"/>
      <c r="GO198" s="125"/>
      <c r="GP198" s="125"/>
      <c r="GQ198" s="125"/>
      <c r="GR198" s="125"/>
      <c r="GS198" s="125"/>
      <c r="GT198" s="125"/>
      <c r="GU198" s="125"/>
      <c r="GV198" s="125"/>
      <c r="GW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/>
      <c r="GO199" s="125"/>
      <c r="GP199" s="125"/>
      <c r="GQ199" s="125"/>
      <c r="GR199" s="125"/>
      <c r="GS199" s="125"/>
      <c r="GT199" s="125"/>
      <c r="GU199" s="125"/>
      <c r="GV199" s="125"/>
      <c r="GW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/>
      <c r="GQ200" s="125"/>
      <c r="GR200" s="125"/>
      <c r="GS200" s="125"/>
      <c r="GT200" s="125"/>
      <c r="GU200" s="125"/>
      <c r="GV200" s="125"/>
      <c r="GW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/>
      <c r="GQ201" s="125"/>
      <c r="GR201" s="125"/>
      <c r="GS201" s="125"/>
      <c r="GT201" s="125"/>
      <c r="GU201" s="125"/>
      <c r="GV201" s="125"/>
      <c r="GW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/>
      <c r="GO202" s="125"/>
      <c r="GP202" s="125"/>
      <c r="GQ202" s="125"/>
      <c r="GR202" s="125"/>
      <c r="GS202" s="125"/>
      <c r="GT202" s="125"/>
      <c r="GU202" s="125"/>
      <c r="GV202" s="125"/>
      <c r="GW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/>
      <c r="GT203" s="125"/>
      <c r="GU203" s="125"/>
      <c r="GV203" s="125"/>
      <c r="GW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/>
      <c r="GT204" s="125"/>
      <c r="GU204" s="125"/>
      <c r="GV204" s="125"/>
      <c r="GW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/>
      <c r="GU205" s="125"/>
      <c r="GV205" s="125"/>
      <c r="GW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/>
      <c r="GO206" s="125"/>
      <c r="GP206" s="125"/>
      <c r="GQ206" s="125"/>
      <c r="GR206" s="125"/>
      <c r="GS206" s="125"/>
      <c r="GT206" s="125"/>
      <c r="GU206" s="125"/>
      <c r="GV206" s="125"/>
      <c r="GW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/>
      <c r="GW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140"/>
      <c r="GM208" s="140"/>
      <c r="GN208" s="140"/>
      <c r="GO208" s="140"/>
      <c r="GP208" s="140"/>
      <c r="GQ208" s="140"/>
      <c r="GR208" s="140"/>
      <c r="GS208" s="140"/>
      <c r="GT208" s="140"/>
      <c r="GU208" s="140"/>
      <c r="GV208" s="138"/>
      <c r="GW208" s="138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/>
      <c r="GR209" s="125"/>
      <c r="GS209" s="125"/>
      <c r="GT209" s="125"/>
      <c r="GU209" s="125"/>
      <c r="GV209" s="125"/>
      <c r="GW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/>
      <c r="GV211" s="125"/>
      <c r="GW211" s="125"/>
    </row>
    <row r="212" customFormat="false" ht="13.2" hidden="false" customHeight="false" outlineLevel="0" collapsed="false">
      <c r="B212" s="38"/>
      <c r="C212" s="134"/>
      <c r="D212" s="13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/>
      <c r="GO212" s="125"/>
      <c r="GP212" s="125"/>
      <c r="GQ212" s="125"/>
      <c r="GR212" s="125"/>
      <c r="GS212" s="125"/>
      <c r="GT212" s="125"/>
      <c r="GU212" s="125"/>
      <c r="GV212" s="125"/>
      <c r="GW212" s="125"/>
    </row>
    <row r="213" customFormat="false" ht="13.2" hidden="false" customHeight="false" outlineLevel="0" collapsed="false">
      <c r="B213" s="38"/>
      <c r="C213" s="134"/>
      <c r="D213" s="13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/>
      <c r="GV213" s="125"/>
      <c r="GW213" s="125"/>
    </row>
    <row r="214" customFormat="false" ht="13.2" hidden="false" customHeight="false" outlineLevel="0" collapsed="false">
      <c r="B214" s="38"/>
      <c r="C214" s="134"/>
      <c r="D214" s="13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/>
      <c r="GT214" s="125"/>
      <c r="GU214" s="125"/>
      <c r="GV214" s="125"/>
      <c r="GW214" s="125"/>
    </row>
    <row r="215" customFormat="false" ht="13.2" hidden="false" customHeight="false" outlineLevel="0" collapsed="false">
      <c r="B215" s="38"/>
      <c r="C215" s="134"/>
      <c r="D215" s="13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/>
      <c r="GO215" s="125"/>
      <c r="GP215" s="125"/>
      <c r="GQ215" s="125"/>
      <c r="GR215" s="125"/>
      <c r="GS215" s="125"/>
      <c r="GT215" s="125"/>
      <c r="GU215" s="125"/>
      <c r="GV215" s="125"/>
      <c r="GW215" s="125"/>
    </row>
    <row r="216" customFormat="false" ht="13.2" hidden="false" customHeight="false" outlineLevel="0" collapsed="false">
      <c r="B216" s="38"/>
      <c r="C216" s="134"/>
      <c r="D216" s="13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/>
      <c r="GS216" s="125"/>
      <c r="GT216" s="125"/>
      <c r="GU216" s="125"/>
      <c r="GV216" s="125"/>
      <c r="GW216" s="125"/>
    </row>
    <row r="217" customFormat="false" ht="13.2" hidden="false" customHeight="false" outlineLevel="0" collapsed="false">
      <c r="B217" s="38"/>
      <c r="C217" s="134"/>
      <c r="D217" s="22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25">
      <formula>"decrease speed"</formula>
    </cfRule>
    <cfRule type="cellIs" priority="3" operator="equal" aboveAverage="0" equalAverage="0" bottom="0" percent="0" rank="0" text="" dxfId="26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A1" colorId="64" zoomScale="55" zoomScaleNormal="55" zoomScalePageLayoutView="55" workbookViewId="0">
      <selection pane="topLeft" activeCell="G18" activeCellId="0" sqref="G18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3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/>
      <c r="CG86" s="129"/>
      <c r="CH86" s="129"/>
      <c r="CI86" s="129"/>
      <c r="CJ86" s="129"/>
      <c r="CK86" s="129"/>
      <c r="CL86" s="129"/>
      <c r="CM86" s="129"/>
      <c r="CN86" s="129"/>
      <c r="CO86" s="129"/>
      <c r="CP86" s="129"/>
      <c r="CQ86" s="129"/>
      <c r="CR86" s="129"/>
      <c r="CS86" s="129"/>
      <c r="CT86" s="129"/>
      <c r="CU86" s="129"/>
      <c r="CV86" s="129"/>
      <c r="CW86" s="129"/>
      <c r="CX86" s="129"/>
      <c r="CY86" s="129"/>
      <c r="CZ86" s="129"/>
      <c r="DA86" s="129"/>
      <c r="DB86" s="129"/>
      <c r="DC86" s="129"/>
      <c r="DD86" s="129"/>
      <c r="DE86" s="129"/>
      <c r="DF86" s="129"/>
      <c r="DG86" s="129"/>
      <c r="DH86" s="129"/>
      <c r="DI86" s="129"/>
      <c r="DJ86" s="129"/>
      <c r="DK86" s="129"/>
      <c r="DL86" s="129"/>
      <c r="DM86" s="129"/>
      <c r="DN86" s="129"/>
      <c r="DO86" s="129"/>
      <c r="DP86" s="129"/>
      <c r="DQ86" s="129"/>
      <c r="DR86" s="129"/>
      <c r="DS86" s="129"/>
      <c r="DT86" s="129"/>
      <c r="DU86" s="129"/>
      <c r="DV86" s="129"/>
      <c r="DW86" s="129"/>
      <c r="DX86" s="129"/>
      <c r="DY86" s="129"/>
      <c r="DZ86" s="129"/>
      <c r="EA86" s="129"/>
      <c r="EB86" s="129"/>
      <c r="EC86" s="129"/>
      <c r="ED86" s="129"/>
      <c r="EE86" s="129"/>
      <c r="EF86" s="129"/>
      <c r="EG86" s="129"/>
      <c r="EH86" s="129"/>
      <c r="EI86" s="129"/>
      <c r="EJ86" s="129"/>
      <c r="EK86" s="129"/>
      <c r="EL86" s="129"/>
      <c r="EM86" s="129"/>
      <c r="EN86" s="129"/>
      <c r="EO86" s="129"/>
      <c r="EP86" s="129"/>
      <c r="EQ86" s="129"/>
      <c r="ER86" s="129"/>
      <c r="ES86" s="129"/>
      <c r="ET86" s="129"/>
      <c r="EU86" s="129"/>
      <c r="EV86" s="129"/>
      <c r="EW86" s="129"/>
      <c r="EX86" s="129"/>
      <c r="EY86" s="129"/>
      <c r="EZ86" s="129"/>
      <c r="FA86" s="129"/>
      <c r="FB86" s="129"/>
      <c r="FC86" s="129"/>
      <c r="FD86" s="129"/>
      <c r="FE86" s="129"/>
      <c r="FF86" s="129"/>
      <c r="FG86" s="129"/>
      <c r="FH86" s="129"/>
      <c r="FI86" s="129"/>
      <c r="FJ86" s="129"/>
      <c r="FK86" s="129"/>
      <c r="FL86" s="129"/>
      <c r="FM86" s="129"/>
      <c r="FN86" s="129"/>
      <c r="FO86" s="129"/>
      <c r="FP86" s="129"/>
      <c r="FQ86" s="129"/>
      <c r="FR86" s="129"/>
      <c r="FS86" s="129"/>
      <c r="FT86" s="129"/>
      <c r="FU86" s="129"/>
      <c r="FV86" s="129"/>
      <c r="FW86" s="129"/>
      <c r="FX86" s="129"/>
      <c r="FY86" s="129"/>
      <c r="FZ86" s="129"/>
      <c r="GA86" s="129"/>
      <c r="GB86" s="129"/>
      <c r="GC86" s="125"/>
      <c r="GD86" s="125"/>
      <c r="GE86" s="125"/>
      <c r="GF86" s="125"/>
      <c r="GG86" s="125"/>
      <c r="GH86" s="125"/>
      <c r="GI86" s="125"/>
      <c r="GJ86" s="125"/>
      <c r="GK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</row>
    <row r="143" customFormat="false" ht="13.8" hidden="false" customHeight="false" outlineLevel="0" collapsed="false">
      <c r="A143" s="20" t="s">
        <v>473</v>
      </c>
      <c r="C143" s="134" t="n">
        <f aca="false">IF('Bench-3'!$D$116="n.a.","n.a.",IF($D$116&lt;=PI()/2,C136*'Input Data'!$C$3*$D$142*SIN('Bench-3'!$D$116)*9.81,'Bench-3'!C136*'Input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</row>
    <row r="144" customFormat="false" ht="13.8" hidden="false" customHeight="false" outlineLevel="0" collapsed="false">
      <c r="A144" s="20" t="s">
        <v>474</v>
      </c>
      <c r="C144" s="134" t="n">
        <f aca="false">IF('Bench-3'!$D$120="n.a.","n.a.",IF($D$120&lt;=PI()/2,C137*'Input Data'!$C$3*$D$142*SIN('Bench-3'!$D$120)*9.81,'Bench-3'!C137*'Input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</row>
    <row r="145" customFormat="false" ht="13.8" hidden="false" customHeight="false" outlineLevel="0" collapsed="false">
      <c r="A145" s="20" t="s">
        <v>475</v>
      </c>
      <c r="C145" s="134" t="n">
        <f aca="false">IF('Bench-3'!$D$124="n.a.","n.a.",IF($D$124&lt;=PI()/2,C138*'Input Data'!$C$3*$D$142*SIN('Bench-3'!$D$124)*9.81,'Bench-3'!C138*'Input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</row>
    <row r="146" customFormat="false" ht="13.8" hidden="false" customHeight="false" outlineLevel="0" collapsed="false">
      <c r="A146" s="20" t="s">
        <v>476</v>
      </c>
      <c r="C146" s="134" t="n">
        <f aca="false">IF('Bench-3'!$D$128="n.a.","n.a.",IF($D$128&lt;=PI()/2,C139*'Input Data'!$C$3*$D$142*SIN('Bench-3'!$D$128)*9.81,'Bench-3'!C139*'Input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</row>
    <row r="147" customFormat="false" ht="13.8" hidden="false" customHeight="false" outlineLevel="0" collapsed="false">
      <c r="A147" s="20" t="s">
        <v>477</v>
      </c>
      <c r="C147" s="137" t="n">
        <f aca="false">IF('Bench-3'!$D$132="n.a.","n.a.",IF($D$132&lt;=PI()/2,C140*'Input Data'!$C$3*$D$142*SIN('Bench-3'!$D$132)*9.81,'Bench-3'!C140*'Input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</row>
    <row r="163" customFormat="false" ht="13.8" hidden="false" customHeight="false" outlineLevel="0" collapsed="false">
      <c r="A163" s="20" t="s">
        <v>496</v>
      </c>
      <c r="C163" s="128" t="n">
        <f aca="false">IF('Bench-3'!$D$116="n.a.","n.a.",IF($D$116&lt;=PI()/2,C136*'Input Data'!$C$3*$D$162*COS('Bench-3'!$D$116)*9.81*'Input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</row>
    <row r="164" customFormat="false" ht="13.8" hidden="false" customHeight="false" outlineLevel="0" collapsed="false">
      <c r="A164" s="20" t="s">
        <v>497</v>
      </c>
      <c r="C164" s="128" t="n">
        <f aca="false">IF('Bench-3'!$D$120="n.a.","n.a.",IF($D$120&lt;=PI()/2,C137*'Input Data'!$C$3*$D$162*COS('Bench-3'!$D$120)*9.81*'Input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</row>
    <row r="165" customFormat="false" ht="13.8" hidden="false" customHeight="false" outlineLevel="0" collapsed="false">
      <c r="A165" s="20" t="s">
        <v>498</v>
      </c>
      <c r="C165" s="128" t="n">
        <f aca="false">IF('Bench-3'!$D$124="n.a.","n.a.",IF($D$124&lt;=PI()/2,C138*'Input Data'!$C$3*$D$162*COS('Bench-3'!$D$124)*9.81*'Input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</row>
    <row r="166" customFormat="false" ht="13.8" hidden="false" customHeight="false" outlineLevel="0" collapsed="false">
      <c r="A166" s="20" t="s">
        <v>499</v>
      </c>
      <c r="C166" s="128" t="n">
        <f aca="false">IF('Bench-3'!$D$128="n.a.","n.a.",IF($D$128&lt;=PI()/2,C139*'Input Data'!$C$3*$D$162*COS('Bench-3'!$D$128)*9.81*'Input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</row>
    <row r="167" customFormat="false" ht="13.8" hidden="false" customHeight="false" outlineLevel="0" collapsed="false">
      <c r="A167" s="20" t="s">
        <v>500</v>
      </c>
      <c r="C167" s="137" t="n">
        <f aca="false">IF('Bench-3'!$D$132="n.a.","n.a.",IF($D$132&lt;=PI()/2,C140*'Input Data'!$C$3*$D$162*COS('Bench-3'!$D$132)*9.81*'Input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63"/>
      <c r="GM208" s="63"/>
      <c r="GN208" s="63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</row>
    <row r="212" customFormat="false" ht="13.2" hidden="false" customHeight="false" outlineLevel="0" collapsed="false">
      <c r="B212" s="38"/>
      <c r="C212" s="134"/>
      <c r="D212" s="13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5"/>
      <c r="GD212" s="125"/>
      <c r="GE212" s="125"/>
      <c r="GF212" s="125"/>
      <c r="GG212" s="125"/>
      <c r="GH212" s="125"/>
      <c r="GI212" s="125"/>
      <c r="GJ212" s="125"/>
      <c r="GK212" s="125"/>
    </row>
    <row r="213" customFormat="false" ht="13.2" hidden="false" customHeight="false" outlineLevel="0" collapsed="false">
      <c r="B213" s="38"/>
      <c r="C213" s="134"/>
      <c r="D213" s="13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5"/>
      <c r="GD213" s="125"/>
      <c r="GE213" s="125"/>
      <c r="GF213" s="125"/>
      <c r="GG213" s="125"/>
      <c r="GH213" s="125"/>
      <c r="GI213" s="125"/>
      <c r="GJ213" s="125"/>
      <c r="GK213" s="125"/>
    </row>
    <row r="214" customFormat="false" ht="13.2" hidden="false" customHeight="false" outlineLevel="0" collapsed="false">
      <c r="B214" s="38"/>
      <c r="C214" s="134"/>
      <c r="D214" s="13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5"/>
      <c r="GD214" s="125"/>
      <c r="GE214" s="125"/>
      <c r="GF214" s="125"/>
      <c r="GG214" s="125"/>
      <c r="GH214" s="125"/>
      <c r="GI214" s="125"/>
      <c r="GJ214" s="125"/>
      <c r="GK214" s="125"/>
    </row>
    <row r="215" customFormat="false" ht="13.2" hidden="false" customHeight="false" outlineLevel="0" collapsed="false">
      <c r="B215" s="38"/>
      <c r="C215" s="134"/>
      <c r="D215" s="13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5"/>
      <c r="GD215" s="125"/>
      <c r="GE215" s="125"/>
      <c r="GF215" s="125"/>
      <c r="GG215" s="125"/>
      <c r="GH215" s="125"/>
      <c r="GI215" s="125"/>
      <c r="GJ215" s="125"/>
      <c r="GK215" s="125"/>
    </row>
    <row r="216" customFormat="false" ht="13.2" hidden="false" customHeight="false" outlineLevel="0" collapsed="false">
      <c r="B216" s="38"/>
      <c r="C216" s="134"/>
      <c r="D216" s="13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5"/>
      <c r="GD216" s="125"/>
      <c r="GE216" s="125"/>
      <c r="GF216" s="125"/>
      <c r="GG216" s="125"/>
      <c r="GH216" s="125"/>
      <c r="GI216" s="125"/>
      <c r="GJ216" s="125"/>
      <c r="GK216" s="125"/>
    </row>
    <row r="217" customFormat="false" ht="13.2" hidden="false" customHeight="false" outlineLevel="0" collapsed="false">
      <c r="B217" s="38"/>
      <c r="C217" s="134"/>
      <c r="D217" s="13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5"/>
      <c r="GD217" s="125"/>
      <c r="GE217" s="125"/>
      <c r="GF217" s="125"/>
      <c r="GG217" s="125"/>
      <c r="GH217" s="125"/>
      <c r="GI217" s="125"/>
      <c r="GJ217" s="125"/>
      <c r="GK217" s="125"/>
    </row>
    <row r="218" customFormat="false" ht="13.2" hidden="false" customHeight="false" outlineLevel="0" collapsed="false">
      <c r="B218" s="38"/>
      <c r="C218" s="134"/>
      <c r="D218" s="13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5"/>
      <c r="GD218" s="125"/>
      <c r="GE218" s="125"/>
      <c r="GF218" s="125"/>
      <c r="GG218" s="125"/>
      <c r="GH218" s="125"/>
      <c r="GI218" s="125"/>
      <c r="GJ218" s="125"/>
      <c r="GK218" s="125"/>
    </row>
    <row r="219" customFormat="false" ht="13.2" hidden="false" customHeight="false" outlineLevel="0" collapsed="false">
      <c r="B219" s="38"/>
      <c r="C219" s="134"/>
      <c r="D219" s="13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/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5"/>
      <c r="GD219" s="125"/>
      <c r="GE219" s="125"/>
      <c r="GF219" s="125"/>
      <c r="GG219" s="125"/>
      <c r="GH219" s="125"/>
      <c r="GI219" s="125"/>
      <c r="GJ219" s="125"/>
      <c r="GK219" s="125"/>
    </row>
    <row r="220" customFormat="false" ht="13.2" hidden="false" customHeight="false" outlineLevel="0" collapsed="false">
      <c r="B220" s="38"/>
      <c r="C220" s="127"/>
      <c r="D220" s="126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5"/>
      <c r="GD220" s="125"/>
      <c r="GE220" s="125"/>
      <c r="GF220" s="125"/>
      <c r="GG220" s="125"/>
      <c r="GH220" s="125"/>
      <c r="GI220" s="125"/>
      <c r="GJ220" s="125"/>
      <c r="GK220" s="125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27">
      <formula>"decrease speed"</formula>
    </cfRule>
    <cfRule type="cellIs" priority="3" operator="equal" aboveAverage="0" equalAverage="0" bottom="0" percent="0" rank="0" text="" dxfId="28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O82" colorId="64" zoomScale="55" zoomScaleNormal="40" zoomScalePageLayoutView="55" workbookViewId="0">
      <selection pane="topLeft" activeCell="O82" activeCellId="0" sqref="O82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4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  <c r="GL35" s="125"/>
      <c r="GM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/>
      <c r="GM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  <c r="GL63" s="125"/>
      <c r="GM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  <c r="GM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/>
      <c r="GM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  <c r="GL71" s="125"/>
      <c r="GM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  <c r="GL73" s="145"/>
      <c r="GM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  <c r="GM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  <c r="GM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  <c r="GM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/>
      <c r="GM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  <c r="GL79" s="125"/>
      <c r="GM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  <c r="GL81" s="125"/>
      <c r="GM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/>
      <c r="GM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/>
      <c r="GM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  <c r="CY86" s="131"/>
      <c r="CZ86" s="131"/>
      <c r="DA86" s="131"/>
      <c r="DB86" s="131"/>
      <c r="DC86" s="131"/>
      <c r="DD86" s="131"/>
      <c r="DE86" s="131"/>
      <c r="DF86" s="131"/>
      <c r="DG86" s="131"/>
      <c r="DH86" s="131"/>
      <c r="DI86" s="131"/>
      <c r="DJ86" s="131"/>
      <c r="DK86" s="131"/>
      <c r="DL86" s="131"/>
      <c r="DM86" s="131"/>
      <c r="DN86" s="131"/>
      <c r="DO86" s="131"/>
      <c r="DP86" s="131"/>
      <c r="DQ86" s="131"/>
      <c r="DR86" s="131"/>
      <c r="DS86" s="131"/>
      <c r="DT86" s="131"/>
      <c r="DU86" s="131"/>
      <c r="DV86" s="131"/>
      <c r="DW86" s="131"/>
      <c r="DX86" s="131"/>
      <c r="DY86" s="131"/>
      <c r="DZ86" s="131"/>
      <c r="EA86" s="131"/>
      <c r="EB86" s="131"/>
      <c r="EC86" s="131"/>
      <c r="ED86" s="131"/>
      <c r="EE86" s="131"/>
      <c r="EF86" s="131"/>
      <c r="EG86" s="131"/>
      <c r="EH86" s="131"/>
      <c r="EI86" s="131"/>
      <c r="EJ86" s="131"/>
      <c r="EK86" s="131"/>
      <c r="EL86" s="131"/>
      <c r="EM86" s="131"/>
      <c r="EN86" s="131"/>
      <c r="EO86" s="131"/>
      <c r="EP86" s="131"/>
      <c r="EQ86" s="131"/>
      <c r="ER86" s="131"/>
      <c r="ES86" s="131"/>
      <c r="ET86" s="131"/>
      <c r="EU86" s="131"/>
      <c r="EV86" s="131"/>
      <c r="EW86" s="131"/>
      <c r="EX86" s="131"/>
      <c r="EY86" s="131"/>
      <c r="EZ86" s="131"/>
      <c r="FA86" s="131"/>
      <c r="FB86" s="131"/>
      <c r="FC86" s="131"/>
      <c r="FD86" s="131"/>
      <c r="FE86" s="131"/>
      <c r="FF86" s="131"/>
      <c r="FG86" s="131"/>
      <c r="FH86" s="131"/>
      <c r="FI86" s="131"/>
      <c r="FJ86" s="131"/>
      <c r="FK86" s="131"/>
      <c r="FL86" s="131"/>
      <c r="FM86" s="131"/>
      <c r="FN86" s="131"/>
      <c r="FO86" s="131"/>
      <c r="FP86" s="131"/>
      <c r="FQ86" s="131"/>
      <c r="FR86" s="131"/>
      <c r="FS86" s="131"/>
      <c r="FT86" s="131"/>
      <c r="FU86" s="131"/>
      <c r="FV86" s="131"/>
      <c r="FW86" s="131"/>
      <c r="FX86" s="131"/>
      <c r="FY86" s="131"/>
      <c r="FZ86" s="131"/>
      <c r="GA86" s="131"/>
      <c r="GB86" s="131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  <c r="GL87" s="125"/>
      <c r="GM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  <c r="GL90" s="145"/>
      <c r="GM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  <c r="GL91" s="145"/>
      <c r="GM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  <c r="GM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  <c r="GL133" s="125"/>
      <c r="GM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  <c r="GL135" s="125"/>
      <c r="GM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  <c r="GL137" s="125"/>
      <c r="GM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</row>
    <row r="143" customFormat="false" ht="13.8" hidden="false" customHeight="false" outlineLevel="0" collapsed="false">
      <c r="A143" s="20" t="s">
        <v>473</v>
      </c>
      <c r="C143" s="134" t="n">
        <f aca="false">IF('Bench-4'!$D$116="n.a.","n.a.",IF($D$116&lt;=PI()/2,C136*'Input Data'!$C$3*$D$142*SIN('Bench-4'!$D$116)*9.81,'Bench-4'!C136*'Input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</row>
    <row r="144" customFormat="false" ht="13.8" hidden="false" customHeight="false" outlineLevel="0" collapsed="false">
      <c r="A144" s="20" t="s">
        <v>474</v>
      </c>
      <c r="C144" s="134" t="n">
        <f aca="false">IF('Bench-4'!$D$120="n.a.","n.a.",IF($D$120&lt;=PI()/2,C137*'Input Data'!$C$3*$D$142*SIN('Bench-4'!$D$120)*9.81,'Bench-4'!C137*'Input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</row>
    <row r="145" customFormat="false" ht="13.8" hidden="false" customHeight="false" outlineLevel="0" collapsed="false">
      <c r="A145" s="20" t="s">
        <v>475</v>
      </c>
      <c r="C145" s="134" t="n">
        <f aca="false">IF('Bench-4'!$D$124="n.a.","n.a.",IF($D$124&lt;=PI()/2,C138*'Input Data'!$C$3*$D$142*SIN('Bench-4'!$D$124)*9.81,'Bench-4'!C138*'Input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</row>
    <row r="146" customFormat="false" ht="13.8" hidden="false" customHeight="false" outlineLevel="0" collapsed="false">
      <c r="A146" s="20" t="s">
        <v>476</v>
      </c>
      <c r="C146" s="134" t="n">
        <f aca="false">IF('Bench-4'!$D$128="n.a.","n.a.",IF($D$128&lt;=PI()/2,C139*'Input Data'!$C$3*$D$142*SIN('Bench-4'!$D$128)*9.81,'Bench-4'!C139*'Input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</row>
    <row r="147" customFormat="false" ht="13.8" hidden="false" customHeight="false" outlineLevel="0" collapsed="false">
      <c r="A147" s="20" t="s">
        <v>477</v>
      </c>
      <c r="C147" s="137" t="n">
        <f aca="false">IF('Bench-4'!$D$132="n.a.","n.a.",IF($D$132&lt;=PI()/2,C140*'Input Data'!$C$3*$D$142*SIN('Bench-4'!$D$132)*9.81,'Bench-4'!C140*'Input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  <c r="GM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</row>
    <row r="163" customFormat="false" ht="13.8" hidden="false" customHeight="false" outlineLevel="0" collapsed="false">
      <c r="A163" s="20" t="s">
        <v>496</v>
      </c>
      <c r="C163" s="128" t="n">
        <f aca="false">IF('Bench-4'!$D$116="n.a.","n.a.",IF($D$116&lt;=PI()/2,C136*'Input Data'!$C$3*$D$162*COS('Bench-4'!$D$116)*9.81*'Input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</row>
    <row r="164" customFormat="false" ht="13.8" hidden="false" customHeight="false" outlineLevel="0" collapsed="false">
      <c r="A164" s="20" t="s">
        <v>497</v>
      </c>
      <c r="C164" s="128" t="n">
        <f aca="false">IF('Bench-4'!$D$120="n.a.","n.a.",IF($D$120&lt;=PI()/2,C137*'Input Data'!$C$3*$D$162*COS('Bench-4'!$D$120)*9.81*'Input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</row>
    <row r="165" customFormat="false" ht="13.8" hidden="false" customHeight="false" outlineLevel="0" collapsed="false">
      <c r="A165" s="20" t="s">
        <v>498</v>
      </c>
      <c r="C165" s="128" t="n">
        <f aca="false">IF('Bench-4'!$D$124="n.a.","n.a.",IF($D$124&lt;=PI()/2,C138*'Input Data'!$C$3*$D$162*COS('Bench-4'!$D$124)*9.81*'Input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</row>
    <row r="166" customFormat="false" ht="13.8" hidden="false" customHeight="false" outlineLevel="0" collapsed="false">
      <c r="A166" s="20" t="s">
        <v>499</v>
      </c>
      <c r="C166" s="128" t="n">
        <f aca="false">IF('Bench-4'!$D$128="n.a.","n.a.",IF($D$128&lt;=PI()/2,C139*'Input Data'!$C$3*$D$162*COS('Bench-4'!$D$128)*9.81*'Input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</row>
    <row r="167" customFormat="false" ht="13.8" hidden="false" customHeight="false" outlineLevel="0" collapsed="false">
      <c r="A167" s="20" t="s">
        <v>500</v>
      </c>
      <c r="C167" s="137" t="n">
        <f aca="false">IF('Bench-4'!$D$132="n.a.","n.a.",IF($D$132&lt;=PI()/2,C140*'Input Data'!$C$3*$D$162*COS('Bench-4'!$D$132)*9.81*'Input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  <c r="GM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  <c r="GM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  <c r="GL176" s="172"/>
      <c r="GM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  <c r="GM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  <c r="GM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  <c r="GM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  <c r="GM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  <c r="GM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140"/>
      <c r="GM208" s="140"/>
      <c r="GN208" s="63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</row>
    <row r="212" customFormat="false" ht="13.2" hidden="false" customHeight="false" outlineLevel="0" collapsed="false">
      <c r="B212" s="38"/>
      <c r="C212" s="134"/>
      <c r="D212" s="13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</row>
    <row r="213" customFormat="false" ht="13.2" hidden="false" customHeight="false" outlineLevel="0" collapsed="false">
      <c r="B213" s="38"/>
      <c r="C213" s="134"/>
      <c r="D213" s="22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</row>
    <row r="214" customFormat="false" ht="13.2" hidden="false" customHeight="false" outlineLevel="0" collapsed="false">
      <c r="B214" s="38"/>
      <c r="C214" s="134"/>
      <c r="D214" s="22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</row>
    <row r="215" customFormat="false" ht="13.2" hidden="false" customHeight="false" outlineLevel="0" collapsed="false">
      <c r="B215" s="38"/>
      <c r="C215" s="134"/>
      <c r="D215" s="22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</row>
    <row r="216" customFormat="false" ht="13.2" hidden="false" customHeight="false" outlineLevel="0" collapsed="false">
      <c r="B216" s="38"/>
      <c r="C216" s="134"/>
      <c r="D216" s="22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</row>
    <row r="217" customFormat="false" ht="13.2" hidden="false" customHeight="false" outlineLevel="0" collapsed="false">
      <c r="B217" s="38"/>
      <c r="C217" s="134"/>
      <c r="D217" s="22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29">
      <formula>"decrease speed"</formula>
    </cfRule>
    <cfRule type="cellIs" priority="3" operator="equal" aboveAverage="0" equalAverage="0" bottom="0" percent="0" rank="0" text="" dxfId="30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A1" colorId="64" zoomScale="85" zoomScaleNormal="85" zoomScalePageLayoutView="85" workbookViewId="0">
      <selection pane="topLeft" activeCell="M16" activeCellId="0" sqref="M16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5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  <c r="GL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  <c r="GL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  <c r="GL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  <c r="GL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  <c r="GL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  <c r="GL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  <c r="GL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  <c r="GL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  <c r="GL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  <c r="CY86" s="131"/>
      <c r="CZ86" s="131"/>
      <c r="DA86" s="131"/>
      <c r="DB86" s="131"/>
      <c r="DC86" s="131"/>
      <c r="DD86" s="131"/>
      <c r="DE86" s="131"/>
      <c r="DF86" s="131"/>
      <c r="DG86" s="131"/>
      <c r="DH86" s="131"/>
      <c r="DI86" s="131"/>
      <c r="DJ86" s="131"/>
      <c r="DK86" s="131"/>
      <c r="DL86" s="131"/>
      <c r="DM86" s="131"/>
      <c r="DN86" s="131"/>
      <c r="DO86" s="131"/>
      <c r="DP86" s="131"/>
      <c r="DQ86" s="131"/>
      <c r="DR86" s="131"/>
      <c r="DS86" s="131"/>
      <c r="DT86" s="131"/>
      <c r="DU86" s="131"/>
      <c r="DV86" s="131"/>
      <c r="DW86" s="131"/>
      <c r="DX86" s="131"/>
      <c r="DY86" s="131"/>
      <c r="DZ86" s="131"/>
      <c r="EA86" s="131"/>
      <c r="EB86" s="131"/>
      <c r="EC86" s="131"/>
      <c r="ED86" s="131"/>
      <c r="EE86" s="131"/>
      <c r="EF86" s="131"/>
      <c r="EG86" s="131"/>
      <c r="EH86" s="131"/>
      <c r="EI86" s="131"/>
      <c r="EJ86" s="131"/>
      <c r="EK86" s="131"/>
      <c r="EL86" s="131"/>
      <c r="EM86" s="131"/>
      <c r="EN86" s="131"/>
      <c r="EO86" s="131"/>
      <c r="EP86" s="131"/>
      <c r="EQ86" s="131"/>
      <c r="ER86" s="131"/>
      <c r="ES86" s="131"/>
      <c r="ET86" s="131"/>
      <c r="EU86" s="131"/>
      <c r="EV86" s="131"/>
      <c r="EW86" s="131"/>
      <c r="EX86" s="131"/>
      <c r="EY86" s="131"/>
      <c r="EZ86" s="131"/>
      <c r="FA86" s="131"/>
      <c r="FB86" s="131"/>
      <c r="FC86" s="131"/>
      <c r="FD86" s="131"/>
      <c r="FE86" s="131"/>
      <c r="FF86" s="131"/>
      <c r="FG86" s="131"/>
      <c r="FH86" s="131"/>
      <c r="FI86" s="131"/>
      <c r="FJ86" s="131"/>
      <c r="FK86" s="131"/>
      <c r="FL86" s="131"/>
      <c r="FM86" s="131"/>
      <c r="FN86" s="131"/>
      <c r="FO86" s="131"/>
      <c r="FP86" s="131"/>
      <c r="FQ86" s="131"/>
      <c r="FR86" s="131"/>
      <c r="FS86" s="131"/>
      <c r="FT86" s="131"/>
      <c r="FU86" s="131"/>
      <c r="FV86" s="131"/>
      <c r="FW86" s="131"/>
      <c r="FX86" s="131"/>
      <c r="FY86" s="131"/>
      <c r="FZ86" s="131"/>
      <c r="GA86" s="131"/>
      <c r="GB86" s="131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  <c r="GL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  <c r="GL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  <c r="GL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  <c r="GL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  <c r="GL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  <c r="GL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</row>
    <row r="143" customFormat="false" ht="13.8" hidden="false" customHeight="false" outlineLevel="0" collapsed="false">
      <c r="A143" s="20" t="s">
        <v>473</v>
      </c>
      <c r="C143" s="134" t="n">
        <f aca="false">IF('Bench-5'!$D$116="n.a.","n.a.",IF($D$116&lt;=PI()/2,C136*'Input Data'!$C$3*$D$142*SIN('Bench-5'!$D$116)*9.81,'Bench-5'!C136*'Input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</row>
    <row r="144" customFormat="false" ht="13.8" hidden="false" customHeight="false" outlineLevel="0" collapsed="false">
      <c r="A144" s="20" t="s">
        <v>474</v>
      </c>
      <c r="C144" s="134" t="n">
        <f aca="false">IF('Bench-5'!$D$120="n.a.","n.a.",IF($D$120&lt;=PI()/2,C137*'Input Data'!$C$3*$D$142*SIN('Bench-5'!$D$120)*9.81,'Bench-5'!C137*'Input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</row>
    <row r="145" customFormat="false" ht="13.8" hidden="false" customHeight="false" outlineLevel="0" collapsed="false">
      <c r="A145" s="20" t="s">
        <v>475</v>
      </c>
      <c r="C145" s="134" t="n">
        <f aca="false">IF('Bench-5'!$D$124="n.a.","n.a.",IF($D$124&lt;=PI()/2,C138*'Input Data'!$C$3*$D$142*SIN('Bench-5'!$D$124)*9.81,'Bench-5'!C138*'Input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</row>
    <row r="146" customFormat="false" ht="13.8" hidden="false" customHeight="false" outlineLevel="0" collapsed="false">
      <c r="A146" s="20" t="s">
        <v>476</v>
      </c>
      <c r="C146" s="134" t="n">
        <f aca="false">IF('Bench-5'!$D$128="n.a.","n.a.",IF($D$128&lt;=PI()/2,C139*'Input Data'!$C$3*$D$142*SIN('Bench-5'!$D$128)*9.81,'Bench-5'!C139*'Input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</row>
    <row r="147" customFormat="false" ht="13.8" hidden="false" customHeight="false" outlineLevel="0" collapsed="false">
      <c r="A147" s="20" t="s">
        <v>477</v>
      </c>
      <c r="C147" s="137" t="n">
        <f aca="false">IF('Bench-5'!$D$132="n.a.","n.a.",IF($D$132&lt;=PI()/2,C140*'Input Data'!$C$3*$D$142*SIN('Bench-5'!$D$132)*9.81,'Bench-5'!C140*'Input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</row>
    <row r="163" customFormat="false" ht="13.8" hidden="false" customHeight="false" outlineLevel="0" collapsed="false">
      <c r="A163" s="20" t="s">
        <v>496</v>
      </c>
      <c r="C163" s="128" t="n">
        <f aca="false">IF('Bench-5'!$D$116="n.a.","n.a.",IF($D$116&lt;=PI()/2,C136*'Input Data'!$C$3*$D$162*COS('Bench-5'!$D$116)*9.81*'Input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</row>
    <row r="164" customFormat="false" ht="13.8" hidden="false" customHeight="false" outlineLevel="0" collapsed="false">
      <c r="A164" s="20" t="s">
        <v>497</v>
      </c>
      <c r="C164" s="128" t="n">
        <f aca="false">IF('Bench-5'!$D$120="n.a.","n.a.",IF($D$120&lt;=PI()/2,C137*'Input Data'!$C$3*$D$162*COS('Bench-5'!$D$120)*9.81*'Input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</row>
    <row r="165" customFormat="false" ht="13.8" hidden="false" customHeight="false" outlineLevel="0" collapsed="false">
      <c r="A165" s="20" t="s">
        <v>498</v>
      </c>
      <c r="C165" s="128" t="n">
        <f aca="false">IF('Bench-5'!$D$124="n.a.","n.a.",IF($D$124&lt;=PI()/2,C138*'Input Data'!$C$3*$D$162*COS('Bench-5'!$D$124)*9.81*'Input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</row>
    <row r="166" customFormat="false" ht="13.8" hidden="false" customHeight="false" outlineLevel="0" collapsed="false">
      <c r="A166" s="20" t="s">
        <v>499</v>
      </c>
      <c r="C166" s="128" t="n">
        <f aca="false">IF('Bench-5'!$D$128="n.a.","n.a.",IF($D$128&lt;=PI()/2,C139*'Input Data'!$C$3*$D$162*COS('Bench-5'!$D$128)*9.81*'Input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</row>
    <row r="167" customFormat="false" ht="13.8" hidden="false" customHeight="false" outlineLevel="0" collapsed="false">
      <c r="A167" s="20" t="s">
        <v>500</v>
      </c>
      <c r="C167" s="137" t="n">
        <f aca="false">IF('Bench-5'!$D$132="n.a.","n.a.",IF($D$132&lt;=PI()/2,C140*'Input Data'!$C$3*$D$162*COS('Bench-5'!$D$132)*9.81*'Input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  <c r="GL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140"/>
      <c r="GM208" s="63"/>
      <c r="GN208" s="63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</row>
    <row r="212" customFormat="false" ht="13.2" hidden="false" customHeight="false" outlineLevel="0" collapsed="false">
      <c r="B212" s="38"/>
      <c r="C212" s="134"/>
      <c r="D212" s="22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/>
    </row>
    <row r="213" customFormat="false" ht="13.2" hidden="false" customHeight="false" outlineLevel="0" collapsed="false">
      <c r="B213" s="38"/>
      <c r="C213" s="134"/>
      <c r="D213" s="22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</row>
    <row r="214" customFormat="false" ht="13.2" hidden="false" customHeight="false" outlineLevel="0" collapsed="false">
      <c r="B214" s="38"/>
      <c r="C214" s="134"/>
      <c r="D214" s="22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</row>
    <row r="215" customFormat="false" ht="13.2" hidden="false" customHeight="false" outlineLevel="0" collapsed="false">
      <c r="B215" s="38"/>
      <c r="C215" s="134"/>
      <c r="D215" s="22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</row>
    <row r="216" customFormat="false" ht="13.2" hidden="false" customHeight="false" outlineLevel="0" collapsed="false">
      <c r="B216" s="38"/>
      <c r="C216" s="134"/>
      <c r="D216" s="22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</row>
    <row r="217" customFormat="false" ht="13.2" hidden="false" customHeight="false" outlineLevel="0" collapsed="false">
      <c r="B217" s="38"/>
      <c r="C217" s="134"/>
      <c r="D217" s="22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31">
      <formula>"decrease speed"</formula>
    </cfRule>
    <cfRule type="cellIs" priority="3" operator="equal" aboveAverage="0" equalAverage="0" bottom="0" percent="0" rank="0" text="" dxfId="32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A1" colorId="64" zoomScale="85" zoomScaleNormal="55" zoomScalePageLayoutView="85" workbookViewId="0">
      <selection pane="topLeft" activeCell="N25" activeCellId="0" sqref="N25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6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  <c r="GN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  <c r="GN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  <c r="GN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  <c r="GL35" s="125"/>
      <c r="GM35" s="125"/>
      <c r="GN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  <c r="GN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/>
      <c r="GM47" s="125"/>
      <c r="GN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  <c r="GN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  <c r="GN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  <c r="GN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  <c r="GN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  <c r="GM68" s="141"/>
      <c r="GN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/>
      <c r="GM69" s="125"/>
      <c r="GN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  <c r="GN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  <c r="GL71" s="125"/>
      <c r="GM71" s="125"/>
      <c r="GN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  <c r="GL73" s="145"/>
      <c r="GM73" s="145"/>
      <c r="GN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  <c r="GM74" s="145"/>
      <c r="GN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  <c r="GM75" s="145"/>
      <c r="GN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  <c r="GM76" s="145"/>
      <c r="GN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/>
      <c r="GM77" s="125"/>
      <c r="GN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  <c r="GN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  <c r="GL79" s="125"/>
      <c r="GM79" s="125"/>
      <c r="GN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  <c r="GN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  <c r="GL81" s="125"/>
      <c r="GM81" s="125"/>
      <c r="GN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  <c r="GN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/>
      <c r="GM83" s="125"/>
      <c r="GN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/>
      <c r="GM85" s="125"/>
      <c r="GN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  <c r="CY86" s="131"/>
      <c r="CZ86" s="131"/>
      <c r="DA86" s="131"/>
      <c r="DB86" s="131"/>
      <c r="DC86" s="131"/>
      <c r="DD86" s="131"/>
      <c r="DE86" s="131"/>
      <c r="DF86" s="131"/>
      <c r="DG86" s="131"/>
      <c r="DH86" s="131"/>
      <c r="DI86" s="131"/>
      <c r="DJ86" s="131"/>
      <c r="DK86" s="131"/>
      <c r="DL86" s="131"/>
      <c r="DM86" s="131"/>
      <c r="DN86" s="131"/>
      <c r="DO86" s="131"/>
      <c r="DP86" s="131"/>
      <c r="DQ86" s="131"/>
      <c r="DR86" s="131"/>
      <c r="DS86" s="131"/>
      <c r="DT86" s="131"/>
      <c r="DU86" s="131"/>
      <c r="DV86" s="131"/>
      <c r="DW86" s="131"/>
      <c r="DX86" s="131"/>
      <c r="DY86" s="131"/>
      <c r="DZ86" s="131"/>
      <c r="EA86" s="131"/>
      <c r="EB86" s="131"/>
      <c r="EC86" s="131"/>
      <c r="ED86" s="131"/>
      <c r="EE86" s="131"/>
      <c r="EF86" s="131"/>
      <c r="EG86" s="131"/>
      <c r="EH86" s="131"/>
      <c r="EI86" s="131"/>
      <c r="EJ86" s="131"/>
      <c r="EK86" s="131"/>
      <c r="EL86" s="131"/>
      <c r="EM86" s="131"/>
      <c r="EN86" s="131"/>
      <c r="EO86" s="131"/>
      <c r="EP86" s="131"/>
      <c r="EQ86" s="131"/>
      <c r="ER86" s="131"/>
      <c r="ES86" s="131"/>
      <c r="ET86" s="131"/>
      <c r="EU86" s="131"/>
      <c r="EV86" s="131"/>
      <c r="EW86" s="131"/>
      <c r="EX86" s="131"/>
      <c r="EY86" s="131"/>
      <c r="EZ86" s="131"/>
      <c r="FA86" s="131"/>
      <c r="FB86" s="131"/>
      <c r="FC86" s="131"/>
      <c r="FD86" s="131"/>
      <c r="FE86" s="131"/>
      <c r="FF86" s="131"/>
      <c r="FG86" s="131"/>
      <c r="FH86" s="131"/>
      <c r="FI86" s="131"/>
      <c r="FJ86" s="131"/>
      <c r="FK86" s="131"/>
      <c r="FL86" s="131"/>
      <c r="FM86" s="131"/>
      <c r="FN86" s="131"/>
      <c r="FO86" s="131"/>
      <c r="FP86" s="131"/>
      <c r="FQ86" s="131"/>
      <c r="FR86" s="131"/>
      <c r="FS86" s="131"/>
      <c r="FT86" s="131"/>
      <c r="FU86" s="131"/>
      <c r="FV86" s="131"/>
      <c r="FW86" s="131"/>
      <c r="FX86" s="131"/>
      <c r="FY86" s="131"/>
      <c r="FZ86" s="131"/>
      <c r="GA86" s="131"/>
      <c r="GB86" s="131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  <c r="GN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  <c r="GL87" s="125"/>
      <c r="GM87" s="125"/>
      <c r="GN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  <c r="GL90" s="145"/>
      <c r="GM90" s="145"/>
      <c r="GN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  <c r="GL91" s="145"/>
      <c r="GM91" s="145"/>
      <c r="GN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  <c r="GN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  <c r="GN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  <c r="GN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  <c r="GN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  <c r="GM121" s="125"/>
      <c r="GN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  <c r="GN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  <c r="GL133" s="125"/>
      <c r="GM133" s="125"/>
      <c r="GN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  <c r="GN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  <c r="GL135" s="125"/>
      <c r="GM135" s="125"/>
      <c r="GN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  <c r="GL137" s="125"/>
      <c r="GM137" s="125"/>
      <c r="GN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</row>
    <row r="143" customFormat="false" ht="13.8" hidden="false" customHeight="false" outlineLevel="0" collapsed="false">
      <c r="A143" s="20" t="s">
        <v>473</v>
      </c>
      <c r="C143" s="134" t="n">
        <f aca="false">IF('Bench-6'!$D$116="n.a.","n.a.",IF($D$116&lt;=PI()/2,C136*'Input Data'!$C$3*$D$142*SIN('Bench-6'!$D$116)*9.81,'Bench-6'!C136*'Input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</row>
    <row r="144" customFormat="false" ht="13.8" hidden="false" customHeight="false" outlineLevel="0" collapsed="false">
      <c r="A144" s="20" t="s">
        <v>474</v>
      </c>
      <c r="C144" s="134" t="n">
        <f aca="false">IF('Bench-6'!$D$120="n.a.","n.a.",IF($D$120&lt;=PI()/2,C137*'Input Data'!$C$3*$D$142*SIN('Bench-6'!$D$120)*9.81,'Bench-6'!C137*'Input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</row>
    <row r="145" customFormat="false" ht="13.8" hidden="false" customHeight="false" outlineLevel="0" collapsed="false">
      <c r="A145" s="20" t="s">
        <v>475</v>
      </c>
      <c r="C145" s="134" t="n">
        <f aca="false">IF('Bench-6'!$D$124="n.a.","n.a.",IF($D$124&lt;=PI()/2,C138*'Input Data'!$C$3*$D$142*SIN('Bench-6'!$D$124)*9.81,'Bench-6'!C138*'Input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</row>
    <row r="146" customFormat="false" ht="13.8" hidden="false" customHeight="false" outlineLevel="0" collapsed="false">
      <c r="A146" s="20" t="s">
        <v>476</v>
      </c>
      <c r="C146" s="134" t="n">
        <f aca="false">IF('Bench-6'!$D$128="n.a.","n.a.",IF($D$128&lt;=PI()/2,C139*'Input Data'!$C$3*$D$142*SIN('Bench-6'!$D$128)*9.81,'Bench-6'!C139*'Input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</row>
    <row r="147" customFormat="false" ht="13.8" hidden="false" customHeight="false" outlineLevel="0" collapsed="false">
      <c r="A147" s="20" t="s">
        <v>477</v>
      </c>
      <c r="C147" s="137" t="n">
        <f aca="false">IF('Bench-6'!$D$132="n.a.","n.a.",IF($D$132&lt;=PI()/2,C140*'Input Data'!$C$3*$D$142*SIN('Bench-6'!$D$132)*9.81,'Bench-6'!C140*'Input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  <c r="GM151" s="125"/>
      <c r="GN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  <c r="GN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</row>
    <row r="163" customFormat="false" ht="13.8" hidden="false" customHeight="false" outlineLevel="0" collapsed="false">
      <c r="A163" s="20" t="s">
        <v>496</v>
      </c>
      <c r="C163" s="128" t="n">
        <f aca="false">IF('Bench-6'!$D$116="n.a.","n.a.",IF($D$116&lt;=PI()/2,C136*'Input Data'!$C$3*$D$162*COS('Bench-6'!$D$116)*9.81*'Input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</row>
    <row r="164" customFormat="false" ht="13.8" hidden="false" customHeight="false" outlineLevel="0" collapsed="false">
      <c r="A164" s="20" t="s">
        <v>497</v>
      </c>
      <c r="C164" s="128" t="n">
        <f aca="false">IF('Bench-6'!$D$120="n.a.","n.a.",IF($D$120&lt;=PI()/2,C137*'Input Data'!$C$3*$D$162*COS('Bench-6'!$D$120)*9.81*'Input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</row>
    <row r="165" customFormat="false" ht="13.8" hidden="false" customHeight="false" outlineLevel="0" collapsed="false">
      <c r="A165" s="20" t="s">
        <v>498</v>
      </c>
      <c r="C165" s="128" t="n">
        <f aca="false">IF('Bench-6'!$D$124="n.a.","n.a.",IF($D$124&lt;=PI()/2,C138*'Input Data'!$C$3*$D$162*COS('Bench-6'!$D$124)*9.81*'Input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</row>
    <row r="166" customFormat="false" ht="13.8" hidden="false" customHeight="false" outlineLevel="0" collapsed="false">
      <c r="A166" s="20" t="s">
        <v>499</v>
      </c>
      <c r="C166" s="128" t="n">
        <f aca="false">IF('Bench-6'!$D$128="n.a.","n.a.",IF($D$128&lt;=PI()/2,C139*'Input Data'!$C$3*$D$162*COS('Bench-6'!$D$128)*9.81*'Input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</row>
    <row r="167" customFormat="false" ht="13.8" hidden="false" customHeight="false" outlineLevel="0" collapsed="false">
      <c r="A167" s="20" t="s">
        <v>500</v>
      </c>
      <c r="C167" s="137" t="n">
        <f aca="false">IF('Bench-6'!$D$132="n.a.","n.a.",IF($D$132&lt;=PI()/2,C140*'Input Data'!$C$3*$D$162*COS('Bench-6'!$D$132)*9.81*'Input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  <c r="GN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  <c r="GM169" s="125"/>
      <c r="GN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  <c r="GN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  <c r="GM175" s="125"/>
      <c r="GN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  <c r="GL176" s="172"/>
      <c r="GM176" s="172"/>
      <c r="GN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  <c r="GM177" s="125"/>
      <c r="GN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  <c r="GN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  <c r="GM181" s="125"/>
      <c r="GN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  <c r="GN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  <c r="GM183" s="125"/>
      <c r="GN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  <c r="GN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  <c r="GN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  <c r="GM187" s="125"/>
      <c r="GN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  <c r="GN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  <c r="GN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  <c r="GN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  <c r="GM193" s="125"/>
      <c r="GN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  <c r="GN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  <c r="GN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/>
      <c r="GN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  <c r="GN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140"/>
      <c r="GM208" s="140"/>
      <c r="GN208" s="140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</row>
    <row r="212" customFormat="false" ht="13.2" hidden="false" customHeight="false" outlineLevel="0" collapsed="false">
      <c r="B212" s="38"/>
      <c r="C212" s="134"/>
      <c r="D212" s="13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/>
    </row>
    <row r="213" customFormat="false" ht="13.2" hidden="false" customHeight="false" outlineLevel="0" collapsed="false">
      <c r="B213" s="38"/>
      <c r="C213" s="134"/>
      <c r="D213" s="22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</row>
    <row r="214" customFormat="false" ht="13.2" hidden="false" customHeight="false" outlineLevel="0" collapsed="false">
      <c r="B214" s="38"/>
      <c r="C214" s="134"/>
      <c r="D214" s="22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</row>
    <row r="215" customFormat="false" ht="13.2" hidden="false" customHeight="false" outlineLevel="0" collapsed="false">
      <c r="B215" s="38"/>
      <c r="C215" s="134"/>
      <c r="D215" s="22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</row>
    <row r="216" customFormat="false" ht="13.2" hidden="false" customHeight="false" outlineLevel="0" collapsed="false">
      <c r="B216" s="38"/>
      <c r="C216" s="134"/>
      <c r="D216" s="22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</row>
    <row r="217" customFormat="false" ht="13.2" hidden="false" customHeight="false" outlineLevel="0" collapsed="false">
      <c r="B217" s="38"/>
      <c r="C217" s="134"/>
      <c r="D217" s="22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33">
      <formula>"decrease speed"</formula>
    </cfRule>
    <cfRule type="cellIs" priority="3" operator="equal" aboveAverage="0" equalAverage="0" bottom="0" percent="0" rank="0" text="" dxfId="34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A3" colorId="64" zoomScale="85" zoomScaleNormal="55" zoomScalePageLayoutView="85" workbookViewId="0">
      <selection pane="topLeft" activeCell="D2" activeCellId="0" sqref="D2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7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  <c r="GL35" s="125"/>
      <c r="GM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/>
      <c r="GM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  <c r="GL63" s="125"/>
      <c r="GM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  <c r="GM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/>
      <c r="GM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  <c r="GL71" s="125"/>
      <c r="GM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  <c r="GL73" s="145"/>
      <c r="GM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  <c r="GM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  <c r="GM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  <c r="GM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/>
      <c r="GM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  <c r="GL79" s="125"/>
      <c r="GM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  <c r="GL81" s="125"/>
      <c r="GM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/>
      <c r="GM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/>
      <c r="GM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  <c r="CY86" s="131"/>
      <c r="CZ86" s="131"/>
      <c r="DA86" s="131"/>
      <c r="DB86" s="131"/>
      <c r="DC86" s="131"/>
      <c r="DD86" s="131"/>
      <c r="DE86" s="131"/>
      <c r="DF86" s="131"/>
      <c r="DG86" s="131"/>
      <c r="DH86" s="131"/>
      <c r="DI86" s="131"/>
      <c r="DJ86" s="131"/>
      <c r="DK86" s="131"/>
      <c r="DL86" s="131"/>
      <c r="DM86" s="131"/>
      <c r="DN86" s="131"/>
      <c r="DO86" s="131"/>
      <c r="DP86" s="131"/>
      <c r="DQ86" s="131"/>
      <c r="DR86" s="131"/>
      <c r="DS86" s="131"/>
      <c r="DT86" s="131"/>
      <c r="DU86" s="131"/>
      <c r="DV86" s="131"/>
      <c r="DW86" s="131"/>
      <c r="DX86" s="131"/>
      <c r="DY86" s="131"/>
      <c r="DZ86" s="131"/>
      <c r="EA86" s="131"/>
      <c r="EB86" s="131"/>
      <c r="EC86" s="131"/>
      <c r="ED86" s="131"/>
      <c r="EE86" s="131"/>
      <c r="EF86" s="131"/>
      <c r="EG86" s="131"/>
      <c r="EH86" s="131"/>
      <c r="EI86" s="131"/>
      <c r="EJ86" s="131"/>
      <c r="EK86" s="131"/>
      <c r="EL86" s="131"/>
      <c r="EM86" s="131"/>
      <c r="EN86" s="131"/>
      <c r="EO86" s="131"/>
      <c r="EP86" s="131"/>
      <c r="EQ86" s="131"/>
      <c r="ER86" s="131"/>
      <c r="ES86" s="131"/>
      <c r="ET86" s="131"/>
      <c r="EU86" s="131"/>
      <c r="EV86" s="131"/>
      <c r="EW86" s="131"/>
      <c r="EX86" s="131"/>
      <c r="EY86" s="131"/>
      <c r="EZ86" s="131"/>
      <c r="FA86" s="131"/>
      <c r="FB86" s="131"/>
      <c r="FC86" s="131"/>
      <c r="FD86" s="131"/>
      <c r="FE86" s="131"/>
      <c r="FF86" s="131"/>
      <c r="FG86" s="131"/>
      <c r="FH86" s="131"/>
      <c r="FI86" s="131"/>
      <c r="FJ86" s="131"/>
      <c r="FK86" s="131"/>
      <c r="FL86" s="131"/>
      <c r="FM86" s="131"/>
      <c r="FN86" s="131"/>
      <c r="FO86" s="131"/>
      <c r="FP86" s="131"/>
      <c r="FQ86" s="131"/>
      <c r="FR86" s="131"/>
      <c r="FS86" s="131"/>
      <c r="FT86" s="131"/>
      <c r="FU86" s="131"/>
      <c r="FV86" s="131"/>
      <c r="FW86" s="131"/>
      <c r="FX86" s="131"/>
      <c r="FY86" s="131"/>
      <c r="FZ86" s="131"/>
      <c r="GA86" s="131"/>
      <c r="GB86" s="131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  <c r="GL87" s="125"/>
      <c r="GM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  <c r="GL90" s="145"/>
      <c r="GM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  <c r="GL91" s="145"/>
      <c r="GM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  <c r="GM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  <c r="GL133" s="125"/>
      <c r="GM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  <c r="GL135" s="125"/>
      <c r="GM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  <c r="GL137" s="125"/>
      <c r="GM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</row>
    <row r="143" customFormat="false" ht="13.8" hidden="false" customHeight="false" outlineLevel="0" collapsed="false">
      <c r="A143" s="20" t="s">
        <v>473</v>
      </c>
      <c r="C143" s="134" t="n">
        <f aca="false">IF('Bench-7'!$D$116="n.a.","n.a.",IF($D$116&lt;=PI()/2,C136*'Input Data'!$C$3*$D$142*SIN('Bench-7'!$D$116)*9.81,'Bench-7'!C136*'Input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</row>
    <row r="144" customFormat="false" ht="13.8" hidden="false" customHeight="false" outlineLevel="0" collapsed="false">
      <c r="A144" s="20" t="s">
        <v>474</v>
      </c>
      <c r="C144" s="134" t="n">
        <f aca="false">IF('Bench-7'!$D$120="n.a.","n.a.",IF($D$120&lt;=PI()/2,C137*'Input Data'!$C$3*$D$142*SIN('Bench-7'!$D$120)*9.81,'Bench-7'!C137*'Input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</row>
    <row r="145" customFormat="false" ht="13.8" hidden="false" customHeight="false" outlineLevel="0" collapsed="false">
      <c r="A145" s="20" t="s">
        <v>475</v>
      </c>
      <c r="C145" s="134" t="n">
        <f aca="false">IF('Bench-7'!$D$124="n.a.","n.a.",IF($D$124&lt;=PI()/2,C138*'Input Data'!$C$3*$D$142*SIN('Bench-7'!$D$124)*9.81,'Bench-7'!C138*'Input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</row>
    <row r="146" customFormat="false" ht="13.8" hidden="false" customHeight="false" outlineLevel="0" collapsed="false">
      <c r="A146" s="20" t="s">
        <v>476</v>
      </c>
      <c r="C146" s="134" t="n">
        <f aca="false">IF('Bench-7'!$D$128="n.a.","n.a.",IF($D$128&lt;=PI()/2,C139*'Input Data'!$C$3*$D$142*SIN('Bench-7'!$D$128)*9.81,'Bench-7'!C139*'Input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</row>
    <row r="147" customFormat="false" ht="13.8" hidden="false" customHeight="false" outlineLevel="0" collapsed="false">
      <c r="A147" s="20" t="s">
        <v>477</v>
      </c>
      <c r="C147" s="137" t="n">
        <f aca="false">IF('Bench-7'!$D$132="n.a.","n.a.",IF($D$132&lt;=PI()/2,C140*'Input Data'!$C$3*$D$142*SIN('Bench-7'!$D$132)*9.81,'Bench-7'!C140*'Input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  <c r="GM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</row>
    <row r="163" customFormat="false" ht="13.8" hidden="false" customHeight="false" outlineLevel="0" collapsed="false">
      <c r="A163" s="20" t="s">
        <v>496</v>
      </c>
      <c r="C163" s="128" t="n">
        <f aca="false">IF('Bench-7'!$D$116="n.a.","n.a.",IF($D$116&lt;=PI()/2,C136*'Input Data'!$C$3*$D$162*COS('Bench-7'!$D$116)*9.81*'Input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</row>
    <row r="164" customFormat="false" ht="13.8" hidden="false" customHeight="false" outlineLevel="0" collapsed="false">
      <c r="A164" s="20" t="s">
        <v>497</v>
      </c>
      <c r="C164" s="128" t="n">
        <f aca="false">IF('Bench-7'!$D$120="n.a.","n.a.",IF($D$120&lt;=PI()/2,C137*'Input Data'!$C$3*$D$162*COS('Bench-7'!$D$120)*9.81*'Input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</row>
    <row r="165" customFormat="false" ht="13.8" hidden="false" customHeight="false" outlineLevel="0" collapsed="false">
      <c r="A165" s="20" t="s">
        <v>498</v>
      </c>
      <c r="C165" s="128" t="n">
        <f aca="false">IF('Bench-7'!$D$124="n.a.","n.a.",IF($D$124&lt;=PI()/2,C138*'Input Data'!$C$3*$D$162*COS('Bench-7'!$D$124)*9.81*'Input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</row>
    <row r="166" customFormat="false" ht="13.8" hidden="false" customHeight="false" outlineLevel="0" collapsed="false">
      <c r="A166" s="20" t="s">
        <v>499</v>
      </c>
      <c r="C166" s="128" t="n">
        <f aca="false">IF('Bench-7'!$D$128="n.a.","n.a.",IF($D$128&lt;=PI()/2,C139*'Input Data'!$C$3*$D$162*COS('Bench-7'!$D$128)*9.81*'Input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</row>
    <row r="167" customFormat="false" ht="13.8" hidden="false" customHeight="false" outlineLevel="0" collapsed="false">
      <c r="A167" s="20" t="s">
        <v>500</v>
      </c>
      <c r="C167" s="137" t="n">
        <f aca="false">IF('Bench-7'!$D$132="n.a.","n.a.",IF($D$132&lt;=PI()/2,C140*'Input Data'!$C$3*$D$162*COS('Bench-7'!$D$132)*9.81*'Input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  <c r="GM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  <c r="GM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  <c r="GL176" s="172"/>
      <c r="GM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  <c r="GM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  <c r="GM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  <c r="GM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  <c r="GM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  <c r="GM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140"/>
      <c r="GM208" s="140"/>
      <c r="GN208" s="63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</row>
    <row r="212" customFormat="false" ht="13.2" hidden="false" customHeight="false" outlineLevel="0" collapsed="false">
      <c r="B212" s="38"/>
      <c r="C212" s="134"/>
      <c r="D212" s="13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</row>
    <row r="213" customFormat="false" ht="13.2" hidden="false" customHeight="false" outlineLevel="0" collapsed="false">
      <c r="B213" s="38"/>
      <c r="C213" s="134"/>
      <c r="D213" s="13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</row>
    <row r="214" customFormat="false" ht="13.2" hidden="false" customHeight="false" outlineLevel="0" collapsed="false">
      <c r="B214" s="38"/>
      <c r="C214" s="134"/>
      <c r="D214" s="13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</row>
    <row r="215" customFormat="false" ht="13.2" hidden="false" customHeight="false" outlineLevel="0" collapsed="false">
      <c r="B215" s="38"/>
      <c r="C215" s="134"/>
      <c r="D215" s="13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</row>
    <row r="216" customFormat="false" ht="13.2" hidden="false" customHeight="false" outlineLevel="0" collapsed="false">
      <c r="B216" s="38"/>
      <c r="C216" s="134"/>
      <c r="D216" s="22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</row>
    <row r="217" customFormat="false" ht="13.2" hidden="false" customHeight="false" outlineLevel="0" collapsed="false">
      <c r="B217" s="38"/>
      <c r="C217" s="134"/>
      <c r="D217" s="22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35">
      <formula>"decrease speed"</formula>
    </cfRule>
    <cfRule type="cellIs" priority="3" operator="equal" aboveAverage="0" equalAverage="0" bottom="0" percent="0" rank="0" text="" dxfId="36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A110" colorId="64" zoomScale="85" zoomScaleNormal="25" zoomScalePageLayoutView="85" workbookViewId="0">
      <selection pane="topLeft" activeCell="AK79" activeCellId="0" sqref="AK79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8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  <c r="GL35" s="125"/>
      <c r="GM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/>
      <c r="GM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  <c r="GL63" s="125"/>
      <c r="GM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  <c r="GM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/>
      <c r="GM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  <c r="GL71" s="125"/>
      <c r="GM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  <c r="GL73" s="145"/>
      <c r="GM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  <c r="GM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  <c r="GM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  <c r="GM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/>
      <c r="GM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  <c r="GL79" s="125"/>
      <c r="GM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  <c r="GL81" s="125"/>
      <c r="GM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/>
      <c r="GM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/>
      <c r="GM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  <c r="CY86" s="131"/>
      <c r="CZ86" s="131"/>
      <c r="DA86" s="131"/>
      <c r="DB86" s="131"/>
      <c r="DC86" s="131"/>
      <c r="DD86" s="131"/>
      <c r="DE86" s="131"/>
      <c r="DF86" s="131"/>
      <c r="DG86" s="131"/>
      <c r="DH86" s="131"/>
      <c r="DI86" s="131"/>
      <c r="DJ86" s="131"/>
      <c r="DK86" s="131"/>
      <c r="DL86" s="131"/>
      <c r="DM86" s="131"/>
      <c r="DN86" s="131"/>
      <c r="DO86" s="131"/>
      <c r="DP86" s="131"/>
      <c r="DQ86" s="131"/>
      <c r="DR86" s="131"/>
      <c r="DS86" s="131"/>
      <c r="DT86" s="131"/>
      <c r="DU86" s="131"/>
      <c r="DV86" s="131"/>
      <c r="DW86" s="131"/>
      <c r="DX86" s="131"/>
      <c r="DY86" s="131"/>
      <c r="DZ86" s="131"/>
      <c r="EA86" s="131"/>
      <c r="EB86" s="131"/>
      <c r="EC86" s="131"/>
      <c r="ED86" s="131"/>
      <c r="EE86" s="131"/>
      <c r="EF86" s="131"/>
      <c r="EG86" s="131"/>
      <c r="EH86" s="131"/>
      <c r="EI86" s="131"/>
      <c r="EJ86" s="131"/>
      <c r="EK86" s="131"/>
      <c r="EL86" s="131"/>
      <c r="EM86" s="131"/>
      <c r="EN86" s="131"/>
      <c r="EO86" s="131"/>
      <c r="EP86" s="131"/>
      <c r="EQ86" s="131"/>
      <c r="ER86" s="131"/>
      <c r="ES86" s="131"/>
      <c r="ET86" s="131"/>
      <c r="EU86" s="131"/>
      <c r="EV86" s="131"/>
      <c r="EW86" s="131"/>
      <c r="EX86" s="131"/>
      <c r="EY86" s="131"/>
      <c r="EZ86" s="131"/>
      <c r="FA86" s="131"/>
      <c r="FB86" s="131"/>
      <c r="FC86" s="131"/>
      <c r="FD86" s="131"/>
      <c r="FE86" s="131"/>
      <c r="FF86" s="131"/>
      <c r="FG86" s="131"/>
      <c r="FH86" s="131"/>
      <c r="FI86" s="131"/>
      <c r="FJ86" s="131"/>
      <c r="FK86" s="131"/>
      <c r="FL86" s="131"/>
      <c r="FM86" s="131"/>
      <c r="FN86" s="131"/>
      <c r="FO86" s="131"/>
      <c r="FP86" s="131"/>
      <c r="FQ86" s="131"/>
      <c r="FR86" s="131"/>
      <c r="FS86" s="131"/>
      <c r="FT86" s="131"/>
      <c r="FU86" s="131"/>
      <c r="FV86" s="131"/>
      <c r="FW86" s="131"/>
      <c r="FX86" s="131"/>
      <c r="FY86" s="131"/>
      <c r="FZ86" s="131"/>
      <c r="GA86" s="131"/>
      <c r="GB86" s="131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  <c r="GL87" s="125"/>
      <c r="GM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  <c r="GL90" s="145"/>
      <c r="GM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  <c r="GL91" s="145"/>
      <c r="GM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  <c r="GM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  <c r="GL133" s="125"/>
      <c r="GM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  <c r="GL135" s="125"/>
      <c r="GM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  <c r="GL137" s="125"/>
      <c r="GM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</row>
    <row r="143" customFormat="false" ht="13.8" hidden="false" customHeight="false" outlineLevel="0" collapsed="false">
      <c r="A143" s="20" t="s">
        <v>473</v>
      </c>
      <c r="C143" s="134" t="n">
        <f aca="false">IF('Bench-8'!$D$116="n.a.","n.a.",IF($D$116&lt;=PI()/2,C136*'Input Data'!$C$3*$D$142*SIN('Bench-8'!$D$116)*9.81,'Bench-8'!C136*'Input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</row>
    <row r="144" customFormat="false" ht="13.8" hidden="false" customHeight="false" outlineLevel="0" collapsed="false">
      <c r="A144" s="20" t="s">
        <v>474</v>
      </c>
      <c r="C144" s="134" t="n">
        <f aca="false">IF('Bench-8'!$D$120="n.a.","n.a.",IF($D$120&lt;=PI()/2,C137*'Input Data'!$C$3*$D$142*SIN('Bench-8'!$D$120)*9.81,'Bench-8'!C137*'Input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</row>
    <row r="145" customFormat="false" ht="13.8" hidden="false" customHeight="false" outlineLevel="0" collapsed="false">
      <c r="A145" s="20" t="s">
        <v>475</v>
      </c>
      <c r="C145" s="134" t="n">
        <f aca="false">IF('Bench-8'!$D$124="n.a.","n.a.",IF($D$124&lt;=PI()/2,C138*'Input Data'!$C$3*$D$142*SIN('Bench-8'!$D$124)*9.81,'Bench-8'!C138*'Input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</row>
    <row r="146" customFormat="false" ht="13.8" hidden="false" customHeight="false" outlineLevel="0" collapsed="false">
      <c r="A146" s="20" t="s">
        <v>476</v>
      </c>
      <c r="C146" s="134" t="n">
        <f aca="false">IF('Bench-8'!$D$128="n.a.","n.a.",IF($D$128&lt;=PI()/2,C139*'Input Data'!$C$3*$D$142*SIN('Bench-8'!$D$128)*9.81,'Bench-8'!C139*'Input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</row>
    <row r="147" customFormat="false" ht="13.8" hidden="false" customHeight="false" outlineLevel="0" collapsed="false">
      <c r="A147" s="20" t="s">
        <v>477</v>
      </c>
      <c r="C147" s="137" t="n">
        <f aca="false">IF('Bench-8'!$D$132="n.a.","n.a.",IF($D$132&lt;=PI()/2,C140*'Input Data'!$C$3*$D$142*SIN('Bench-8'!$D$132)*9.81,'Bench-8'!C140*'Input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  <c r="GM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</row>
    <row r="163" customFormat="false" ht="13.8" hidden="false" customHeight="false" outlineLevel="0" collapsed="false">
      <c r="A163" s="20" t="s">
        <v>496</v>
      </c>
      <c r="C163" s="128" t="n">
        <f aca="false">IF('Bench-8'!$D$116="n.a.","n.a.",IF($D$116&lt;=PI()/2,C136*'Input Data'!$C$3*$D$162*COS('Bench-8'!$D$116)*9.81*'Input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</row>
    <row r="164" customFormat="false" ht="13.8" hidden="false" customHeight="false" outlineLevel="0" collapsed="false">
      <c r="A164" s="20" t="s">
        <v>497</v>
      </c>
      <c r="C164" s="128" t="n">
        <f aca="false">IF('Bench-8'!$D$120="n.a.","n.a.",IF($D$120&lt;=PI()/2,C137*'Input Data'!$C$3*$D$162*COS('Bench-8'!$D$120)*9.81*'Input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</row>
    <row r="165" customFormat="false" ht="13.8" hidden="false" customHeight="false" outlineLevel="0" collapsed="false">
      <c r="A165" s="20" t="s">
        <v>498</v>
      </c>
      <c r="C165" s="128" t="n">
        <f aca="false">IF('Bench-8'!$D$124="n.a.","n.a.",IF($D$124&lt;=PI()/2,C138*'Input Data'!$C$3*$D$162*COS('Bench-8'!$D$124)*9.81*'Input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</row>
    <row r="166" customFormat="false" ht="13.8" hidden="false" customHeight="false" outlineLevel="0" collapsed="false">
      <c r="A166" s="20" t="s">
        <v>499</v>
      </c>
      <c r="C166" s="128" t="n">
        <f aca="false">IF('Bench-8'!$D$128="n.a.","n.a.",IF($D$128&lt;=PI()/2,C139*'Input Data'!$C$3*$D$162*COS('Bench-8'!$D$128)*9.81*'Input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</row>
    <row r="167" customFormat="false" ht="13.8" hidden="false" customHeight="false" outlineLevel="0" collapsed="false">
      <c r="A167" s="20" t="s">
        <v>500</v>
      </c>
      <c r="C167" s="137" t="n">
        <f aca="false">IF('Bench-8'!$D$132="n.a.","n.a.",IF($D$132&lt;=PI()/2,C140*'Input Data'!$C$3*$D$162*COS('Bench-8'!$D$132)*9.81*'Input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  <c r="GM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  <c r="GM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  <c r="GL176" s="172"/>
      <c r="GM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  <c r="GM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  <c r="GM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  <c r="GM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  <c r="GM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  <c r="GM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140"/>
      <c r="GM208" s="140"/>
      <c r="GN208" s="63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</row>
    <row r="212" customFormat="false" ht="13.2" hidden="false" customHeight="false" outlineLevel="0" collapsed="false">
      <c r="B212" s="38"/>
      <c r="C212" s="134"/>
      <c r="D212" s="13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</row>
    <row r="213" customFormat="false" ht="13.2" hidden="false" customHeight="false" outlineLevel="0" collapsed="false">
      <c r="B213" s="38"/>
      <c r="C213" s="134"/>
      <c r="D213" s="13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</row>
    <row r="214" customFormat="false" ht="13.2" hidden="false" customHeight="false" outlineLevel="0" collapsed="false">
      <c r="B214" s="38"/>
      <c r="C214" s="134"/>
      <c r="D214" s="13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</row>
    <row r="215" customFormat="false" ht="13.2" hidden="false" customHeight="false" outlineLevel="0" collapsed="false">
      <c r="B215" s="38"/>
      <c r="C215" s="134"/>
      <c r="D215" s="13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</row>
    <row r="216" customFormat="false" ht="13.2" hidden="false" customHeight="false" outlineLevel="0" collapsed="false">
      <c r="B216" s="38"/>
      <c r="C216" s="134"/>
      <c r="D216" s="22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</row>
    <row r="217" customFormat="false" ht="13.2" hidden="false" customHeight="false" outlineLevel="0" collapsed="false">
      <c r="B217" s="38"/>
      <c r="C217" s="134"/>
      <c r="D217" s="22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37">
      <formula>"decrease speed"</formula>
    </cfRule>
    <cfRule type="cellIs" priority="3" operator="equal" aboveAverage="0" equalAverage="0" bottom="0" percent="0" rank="0" text="" dxfId="38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A1" colorId="64" zoomScale="85" zoomScaleNormal="25" zoomScalePageLayoutView="85" workbookViewId="0">
      <selection pane="topLeft" activeCell="AQ61" activeCellId="0" sqref="AQ61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9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  <c r="GL3" s="125"/>
      <c r="GM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  <c r="GL4" s="125"/>
      <c r="GM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  <c r="GL35" s="125"/>
      <c r="GM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/>
      <c r="GM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  <c r="GL63" s="125"/>
      <c r="GM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  <c r="GL68" s="141"/>
      <c r="GM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/>
      <c r="GM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  <c r="GL71" s="125"/>
      <c r="GM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  <c r="GL73" s="145"/>
      <c r="GM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  <c r="GM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  <c r="GM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  <c r="GM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/>
      <c r="GM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  <c r="GL79" s="125"/>
      <c r="GM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  <c r="GL81" s="125"/>
      <c r="GM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/>
      <c r="GM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/>
      <c r="GM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  <c r="CY86" s="131"/>
      <c r="CZ86" s="131"/>
      <c r="DA86" s="131"/>
      <c r="DB86" s="131"/>
      <c r="DC86" s="131"/>
      <c r="DD86" s="131"/>
      <c r="DE86" s="131"/>
      <c r="DF86" s="131"/>
      <c r="DG86" s="131"/>
      <c r="DH86" s="131"/>
      <c r="DI86" s="131"/>
      <c r="DJ86" s="131"/>
      <c r="DK86" s="131"/>
      <c r="DL86" s="131"/>
      <c r="DM86" s="131"/>
      <c r="DN86" s="131"/>
      <c r="DO86" s="131"/>
      <c r="DP86" s="131"/>
      <c r="DQ86" s="131"/>
      <c r="DR86" s="131"/>
      <c r="DS86" s="131"/>
      <c r="DT86" s="131"/>
      <c r="DU86" s="131"/>
      <c r="DV86" s="131"/>
      <c r="DW86" s="131"/>
      <c r="DX86" s="131"/>
      <c r="DY86" s="131"/>
      <c r="DZ86" s="131"/>
      <c r="EA86" s="131"/>
      <c r="EB86" s="131"/>
      <c r="EC86" s="131"/>
      <c r="ED86" s="131"/>
      <c r="EE86" s="131"/>
      <c r="EF86" s="131"/>
      <c r="EG86" s="131"/>
      <c r="EH86" s="131"/>
      <c r="EI86" s="131"/>
      <c r="EJ86" s="131"/>
      <c r="EK86" s="131"/>
      <c r="EL86" s="131"/>
      <c r="EM86" s="131"/>
      <c r="EN86" s="131"/>
      <c r="EO86" s="131"/>
      <c r="EP86" s="131"/>
      <c r="EQ86" s="131"/>
      <c r="ER86" s="131"/>
      <c r="ES86" s="131"/>
      <c r="ET86" s="131"/>
      <c r="EU86" s="131"/>
      <c r="EV86" s="131"/>
      <c r="EW86" s="131"/>
      <c r="EX86" s="131"/>
      <c r="EY86" s="131"/>
      <c r="EZ86" s="131"/>
      <c r="FA86" s="131"/>
      <c r="FB86" s="131"/>
      <c r="FC86" s="131"/>
      <c r="FD86" s="131"/>
      <c r="FE86" s="131"/>
      <c r="FF86" s="131"/>
      <c r="FG86" s="131"/>
      <c r="FH86" s="131"/>
      <c r="FI86" s="131"/>
      <c r="FJ86" s="131"/>
      <c r="FK86" s="131"/>
      <c r="FL86" s="131"/>
      <c r="FM86" s="131"/>
      <c r="FN86" s="131"/>
      <c r="FO86" s="131"/>
      <c r="FP86" s="131"/>
      <c r="FQ86" s="131"/>
      <c r="FR86" s="131"/>
      <c r="FS86" s="131"/>
      <c r="FT86" s="131"/>
      <c r="FU86" s="131"/>
      <c r="FV86" s="131"/>
      <c r="FW86" s="131"/>
      <c r="FX86" s="131"/>
      <c r="FY86" s="131"/>
      <c r="FZ86" s="131"/>
      <c r="GA86" s="131"/>
      <c r="GB86" s="131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  <c r="GL87" s="125"/>
      <c r="GM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  <c r="GL90" s="145"/>
      <c r="GM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  <c r="GL91" s="145"/>
      <c r="GM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/>
      <c r="GM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  <c r="GL127" s="125"/>
      <c r="GM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  <c r="GL133" s="125"/>
      <c r="GM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  <c r="GL135" s="125"/>
      <c r="GM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  <c r="GL137" s="125"/>
      <c r="GM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</row>
    <row r="143" customFormat="false" ht="13.8" hidden="false" customHeight="false" outlineLevel="0" collapsed="false">
      <c r="A143" s="20" t="s">
        <v>473</v>
      </c>
      <c r="C143" s="134" t="n">
        <f aca="false">IF('Bench-9'!$D$116="n.a.","n.a.",IF($D$116&lt;=PI()/2,C136*'Input Data'!$C$3*$D$142*SIN('Bench-9'!$D$116)*9.81,'Bench-9'!C136*'Input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</row>
    <row r="144" customFormat="false" ht="13.8" hidden="false" customHeight="false" outlineLevel="0" collapsed="false">
      <c r="A144" s="20" t="s">
        <v>474</v>
      </c>
      <c r="C144" s="134" t="n">
        <f aca="false">IF('Bench-9'!$D$120="n.a.","n.a.",IF($D$120&lt;=PI()/2,C137*'Input Data'!$C$3*$D$142*SIN('Bench-9'!$D$120)*9.81,'Bench-9'!C137*'Input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</row>
    <row r="145" customFormat="false" ht="13.8" hidden="false" customHeight="false" outlineLevel="0" collapsed="false">
      <c r="A145" s="20" t="s">
        <v>475</v>
      </c>
      <c r="C145" s="134" t="n">
        <f aca="false">IF('Bench-9'!$D$124="n.a.","n.a.",IF($D$124&lt;=PI()/2,C138*'Input Data'!$C$3*$D$142*SIN('Bench-9'!$D$124)*9.81,'Bench-9'!C138*'Input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</row>
    <row r="146" customFormat="false" ht="13.8" hidden="false" customHeight="false" outlineLevel="0" collapsed="false">
      <c r="A146" s="20" t="s">
        <v>476</v>
      </c>
      <c r="C146" s="134" t="n">
        <f aca="false">IF('Bench-9'!$D$128="n.a.","n.a.",IF($D$128&lt;=PI()/2,C139*'Input Data'!$C$3*$D$142*SIN('Bench-9'!$D$128)*9.81,'Bench-9'!C139*'Input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</row>
    <row r="147" customFormat="false" ht="13.8" hidden="false" customHeight="false" outlineLevel="0" collapsed="false">
      <c r="A147" s="20" t="s">
        <v>477</v>
      </c>
      <c r="C147" s="137" t="n">
        <f aca="false">IF('Bench-9'!$D$132="n.a.","n.a.",IF($D$132&lt;=PI()/2,C140*'Input Data'!$C$3*$D$142*SIN('Bench-9'!$D$132)*9.81,'Bench-9'!C140*'Input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/>
      <c r="GM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</row>
    <row r="163" customFormat="false" ht="13.8" hidden="false" customHeight="false" outlineLevel="0" collapsed="false">
      <c r="A163" s="20" t="s">
        <v>496</v>
      </c>
      <c r="C163" s="128" t="n">
        <f aca="false">IF('Bench-9'!$D$116="n.a.","n.a.",IF($D$116&lt;=PI()/2,C136*'Input Data'!$C$3*$D$162*COS('Bench-9'!$D$116)*9.81*'Input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</row>
    <row r="164" customFormat="false" ht="13.8" hidden="false" customHeight="false" outlineLevel="0" collapsed="false">
      <c r="A164" s="20" t="s">
        <v>497</v>
      </c>
      <c r="C164" s="128" t="n">
        <f aca="false">IF('Bench-9'!$D$120="n.a.","n.a.",IF($D$120&lt;=PI()/2,C137*'Input Data'!$C$3*$D$162*COS('Bench-9'!$D$120)*9.81*'Input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</row>
    <row r="165" customFormat="false" ht="13.8" hidden="false" customHeight="false" outlineLevel="0" collapsed="false">
      <c r="A165" s="20" t="s">
        <v>498</v>
      </c>
      <c r="C165" s="128" t="n">
        <f aca="false">IF('Bench-9'!$D$124="n.a.","n.a.",IF($D$124&lt;=PI()/2,C138*'Input Data'!$C$3*$D$162*COS('Bench-9'!$D$124)*9.81*'Input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</row>
    <row r="166" customFormat="false" ht="13.8" hidden="false" customHeight="false" outlineLevel="0" collapsed="false">
      <c r="A166" s="20" t="s">
        <v>499</v>
      </c>
      <c r="C166" s="128" t="n">
        <f aca="false">IF('Bench-9'!$D$128="n.a.","n.a.",IF($D$128&lt;=PI()/2,C139*'Input Data'!$C$3*$D$162*COS('Bench-9'!$D$128)*9.81*'Input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</row>
    <row r="167" customFormat="false" ht="13.8" hidden="false" customHeight="false" outlineLevel="0" collapsed="false">
      <c r="A167" s="20" t="s">
        <v>500</v>
      </c>
      <c r="C167" s="137" t="n">
        <f aca="false">IF('Bench-9'!$D$132="n.a.","n.a.",IF($D$132&lt;=PI()/2,C140*'Input Data'!$C$3*$D$162*COS('Bench-9'!$D$132)*9.81*'Input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/>
      <c r="GM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  <c r="GL175" s="125"/>
      <c r="GM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  <c r="GL176" s="172"/>
      <c r="GM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/>
      <c r="GM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  <c r="GL181" s="125"/>
      <c r="GM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  <c r="GL183" s="125"/>
      <c r="GM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  <c r="GL187" s="125"/>
      <c r="GM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  <c r="GL193" s="125"/>
      <c r="GM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140"/>
      <c r="GM208" s="140"/>
      <c r="GN208" s="63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</row>
    <row r="212" customFormat="false" ht="13.2" hidden="false" customHeight="false" outlineLevel="0" collapsed="false">
      <c r="B212" s="38"/>
      <c r="C212" s="134"/>
      <c r="D212" s="13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</row>
    <row r="213" customFormat="false" ht="13.2" hidden="false" customHeight="false" outlineLevel="0" collapsed="false">
      <c r="B213" s="38"/>
      <c r="C213" s="134"/>
      <c r="D213" s="13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</row>
    <row r="214" customFormat="false" ht="13.2" hidden="false" customHeight="false" outlineLevel="0" collapsed="false">
      <c r="B214" s="38"/>
      <c r="C214" s="134"/>
      <c r="D214" s="13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</row>
    <row r="215" customFormat="false" ht="13.2" hidden="false" customHeight="false" outlineLevel="0" collapsed="false">
      <c r="B215" s="38"/>
      <c r="C215" s="134"/>
      <c r="D215" s="13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</row>
    <row r="216" customFormat="false" ht="13.2" hidden="false" customHeight="false" outlineLevel="0" collapsed="false">
      <c r="B216" s="38"/>
      <c r="C216" s="134"/>
      <c r="D216" s="13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</row>
    <row r="217" customFormat="false" ht="13.2" hidden="false" customHeight="false" outlineLevel="0" collapsed="false">
      <c r="B217" s="38"/>
      <c r="C217" s="134"/>
      <c r="D217" s="13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39">
      <formula>"decrease speed"</formula>
    </cfRule>
    <cfRule type="cellIs" priority="3" operator="equal" aboveAverage="0" equalAverage="0" bottom="0" percent="0" rank="0" text="" dxfId="40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U235"/>
  <sheetViews>
    <sheetView showFormulas="false" showGridLines="true" showRowColHeaders="true" showZeros="true" rightToLeft="false" tabSelected="false" showOutlineSymbols="true" defaultGridColor="true" view="pageBreakPreview" topLeftCell="A203" colorId="64" zoomScale="85" zoomScaleNormal="40" zoomScalePageLayoutView="85" workbookViewId="0">
      <selection pane="topLeft" activeCell="T39" activeCellId="0" sqref="T39"/>
    </sheetView>
  </sheetViews>
  <sheetFormatPr defaultColWidth="11.5703125" defaultRowHeight="13.2" zeroHeight="false" outlineLevelRow="0" outlineLevelCol="0"/>
  <cols>
    <col collapsed="false" customWidth="true" hidden="false" outlineLevel="0" max="1" min="1" style="0" width="50.67"/>
    <col collapsed="false" customWidth="true" hidden="false" outlineLevel="0" max="2" min="2" style="0" width="29.89"/>
    <col collapsed="false" customWidth="true" hidden="true" outlineLevel="0" max="3" min="3" style="123" width="5.44"/>
    <col collapsed="false" customWidth="true" hidden="false" outlineLevel="0" max="4" min="4" style="0" width="12.1"/>
    <col collapsed="false" customWidth="true" hidden="false" outlineLevel="0" max="5" min="5" style="0" width="9"/>
    <col collapsed="false" customWidth="true" hidden="false" outlineLevel="0" max="45" min="6" style="0" width="7.67"/>
    <col collapsed="false" customWidth="true" hidden="false" outlineLevel="0" max="46" min="46" style="0" width="9.11"/>
    <col collapsed="false" customWidth="true" hidden="false" outlineLevel="0" max="47" min="47" style="0" width="8.44"/>
    <col collapsed="false" customWidth="true" hidden="false" outlineLevel="0" max="82" min="48" style="0" width="7.67"/>
  </cols>
  <sheetData>
    <row r="1" customFormat="false" ht="13.2" hidden="false" customHeight="false" outlineLevel="0" collapsed="false">
      <c r="A1" s="38" t="s">
        <v>312</v>
      </c>
      <c r="C1" s="123" t="s">
        <v>313</v>
      </c>
    </row>
    <row r="2" customFormat="false" ht="13.2" hidden="false" customHeight="false" outlineLevel="0" collapsed="false">
      <c r="A2" s="38" t="s">
        <v>314</v>
      </c>
      <c r="D2" s="124" t="n">
        <v>10</v>
      </c>
    </row>
    <row r="3" customFormat="false" ht="13.2" hidden="false" customHeight="false" outlineLevel="0" collapsed="false">
      <c r="A3" s="38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  <c r="FC3" s="125"/>
      <c r="FD3" s="125"/>
      <c r="FE3" s="125"/>
      <c r="FF3" s="125"/>
      <c r="FG3" s="125"/>
      <c r="FH3" s="125"/>
      <c r="FI3" s="125"/>
      <c r="FJ3" s="125"/>
      <c r="FK3" s="125"/>
      <c r="FL3" s="125"/>
      <c r="FM3" s="125"/>
      <c r="FN3" s="125"/>
      <c r="FO3" s="125"/>
      <c r="FP3" s="125"/>
      <c r="FQ3" s="125"/>
      <c r="FR3" s="125"/>
      <c r="FS3" s="125"/>
      <c r="FT3" s="125"/>
      <c r="FU3" s="125"/>
      <c r="FV3" s="125"/>
      <c r="FW3" s="125"/>
      <c r="FX3" s="125"/>
      <c r="FY3" s="125"/>
      <c r="FZ3" s="125"/>
      <c r="GA3" s="125"/>
      <c r="GB3" s="125"/>
      <c r="GC3" s="125"/>
      <c r="GD3" s="125"/>
      <c r="GE3" s="125"/>
      <c r="GF3" s="125"/>
      <c r="GG3" s="125"/>
      <c r="GH3" s="125"/>
      <c r="GI3" s="125"/>
      <c r="GJ3" s="125"/>
      <c r="GK3" s="125"/>
    </row>
    <row r="4" customFormat="false" ht="15.6" hidden="false" customHeight="false" outlineLevel="0" collapsed="false">
      <c r="A4" s="0" t="s">
        <v>315</v>
      </c>
      <c r="B4" s="0" t="s">
        <v>316</v>
      </c>
      <c r="D4" s="126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25"/>
      <c r="DJ4" s="125"/>
      <c r="DK4" s="125"/>
      <c r="DL4" s="125"/>
      <c r="DM4" s="125"/>
      <c r="DN4" s="125"/>
      <c r="DO4" s="125"/>
      <c r="DP4" s="125"/>
      <c r="DQ4" s="125"/>
      <c r="DR4" s="125"/>
      <c r="DS4" s="125"/>
      <c r="DT4" s="125"/>
      <c r="DU4" s="125"/>
      <c r="DV4" s="125"/>
      <c r="DW4" s="125"/>
      <c r="DX4" s="125"/>
      <c r="DY4" s="125"/>
      <c r="DZ4" s="125"/>
      <c r="EA4" s="125"/>
      <c r="EB4" s="125"/>
      <c r="EC4" s="125"/>
      <c r="ED4" s="125"/>
      <c r="EE4" s="125"/>
      <c r="EF4" s="125"/>
      <c r="EG4" s="125"/>
      <c r="EH4" s="125"/>
      <c r="EI4" s="125"/>
      <c r="EJ4" s="125"/>
      <c r="EK4" s="125"/>
      <c r="EL4" s="125"/>
      <c r="EM4" s="125"/>
      <c r="EN4" s="125"/>
      <c r="EO4" s="125"/>
      <c r="EP4" s="125"/>
      <c r="EQ4" s="125"/>
      <c r="ER4" s="125"/>
      <c r="ES4" s="125"/>
      <c r="ET4" s="125"/>
      <c r="EU4" s="125"/>
      <c r="EV4" s="125"/>
      <c r="EW4" s="125"/>
      <c r="EX4" s="125"/>
      <c r="EY4" s="125"/>
      <c r="EZ4" s="125"/>
      <c r="FA4" s="125"/>
      <c r="FB4" s="125"/>
      <c r="FC4" s="125"/>
      <c r="FD4" s="125"/>
      <c r="FE4" s="125"/>
      <c r="FF4" s="125"/>
      <c r="FG4" s="125"/>
      <c r="FH4" s="125"/>
      <c r="FI4" s="125"/>
      <c r="FJ4" s="125"/>
      <c r="FK4" s="125"/>
      <c r="FL4" s="125"/>
      <c r="FM4" s="125"/>
      <c r="FN4" s="125"/>
      <c r="FO4" s="125"/>
      <c r="FP4" s="125"/>
      <c r="FQ4" s="125"/>
      <c r="FR4" s="125"/>
      <c r="FS4" s="125"/>
      <c r="FT4" s="125"/>
      <c r="FU4" s="125"/>
      <c r="FV4" s="125"/>
      <c r="FW4" s="125"/>
      <c r="FX4" s="125"/>
      <c r="FY4" s="125"/>
      <c r="FZ4" s="125"/>
      <c r="GA4" s="125"/>
      <c r="GB4" s="125"/>
      <c r="GC4" s="125"/>
      <c r="GD4" s="125"/>
      <c r="GE4" s="125"/>
      <c r="GF4" s="125"/>
      <c r="GG4" s="125"/>
      <c r="GH4" s="125"/>
      <c r="GI4" s="125"/>
      <c r="GJ4" s="125"/>
      <c r="GK4" s="125"/>
    </row>
    <row r="5" customFormat="false" ht="13.2" hidden="false" customHeight="false" outlineLevel="0" collapsed="false">
      <c r="A5" s="0" t="s">
        <v>317</v>
      </c>
      <c r="D5" s="126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</row>
    <row r="6" customFormat="false" ht="15.6" hidden="false" customHeight="false" outlineLevel="0" collapsed="false">
      <c r="A6" s="0" t="s">
        <v>144</v>
      </c>
      <c r="B6" s="0" t="s">
        <v>145</v>
      </c>
      <c r="C6" s="127"/>
      <c r="D6" s="12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</row>
    <row r="7" customFormat="false" ht="13.2" hidden="false" customHeight="false" outlineLevel="0" collapsed="false">
      <c r="C7" s="127"/>
      <c r="D7" s="12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</row>
    <row r="8" customFormat="false" ht="15.6" hidden="false" customHeight="false" outlineLevel="0" collapsed="false">
      <c r="A8" s="0" t="s">
        <v>318</v>
      </c>
      <c r="B8" s="0" t="s">
        <v>319</v>
      </c>
      <c r="C8" s="128"/>
      <c r="D8" s="129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</row>
    <row r="9" customFormat="false" ht="15.6" hidden="false" customHeight="false" outlineLevel="0" collapsed="false">
      <c r="A9" s="0" t="s">
        <v>320</v>
      </c>
      <c r="B9" s="0" t="s">
        <v>321</v>
      </c>
      <c r="C9" s="130"/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</row>
    <row r="10" customFormat="false" ht="15.6" hidden="false" customHeight="false" outlineLevel="0" collapsed="false">
      <c r="A10" s="0" t="s">
        <v>322</v>
      </c>
      <c r="B10" s="0" t="s">
        <v>323</v>
      </c>
      <c r="C10" s="130"/>
      <c r="D10" s="131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</row>
    <row r="11" customFormat="false" ht="15.6" hidden="false" customHeight="false" outlineLevel="0" collapsed="false">
      <c r="A11" s="0" t="s">
        <v>324</v>
      </c>
      <c r="B11" s="0" t="s">
        <v>325</v>
      </c>
      <c r="C11" s="132"/>
      <c r="D11" s="133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</row>
    <row r="12" customFormat="false" ht="13.2" hidden="false" customHeight="false" outlineLevel="0" collapsed="false">
      <c r="A12" s="0" t="s">
        <v>326</v>
      </c>
      <c r="B12" s="0" t="s">
        <v>327</v>
      </c>
      <c r="C12" s="132"/>
      <c r="D12" s="133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</row>
    <row r="13" customFormat="false" ht="16.2" hidden="false" customHeight="false" outlineLevel="0" collapsed="false">
      <c r="A13" s="0" t="s">
        <v>328</v>
      </c>
      <c r="B13" s="13" t="s">
        <v>79</v>
      </c>
      <c r="C13" s="134"/>
      <c r="D13" s="13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</row>
    <row r="14" customFormat="false" ht="16.2" hidden="false" customHeight="false" outlineLevel="0" collapsed="false">
      <c r="B14" s="13" t="s">
        <v>80</v>
      </c>
      <c r="C14" s="128"/>
      <c r="D14" s="129"/>
      <c r="E14" s="129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</row>
    <row r="15" customFormat="false" ht="16.2" hidden="false" customHeight="false" outlineLevel="0" collapsed="false">
      <c r="A15" s="0" t="s">
        <v>329</v>
      </c>
      <c r="B15" s="13" t="s">
        <v>80</v>
      </c>
      <c r="C15" s="128"/>
      <c r="D15" s="129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</row>
    <row r="16" customFormat="false" ht="16.2" hidden="false" customHeight="false" outlineLevel="0" collapsed="false">
      <c r="B16" s="13" t="s">
        <v>79</v>
      </c>
      <c r="C16" s="134"/>
      <c r="D16" s="13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</row>
    <row r="17" customFormat="false" ht="16.2" hidden="false" customHeight="false" outlineLevel="0" collapsed="false">
      <c r="A17" s="0" t="s">
        <v>330</v>
      </c>
      <c r="B17" s="13" t="s">
        <v>83</v>
      </c>
      <c r="C17" s="134"/>
      <c r="D17" s="13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</row>
    <row r="18" customFormat="false" ht="16.2" hidden="false" customHeight="false" outlineLevel="0" collapsed="false">
      <c r="B18" s="13" t="s">
        <v>85</v>
      </c>
      <c r="C18" s="128"/>
      <c r="D18" s="129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</row>
    <row r="19" customFormat="false" ht="16.2" hidden="false" customHeight="false" outlineLevel="0" collapsed="false">
      <c r="A19" s="0" t="s">
        <v>331</v>
      </c>
      <c r="B19" s="13" t="s">
        <v>85</v>
      </c>
      <c r="C19" s="128"/>
      <c r="D19" s="129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</row>
    <row r="20" customFormat="false" ht="16.2" hidden="false" customHeight="false" outlineLevel="0" collapsed="false">
      <c r="B20" s="13" t="s">
        <v>83</v>
      </c>
      <c r="C20" s="134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</row>
    <row r="21" customFormat="false" ht="16.2" hidden="false" customHeight="false" outlineLevel="0" collapsed="false">
      <c r="A21" s="0" t="s">
        <v>332</v>
      </c>
      <c r="B21" s="13" t="s">
        <v>333</v>
      </c>
      <c r="C21" s="134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</row>
    <row r="22" customFormat="false" ht="16.2" hidden="false" customHeight="false" outlineLevel="0" collapsed="false">
      <c r="B22" s="13" t="s">
        <v>334</v>
      </c>
      <c r="C22" s="134"/>
      <c r="D22" s="129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</row>
    <row r="23" customFormat="false" ht="16.2" hidden="false" customHeight="false" outlineLevel="0" collapsed="false">
      <c r="A23" s="0" t="s">
        <v>335</v>
      </c>
      <c r="B23" s="13" t="s">
        <v>334</v>
      </c>
      <c r="C23" s="134"/>
      <c r="D23" s="129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</row>
    <row r="24" customFormat="false" ht="16.2" hidden="false" customHeight="false" outlineLevel="0" collapsed="false">
      <c r="A24" s="0" t="s">
        <v>336</v>
      </c>
      <c r="B24" s="13" t="s">
        <v>333</v>
      </c>
      <c r="C24" s="134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</row>
    <row r="25" customFormat="false" ht="16.2" hidden="false" customHeight="false" outlineLevel="0" collapsed="false">
      <c r="A25" s="0" t="s">
        <v>337</v>
      </c>
      <c r="B25" s="13" t="s">
        <v>338</v>
      </c>
      <c r="C25" s="134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</row>
    <row r="26" customFormat="false" ht="16.2" hidden="false" customHeight="false" outlineLevel="0" collapsed="false">
      <c r="B26" s="13" t="s">
        <v>339</v>
      </c>
      <c r="C26" s="134"/>
      <c r="D26" s="129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</row>
    <row r="27" customFormat="false" ht="16.2" hidden="false" customHeight="false" outlineLevel="0" collapsed="false">
      <c r="A27" s="0" t="s">
        <v>335</v>
      </c>
      <c r="B27" s="13" t="s">
        <v>339</v>
      </c>
      <c r="C27" s="134"/>
      <c r="D27" s="129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</row>
    <row r="28" customFormat="false" ht="16.2" hidden="false" customHeight="false" outlineLevel="0" collapsed="false">
      <c r="A28" s="0" t="s">
        <v>336</v>
      </c>
      <c r="B28" s="13" t="s">
        <v>338</v>
      </c>
      <c r="C28" s="134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</row>
    <row r="29" customFormat="false" ht="15.6" hidden="false" customHeight="false" outlineLevel="0" collapsed="false">
      <c r="A29" s="0" t="s">
        <v>340</v>
      </c>
      <c r="B29" s="0" t="s">
        <v>341</v>
      </c>
      <c r="C29" s="128"/>
      <c r="D29" s="129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</row>
    <row r="30" customFormat="false" ht="16.8" hidden="false" customHeight="false" outlineLevel="0" collapsed="false">
      <c r="A30" s="0" t="s">
        <v>95</v>
      </c>
      <c r="B30" s="0" t="s">
        <v>96</v>
      </c>
      <c r="C30" s="128"/>
      <c r="D30" s="126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</row>
    <row r="31" customFormat="false" ht="13.2" hidden="false" customHeight="false" outlineLevel="0" collapsed="false">
      <c r="A31" s="0" t="s">
        <v>97</v>
      </c>
      <c r="B31" s="0" t="s">
        <v>98</v>
      </c>
      <c r="C31" s="128"/>
      <c r="D31" s="126"/>
      <c r="E31" s="135"/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</row>
    <row r="32" customFormat="false" ht="16.2" hidden="false" customHeight="false" outlineLevel="0" collapsed="false">
      <c r="A32" s="0" t="s">
        <v>342</v>
      </c>
      <c r="B32" s="13" t="s">
        <v>181</v>
      </c>
      <c r="C32" s="128"/>
      <c r="D32" s="129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</row>
    <row r="33" customFormat="false" ht="16.2" hidden="false" customHeight="false" outlineLevel="0" collapsed="false">
      <c r="B33" s="13" t="s">
        <v>343</v>
      </c>
      <c r="C33" s="134"/>
      <c r="D33" s="13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</row>
    <row r="34" customFormat="false" ht="16.2" hidden="false" customHeight="false" outlineLevel="0" collapsed="false">
      <c r="B34" s="13" t="s">
        <v>344</v>
      </c>
      <c r="C34" s="134"/>
      <c r="D34" s="13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</row>
    <row r="35" customFormat="false" ht="16.2" hidden="false" customHeight="false" outlineLevel="0" collapsed="false">
      <c r="B35" s="13" t="s">
        <v>345</v>
      </c>
      <c r="C35" s="128"/>
      <c r="D35" s="129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/>
    </row>
    <row r="36" customFormat="false" ht="16.2" hidden="false" customHeight="false" outlineLevel="0" collapsed="false">
      <c r="B36" s="13" t="s">
        <v>346</v>
      </c>
      <c r="C36" s="134"/>
      <c r="D36" s="13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</row>
    <row r="37" customFormat="false" ht="16.2" hidden="false" customHeight="false" outlineLevel="0" collapsed="false">
      <c r="B37" s="13" t="s">
        <v>347</v>
      </c>
      <c r="C37" s="128"/>
      <c r="D37" s="129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</row>
    <row r="38" customFormat="false" ht="16.8" hidden="false" customHeight="false" outlineLevel="0" collapsed="false">
      <c r="A38" s="0" t="s">
        <v>348</v>
      </c>
      <c r="B38" s="13" t="s">
        <v>349</v>
      </c>
      <c r="C38" s="128"/>
      <c r="D38" s="136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  <c r="CE38" s="129"/>
      <c r="CF38" s="129"/>
      <c r="CG38" s="129"/>
      <c r="CH38" s="129"/>
      <c r="CI38" s="129"/>
      <c r="CJ38" s="129"/>
      <c r="CK38" s="129"/>
      <c r="CL38" s="129"/>
      <c r="CM38" s="129"/>
      <c r="CN38" s="129"/>
      <c r="CO38" s="129"/>
      <c r="CP38" s="129"/>
      <c r="CQ38" s="129"/>
      <c r="CR38" s="129"/>
      <c r="CS38" s="129"/>
      <c r="CT38" s="129"/>
      <c r="CU38" s="129"/>
      <c r="CV38" s="129"/>
      <c r="CW38" s="129"/>
      <c r="CX38" s="129"/>
      <c r="CY38" s="129"/>
      <c r="CZ38" s="129"/>
      <c r="DA38" s="129"/>
      <c r="DB38" s="129"/>
      <c r="DC38" s="129"/>
      <c r="DD38" s="129"/>
      <c r="DE38" s="129"/>
      <c r="DF38" s="129"/>
      <c r="DG38" s="129"/>
      <c r="DH38" s="129"/>
      <c r="DI38" s="129"/>
      <c r="DJ38" s="129"/>
      <c r="DK38" s="129"/>
      <c r="DL38" s="129"/>
      <c r="DM38" s="129"/>
      <c r="DN38" s="129"/>
      <c r="DO38" s="129"/>
      <c r="DP38" s="129"/>
      <c r="DQ38" s="129"/>
      <c r="DR38" s="129"/>
      <c r="DS38" s="129"/>
      <c r="DT38" s="129"/>
      <c r="DU38" s="129"/>
      <c r="DV38" s="129"/>
      <c r="DW38" s="129"/>
      <c r="DX38" s="129"/>
      <c r="DY38" s="129"/>
      <c r="DZ38" s="129"/>
      <c r="EA38" s="129"/>
      <c r="EB38" s="129"/>
      <c r="EC38" s="129"/>
      <c r="ED38" s="129"/>
      <c r="EE38" s="129"/>
      <c r="EF38" s="129"/>
      <c r="EG38" s="129"/>
      <c r="EH38" s="129"/>
      <c r="EI38" s="129"/>
      <c r="EJ38" s="129"/>
      <c r="EK38" s="129"/>
      <c r="EL38" s="129"/>
      <c r="EM38" s="129"/>
      <c r="EN38" s="129"/>
      <c r="EO38" s="129"/>
      <c r="EP38" s="129"/>
      <c r="EQ38" s="129"/>
      <c r="ER38" s="129"/>
      <c r="ES38" s="129"/>
      <c r="ET38" s="129"/>
      <c r="EU38" s="129"/>
      <c r="EV38" s="129"/>
      <c r="EW38" s="129"/>
      <c r="EX38" s="129"/>
      <c r="EY38" s="129"/>
      <c r="EZ38" s="129"/>
      <c r="FA38" s="129"/>
      <c r="FB38" s="129"/>
      <c r="FC38" s="129"/>
      <c r="FD38" s="129"/>
      <c r="FE38" s="129"/>
      <c r="FF38" s="129"/>
      <c r="FG38" s="129"/>
      <c r="FH38" s="129"/>
      <c r="FI38" s="129"/>
      <c r="FJ38" s="129"/>
      <c r="FK38" s="129"/>
      <c r="FL38" s="129"/>
      <c r="FM38" s="129"/>
      <c r="FN38" s="129"/>
      <c r="FO38" s="129"/>
      <c r="FP38" s="129"/>
      <c r="FQ38" s="129"/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5"/>
      <c r="GD38" s="125"/>
      <c r="GE38" s="125"/>
      <c r="GF38" s="125"/>
      <c r="GG38" s="125"/>
      <c r="GH38" s="125"/>
      <c r="GI38" s="125"/>
      <c r="GJ38" s="125"/>
      <c r="GK38" s="125"/>
    </row>
    <row r="39" customFormat="false" ht="16.8" hidden="false" customHeight="false" outlineLevel="0" collapsed="false">
      <c r="B39" s="13" t="s">
        <v>350</v>
      </c>
      <c r="C39" s="128"/>
      <c r="D39" s="126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5"/>
      <c r="GD39" s="125"/>
      <c r="GE39" s="125"/>
      <c r="GF39" s="125"/>
      <c r="GG39" s="125"/>
      <c r="GH39" s="125"/>
      <c r="GI39" s="125"/>
      <c r="GJ39" s="125"/>
      <c r="GK39" s="125"/>
    </row>
    <row r="40" customFormat="false" ht="16.8" hidden="false" customHeight="false" outlineLevel="0" collapsed="false">
      <c r="A40" s="0" t="s">
        <v>351</v>
      </c>
      <c r="B40" s="13" t="s">
        <v>350</v>
      </c>
      <c r="C40" s="128"/>
      <c r="D40" s="126"/>
      <c r="E40" s="126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5"/>
      <c r="GD40" s="125"/>
      <c r="GE40" s="125"/>
      <c r="GF40" s="125"/>
      <c r="GG40" s="125"/>
      <c r="GH40" s="125"/>
      <c r="GI40" s="125"/>
      <c r="GJ40" s="125"/>
      <c r="GK40" s="125"/>
    </row>
    <row r="41" customFormat="false" ht="16.8" hidden="false" customHeight="false" outlineLevel="0" collapsed="false">
      <c r="A41" s="0" t="s">
        <v>352</v>
      </c>
      <c r="B41" s="13" t="s">
        <v>349</v>
      </c>
      <c r="C41" s="128"/>
      <c r="D41" s="136"/>
      <c r="E41" s="136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5"/>
      <c r="GD41" s="125"/>
      <c r="GE41" s="125"/>
      <c r="GF41" s="125"/>
      <c r="GG41" s="125"/>
      <c r="GH41" s="125"/>
      <c r="GI41" s="125"/>
      <c r="GJ41" s="125"/>
      <c r="GK41" s="125"/>
    </row>
    <row r="42" customFormat="false" ht="16.8" hidden="false" customHeight="false" outlineLevel="0" collapsed="false">
      <c r="A42" s="0" t="s">
        <v>353</v>
      </c>
      <c r="B42" s="13" t="s">
        <v>354</v>
      </c>
      <c r="C42" s="128"/>
      <c r="D42" s="136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5"/>
      <c r="GD42" s="125"/>
      <c r="GE42" s="125"/>
      <c r="GF42" s="125"/>
      <c r="GG42" s="125"/>
      <c r="GH42" s="125"/>
      <c r="GI42" s="125"/>
      <c r="GJ42" s="125"/>
      <c r="GK42" s="125"/>
    </row>
    <row r="43" customFormat="false" ht="16.8" hidden="false" customHeight="false" outlineLevel="0" collapsed="false">
      <c r="B43" s="13" t="s">
        <v>355</v>
      </c>
      <c r="C43" s="128"/>
      <c r="D43" s="126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/>
      <c r="FX43" s="129"/>
      <c r="FY43" s="129"/>
      <c r="FZ43" s="129"/>
      <c r="GA43" s="129"/>
      <c r="GB43" s="129"/>
      <c r="GC43" s="125"/>
      <c r="GD43" s="125"/>
      <c r="GE43" s="125"/>
      <c r="GF43" s="125"/>
      <c r="GG43" s="125"/>
      <c r="GH43" s="125"/>
      <c r="GI43" s="125"/>
      <c r="GJ43" s="125"/>
      <c r="GK43" s="125"/>
    </row>
    <row r="44" customFormat="false" ht="16.8" hidden="false" customHeight="false" outlineLevel="0" collapsed="false">
      <c r="A44" s="0" t="s">
        <v>356</v>
      </c>
      <c r="B44" s="13" t="s">
        <v>355</v>
      </c>
      <c r="C44" s="128"/>
      <c r="D44" s="126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/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/>
      <c r="FU44" s="129"/>
      <c r="FV44" s="129"/>
      <c r="FW44" s="129"/>
      <c r="FX44" s="129"/>
      <c r="FY44" s="129"/>
      <c r="FZ44" s="129"/>
      <c r="GA44" s="129"/>
      <c r="GB44" s="129"/>
      <c r="GC44" s="125"/>
      <c r="GD44" s="125"/>
      <c r="GE44" s="125"/>
      <c r="GF44" s="125"/>
      <c r="GG44" s="125"/>
      <c r="GH44" s="125"/>
      <c r="GI44" s="125"/>
      <c r="GJ44" s="125"/>
      <c r="GK44" s="125"/>
    </row>
    <row r="45" customFormat="false" ht="16.8" hidden="false" customHeight="false" outlineLevel="0" collapsed="false">
      <c r="B45" s="13" t="s">
        <v>357</v>
      </c>
      <c r="C45" s="128"/>
      <c r="D45" s="126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/>
      <c r="BU45" s="129"/>
      <c r="BV45" s="129"/>
      <c r="BW45" s="129"/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/>
      <c r="FU45" s="129"/>
      <c r="FV45" s="129"/>
      <c r="FW45" s="129"/>
      <c r="FX45" s="129"/>
      <c r="FY45" s="129"/>
      <c r="FZ45" s="129"/>
      <c r="GA45" s="129"/>
      <c r="GB45" s="129"/>
      <c r="GC45" s="125"/>
      <c r="GD45" s="125"/>
      <c r="GE45" s="125"/>
      <c r="GF45" s="125"/>
      <c r="GG45" s="125"/>
      <c r="GH45" s="125"/>
      <c r="GI45" s="125"/>
      <c r="GJ45" s="125"/>
      <c r="GK45" s="125"/>
    </row>
    <row r="46" customFormat="false" ht="16.8" hidden="false" customHeight="false" outlineLevel="0" collapsed="false">
      <c r="A46" s="0" t="s">
        <v>358</v>
      </c>
      <c r="B46" s="13" t="s">
        <v>354</v>
      </c>
      <c r="C46" s="128"/>
      <c r="D46" s="126"/>
      <c r="E46" s="126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29"/>
      <c r="FZ46" s="129"/>
      <c r="GA46" s="129"/>
      <c r="GB46" s="129"/>
      <c r="GC46" s="125"/>
      <c r="GD46" s="125"/>
      <c r="GE46" s="125"/>
      <c r="GF46" s="125"/>
      <c r="GG46" s="125"/>
      <c r="GH46" s="125"/>
      <c r="GI46" s="125"/>
      <c r="GJ46" s="125"/>
      <c r="GK46" s="125"/>
    </row>
    <row r="47" customFormat="false" ht="15.6" hidden="false" customHeight="false" outlineLevel="0" collapsed="false">
      <c r="A47" s="0" t="s">
        <v>359</v>
      </c>
      <c r="B47" s="0" t="s">
        <v>360</v>
      </c>
      <c r="C47" s="128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/>
      <c r="AS47" s="129"/>
      <c r="AT47" s="129"/>
      <c r="AU47" s="129"/>
      <c r="AV47" s="129"/>
      <c r="AW47" s="129"/>
      <c r="AX47" s="129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/>
      <c r="CH47" s="129"/>
      <c r="CI47" s="129"/>
      <c r="CJ47" s="129"/>
      <c r="CK47" s="129"/>
      <c r="CL47" s="129"/>
      <c r="CM47" s="129"/>
      <c r="CN47" s="129"/>
      <c r="CO47" s="129"/>
      <c r="CP47" s="129"/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/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5"/>
      <c r="GD47" s="125"/>
      <c r="GE47" s="125"/>
      <c r="GF47" s="125"/>
      <c r="GG47" s="125"/>
      <c r="GH47" s="125"/>
      <c r="GI47" s="125"/>
      <c r="GJ47" s="125"/>
      <c r="GK47" s="125"/>
    </row>
    <row r="48" customFormat="false" ht="15.6" hidden="false" customHeight="false" outlineLevel="0" collapsed="false">
      <c r="A48" s="0" t="s">
        <v>361</v>
      </c>
      <c r="B48" s="0" t="s">
        <v>360</v>
      </c>
      <c r="C48" s="128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/>
      <c r="CO48" s="129"/>
      <c r="CP48" s="129"/>
      <c r="CQ48" s="129"/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/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/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/>
      <c r="FW48" s="129"/>
      <c r="FX48" s="129"/>
      <c r="FY48" s="129"/>
      <c r="FZ48" s="129"/>
      <c r="GA48" s="129"/>
      <c r="GB48" s="129"/>
      <c r="GC48" s="125"/>
      <c r="GD48" s="125"/>
      <c r="GE48" s="125"/>
      <c r="GF48" s="125"/>
      <c r="GG48" s="125"/>
      <c r="GH48" s="125"/>
      <c r="GI48" s="125"/>
      <c r="GJ48" s="125"/>
      <c r="GK48" s="125"/>
    </row>
    <row r="49" customFormat="false" ht="15.6" hidden="false" customHeight="false" outlineLevel="0" collapsed="false">
      <c r="A49" s="0" t="s">
        <v>359</v>
      </c>
      <c r="B49" s="0" t="s">
        <v>362</v>
      </c>
      <c r="C49" s="128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/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5"/>
      <c r="GD49" s="125"/>
      <c r="GE49" s="125"/>
      <c r="GF49" s="125"/>
      <c r="GG49" s="125"/>
      <c r="GH49" s="125"/>
      <c r="GI49" s="125"/>
      <c r="GJ49" s="125"/>
      <c r="GK49" s="125"/>
    </row>
    <row r="50" customFormat="false" ht="15.6" hidden="false" customHeight="false" outlineLevel="0" collapsed="false">
      <c r="A50" s="0" t="s">
        <v>363</v>
      </c>
      <c r="B50" s="0" t="s">
        <v>362</v>
      </c>
      <c r="C50" s="128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5"/>
      <c r="GD50" s="125"/>
      <c r="GE50" s="125"/>
      <c r="GF50" s="125"/>
      <c r="GG50" s="125"/>
      <c r="GH50" s="125"/>
      <c r="GI50" s="125"/>
      <c r="GJ50" s="125"/>
      <c r="GK50" s="125"/>
    </row>
    <row r="51" customFormat="false" ht="16.2" hidden="false" customHeight="false" outlineLevel="0" collapsed="false">
      <c r="B51" s="13" t="s">
        <v>143</v>
      </c>
      <c r="C51" s="128"/>
      <c r="D51" s="129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</row>
    <row r="52" customFormat="false" ht="16.2" hidden="false" customHeight="false" outlineLevel="0" collapsed="false">
      <c r="B52" s="13" t="s">
        <v>364</v>
      </c>
      <c r="C52" s="128"/>
      <c r="D52" s="129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</row>
    <row r="53" customFormat="false" ht="16.2" hidden="false" customHeight="false" outlineLevel="0" collapsed="false">
      <c r="A53" s="0" t="s">
        <v>365</v>
      </c>
      <c r="B53" s="13" t="s">
        <v>9</v>
      </c>
      <c r="C53" s="128"/>
      <c r="D53" s="13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/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</row>
    <row r="54" customFormat="false" ht="16.2" hidden="false" customHeight="false" outlineLevel="0" collapsed="false">
      <c r="B54" s="13" t="s">
        <v>366</v>
      </c>
      <c r="C54" s="128"/>
      <c r="D54" s="129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</row>
    <row r="55" customFormat="false" ht="16.2" hidden="false" customHeight="false" outlineLevel="0" collapsed="false">
      <c r="A55" s="0" t="s">
        <v>146</v>
      </c>
      <c r="B55" s="0" t="s">
        <v>147</v>
      </c>
      <c r="C55" s="128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/>
      <c r="FU55" s="125"/>
      <c r="FV55" s="125"/>
      <c r="FW55" s="125"/>
      <c r="FX55" s="125"/>
      <c r="FY55" s="125"/>
      <c r="FZ55" s="125"/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</row>
    <row r="56" customFormat="false" ht="13.2" hidden="false" customHeight="false" outlineLevel="0" collapsed="false">
      <c r="A56" s="0" t="s">
        <v>148</v>
      </c>
      <c r="B56" s="0" t="s">
        <v>149</v>
      </c>
      <c r="C56" s="128"/>
      <c r="D56" s="129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</row>
    <row r="57" customFormat="false" ht="16.8" hidden="false" customHeight="false" outlineLevel="0" collapsed="false">
      <c r="A57" s="0" t="s">
        <v>150</v>
      </c>
      <c r="B57" s="13" t="s">
        <v>151</v>
      </c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</row>
    <row r="58" customFormat="false" ht="16.8" hidden="false" customHeight="false" outlineLevel="0" collapsed="false">
      <c r="A58" s="0" t="s">
        <v>152</v>
      </c>
      <c r="B58" s="13" t="s">
        <v>153</v>
      </c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</row>
    <row r="59" customFormat="false" ht="13.2" hidden="false" customHeight="false" outlineLevel="0" collapsed="false">
      <c r="B59" s="0" t="s">
        <v>367</v>
      </c>
      <c r="C59" s="134"/>
      <c r="D59" s="13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/>
      <c r="EN59" s="125"/>
      <c r="EO59" s="125"/>
      <c r="EP59" s="125"/>
      <c r="EQ59" s="125"/>
      <c r="ER59" s="125"/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</row>
    <row r="60" customFormat="false" ht="16.8" hidden="false" customHeight="false" outlineLevel="0" collapsed="false">
      <c r="A60" s="0" t="s">
        <v>154</v>
      </c>
      <c r="B60" s="13" t="s">
        <v>155</v>
      </c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</row>
    <row r="61" customFormat="false" ht="13.2" hidden="false" customHeight="false" outlineLevel="0" collapsed="false">
      <c r="C61" s="134"/>
      <c r="D61" s="13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/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</row>
    <row r="62" customFormat="false" ht="16.8" hidden="false" customHeight="false" outlineLevel="0" collapsed="false">
      <c r="A62" s="0" t="s">
        <v>156</v>
      </c>
      <c r="B62" s="13" t="s">
        <v>157</v>
      </c>
      <c r="C62" s="137"/>
      <c r="D62" s="138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</row>
    <row r="63" customFormat="false" ht="13.2" hidden="false" customHeight="false" outlineLevel="0" collapsed="false">
      <c r="B63" s="0" t="s">
        <v>367</v>
      </c>
      <c r="C63" s="139"/>
      <c r="D63" s="140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/>
      <c r="GE63" s="125"/>
      <c r="GF63" s="125"/>
      <c r="GG63" s="125"/>
      <c r="GH63" s="125"/>
      <c r="GI63" s="125"/>
      <c r="GJ63" s="125"/>
      <c r="GK63" s="125"/>
    </row>
    <row r="64" customFormat="false" ht="16.8" hidden="false" customHeight="false" outlineLevel="0" collapsed="false">
      <c r="A64" s="0" t="s">
        <v>368</v>
      </c>
      <c r="B64" s="0" t="s">
        <v>369</v>
      </c>
      <c r="C64" s="127"/>
      <c r="D64" s="126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</row>
    <row r="65" customFormat="false" ht="13.2" hidden="false" customHeight="false" outlineLevel="0" collapsed="false">
      <c r="B65" s="0" t="s">
        <v>370</v>
      </c>
      <c r="C65" s="127"/>
      <c r="D65" s="125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  <c r="CE65" s="131"/>
      <c r="CF65" s="131"/>
      <c r="CG65" s="131"/>
      <c r="CH65" s="131"/>
      <c r="CI65" s="131"/>
      <c r="CJ65" s="131"/>
      <c r="CK65" s="131"/>
      <c r="CL65" s="131"/>
      <c r="CM65" s="131"/>
      <c r="CN65" s="131"/>
      <c r="CO65" s="131"/>
      <c r="CP65" s="131"/>
      <c r="CQ65" s="131"/>
      <c r="CR65" s="131"/>
      <c r="CS65" s="131"/>
      <c r="CT65" s="131"/>
      <c r="CU65" s="131"/>
      <c r="CV65" s="131"/>
      <c r="CW65" s="131"/>
      <c r="CX65" s="131"/>
      <c r="CY65" s="131"/>
      <c r="CZ65" s="131"/>
      <c r="DA65" s="131"/>
      <c r="DB65" s="131"/>
      <c r="DC65" s="131"/>
      <c r="DD65" s="131"/>
      <c r="DE65" s="131"/>
      <c r="DF65" s="131"/>
      <c r="DG65" s="131"/>
      <c r="DH65" s="131"/>
      <c r="DI65" s="131"/>
      <c r="DJ65" s="131"/>
      <c r="DK65" s="131"/>
      <c r="DL65" s="131"/>
      <c r="DM65" s="131"/>
      <c r="DN65" s="131"/>
      <c r="DO65" s="131"/>
      <c r="DP65" s="131"/>
      <c r="DQ65" s="131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25"/>
      <c r="GD65" s="125"/>
      <c r="GE65" s="125"/>
      <c r="GF65" s="125"/>
      <c r="GG65" s="125"/>
      <c r="GH65" s="125"/>
      <c r="GI65" s="125"/>
      <c r="GJ65" s="125"/>
      <c r="GK65" s="125"/>
    </row>
    <row r="66" customFormat="false" ht="13.2" hidden="false" customHeight="false" outlineLevel="0" collapsed="false">
      <c r="A66" s="0" t="s">
        <v>371</v>
      </c>
      <c r="B66" s="0" t="s">
        <v>185</v>
      </c>
      <c r="C66" s="127"/>
      <c r="D66" s="129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  <c r="CE66" s="131"/>
      <c r="CF66" s="131"/>
      <c r="CG66" s="131"/>
      <c r="CH66" s="131"/>
      <c r="CI66" s="131"/>
      <c r="CJ66" s="131"/>
      <c r="CK66" s="131"/>
      <c r="CL66" s="131"/>
      <c r="CM66" s="131"/>
      <c r="CN66" s="131"/>
      <c r="CO66" s="131"/>
      <c r="CP66" s="131"/>
      <c r="CQ66" s="131"/>
      <c r="CR66" s="131"/>
      <c r="CS66" s="131"/>
      <c r="CT66" s="131"/>
      <c r="CU66" s="131"/>
      <c r="CV66" s="131"/>
      <c r="CW66" s="131"/>
      <c r="CX66" s="131"/>
      <c r="CY66" s="131"/>
      <c r="CZ66" s="131"/>
      <c r="DA66" s="131"/>
      <c r="DB66" s="131"/>
      <c r="DC66" s="131"/>
      <c r="DD66" s="131"/>
      <c r="DE66" s="131"/>
      <c r="DF66" s="131"/>
      <c r="DG66" s="131"/>
      <c r="DH66" s="131"/>
      <c r="DI66" s="131"/>
      <c r="DJ66" s="131"/>
      <c r="DK66" s="131"/>
      <c r="DL66" s="131"/>
      <c r="DM66" s="131"/>
      <c r="DN66" s="131"/>
      <c r="DO66" s="131"/>
      <c r="DP66" s="131"/>
      <c r="DQ66" s="131"/>
      <c r="DR66" s="131"/>
      <c r="DS66" s="131"/>
      <c r="DT66" s="131"/>
      <c r="DU66" s="131"/>
      <c r="DV66" s="131"/>
      <c r="DW66" s="131"/>
      <c r="DX66" s="131"/>
      <c r="DY66" s="131"/>
      <c r="DZ66" s="131"/>
      <c r="EA66" s="131"/>
      <c r="EB66" s="131"/>
      <c r="EC66" s="131"/>
      <c r="ED66" s="131"/>
      <c r="EE66" s="131"/>
      <c r="EF66" s="131"/>
      <c r="EG66" s="131"/>
      <c r="EH66" s="131"/>
      <c r="EI66" s="131"/>
      <c r="EJ66" s="131"/>
      <c r="EK66" s="131"/>
      <c r="EL66" s="131"/>
      <c r="EM66" s="131"/>
      <c r="EN66" s="131"/>
      <c r="EO66" s="131"/>
      <c r="EP66" s="131"/>
      <c r="EQ66" s="131"/>
      <c r="ER66" s="131"/>
      <c r="ES66" s="131"/>
      <c r="ET66" s="131"/>
      <c r="EU66" s="131"/>
      <c r="EV66" s="131"/>
      <c r="EW66" s="131"/>
      <c r="EX66" s="131"/>
      <c r="EY66" s="131"/>
      <c r="EZ66" s="131"/>
      <c r="FA66" s="131"/>
      <c r="FB66" s="131"/>
      <c r="FC66" s="131"/>
      <c r="FD66" s="131"/>
      <c r="FE66" s="131"/>
      <c r="FF66" s="131"/>
      <c r="FG66" s="131"/>
      <c r="FH66" s="131"/>
      <c r="FI66" s="131"/>
      <c r="FJ66" s="131"/>
      <c r="FK66" s="131"/>
      <c r="FL66" s="131"/>
      <c r="FM66" s="131"/>
      <c r="FN66" s="131"/>
      <c r="FO66" s="131"/>
      <c r="FP66" s="131"/>
      <c r="FQ66" s="131"/>
      <c r="FR66" s="131"/>
      <c r="FS66" s="131"/>
      <c r="FT66" s="131"/>
      <c r="FU66" s="131"/>
      <c r="FV66" s="131"/>
      <c r="FW66" s="131"/>
      <c r="FX66" s="131"/>
      <c r="FY66" s="131"/>
      <c r="FZ66" s="131"/>
      <c r="GA66" s="131"/>
      <c r="GB66" s="131"/>
      <c r="GC66" s="125"/>
      <c r="GD66" s="125"/>
      <c r="GE66" s="125"/>
      <c r="GF66" s="125"/>
      <c r="GG66" s="125"/>
      <c r="GH66" s="125"/>
      <c r="GI66" s="125"/>
      <c r="GJ66" s="125"/>
      <c r="GK66" s="125"/>
    </row>
    <row r="67" customFormat="false" ht="13.2" hidden="false" customHeight="false" outlineLevel="0" collapsed="false">
      <c r="B67" s="0" t="s">
        <v>372</v>
      </c>
      <c r="C67" s="127"/>
      <c r="D67" s="126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  <c r="CE67" s="131"/>
      <c r="CF67" s="131"/>
      <c r="CG67" s="131"/>
      <c r="CH67" s="131"/>
      <c r="CI67" s="131"/>
      <c r="CJ67" s="131"/>
      <c r="CK67" s="131"/>
      <c r="CL67" s="131"/>
      <c r="CM67" s="131"/>
      <c r="CN67" s="131"/>
      <c r="CO67" s="131"/>
      <c r="CP67" s="131"/>
      <c r="CQ67" s="131"/>
      <c r="CR67" s="131"/>
      <c r="CS67" s="131"/>
      <c r="CT67" s="131"/>
      <c r="CU67" s="131"/>
      <c r="CV67" s="131"/>
      <c r="CW67" s="131"/>
      <c r="CX67" s="131"/>
      <c r="CY67" s="131"/>
      <c r="CZ67" s="131"/>
      <c r="DA67" s="131"/>
      <c r="DB67" s="131"/>
      <c r="DC67" s="131"/>
      <c r="DD67" s="131"/>
      <c r="DE67" s="131"/>
      <c r="DF67" s="131"/>
      <c r="DG67" s="131"/>
      <c r="DH67" s="131"/>
      <c r="DI67" s="131"/>
      <c r="DJ67" s="131"/>
      <c r="DK67" s="131"/>
      <c r="DL67" s="131"/>
      <c r="DM67" s="131"/>
      <c r="DN67" s="131"/>
      <c r="DO67" s="131"/>
      <c r="DP67" s="131"/>
      <c r="DQ67" s="131"/>
      <c r="DR67" s="131"/>
      <c r="DS67" s="131"/>
      <c r="DT67" s="131"/>
      <c r="DU67" s="131"/>
      <c r="DV67" s="131"/>
      <c r="DW67" s="131"/>
      <c r="DX67" s="131"/>
      <c r="DY67" s="131"/>
      <c r="DZ67" s="131"/>
      <c r="EA67" s="131"/>
      <c r="EB67" s="131"/>
      <c r="EC67" s="131"/>
      <c r="ED67" s="131"/>
      <c r="EE67" s="131"/>
      <c r="EF67" s="131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1"/>
      <c r="EX67" s="131"/>
      <c r="EY67" s="131"/>
      <c r="EZ67" s="131"/>
      <c r="FA67" s="131"/>
      <c r="FB67" s="131"/>
      <c r="FC67" s="131"/>
      <c r="FD67" s="131"/>
      <c r="FE67" s="131"/>
      <c r="FF67" s="131"/>
      <c r="FG67" s="131"/>
      <c r="FH67" s="131"/>
      <c r="FI67" s="131"/>
      <c r="FJ67" s="131"/>
      <c r="FK67" s="131"/>
      <c r="FL67" s="131"/>
      <c r="FM67" s="131"/>
      <c r="FN67" s="131"/>
      <c r="FO67" s="131"/>
      <c r="FP67" s="131"/>
      <c r="FQ67" s="131"/>
      <c r="FR67" s="131"/>
      <c r="FS67" s="131"/>
      <c r="FT67" s="131"/>
      <c r="FU67" s="131"/>
      <c r="FV67" s="131"/>
      <c r="FW67" s="131"/>
      <c r="FX67" s="131"/>
      <c r="FY67" s="131"/>
      <c r="FZ67" s="131"/>
      <c r="GA67" s="131"/>
      <c r="GB67" s="131"/>
      <c r="GC67" s="125"/>
      <c r="GD67" s="125"/>
      <c r="GE67" s="125"/>
      <c r="GF67" s="125"/>
      <c r="GG67" s="125"/>
      <c r="GH67" s="125"/>
      <c r="GI67" s="125"/>
      <c r="GJ67" s="125"/>
      <c r="GK67" s="125"/>
    </row>
    <row r="68" s="8" customFormat="true" ht="16.2" hidden="false" customHeight="false" outlineLevel="0" collapsed="false">
      <c r="A68" s="8" t="s">
        <v>373</v>
      </c>
      <c r="B68" s="13" t="s">
        <v>374</v>
      </c>
      <c r="C68" s="128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129"/>
      <c r="BS68" s="129"/>
      <c r="BT68" s="129"/>
      <c r="BU68" s="129"/>
      <c r="BV68" s="129"/>
      <c r="BW68" s="129"/>
      <c r="BX68" s="129"/>
      <c r="BY68" s="129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41"/>
      <c r="GD68" s="141"/>
      <c r="GE68" s="141"/>
      <c r="GF68" s="141"/>
      <c r="GG68" s="141"/>
      <c r="GH68" s="141"/>
      <c r="GI68" s="141"/>
      <c r="GJ68" s="141"/>
      <c r="GK68" s="141"/>
    </row>
    <row r="69" customFormat="false" ht="16.2" hidden="false" customHeight="false" outlineLevel="0" collapsed="false">
      <c r="B69" s="13" t="s">
        <v>375</v>
      </c>
      <c r="C69" s="134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  <c r="AL69" s="135"/>
      <c r="AM69" s="135"/>
      <c r="AN69" s="135"/>
      <c r="AO69" s="135"/>
      <c r="AP69" s="135"/>
      <c r="AQ69" s="135"/>
      <c r="AR69" s="135"/>
      <c r="AS69" s="135"/>
      <c r="AT69" s="135"/>
      <c r="AU69" s="135"/>
      <c r="AV69" s="135"/>
      <c r="AW69" s="135"/>
      <c r="AX69" s="135"/>
      <c r="AY69" s="135"/>
      <c r="AZ69" s="135"/>
      <c r="BA69" s="135"/>
      <c r="BB69" s="135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  <c r="BN69" s="135"/>
      <c r="BO69" s="135"/>
      <c r="BP69" s="135"/>
      <c r="BQ69" s="135"/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35"/>
      <c r="CL69" s="135"/>
      <c r="CM69" s="135"/>
      <c r="CN69" s="135"/>
      <c r="CO69" s="135"/>
      <c r="CP69" s="135"/>
      <c r="CQ69" s="135"/>
      <c r="CR69" s="135"/>
      <c r="CS69" s="135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D69" s="135"/>
      <c r="EE69" s="135"/>
      <c r="EF69" s="135"/>
      <c r="EG69" s="135"/>
      <c r="EH69" s="135"/>
      <c r="EI69" s="135"/>
      <c r="EJ69" s="135"/>
      <c r="EK69" s="135"/>
      <c r="EL69" s="135"/>
      <c r="EM69" s="135"/>
      <c r="EN69" s="135"/>
      <c r="EO69" s="135"/>
      <c r="EP69" s="135"/>
      <c r="EQ69" s="135"/>
      <c r="ER69" s="135"/>
      <c r="ES69" s="135"/>
      <c r="ET69" s="135"/>
      <c r="EU69" s="135"/>
      <c r="EV69" s="135"/>
      <c r="EW69" s="135"/>
      <c r="EX69" s="135"/>
      <c r="EY69" s="135"/>
      <c r="EZ69" s="135"/>
      <c r="FA69" s="135"/>
      <c r="FB69" s="135"/>
      <c r="FC69" s="135"/>
      <c r="FD69" s="135"/>
      <c r="FE69" s="135"/>
      <c r="FF69" s="135"/>
      <c r="FG69" s="135"/>
      <c r="FH69" s="135"/>
      <c r="FI69" s="135"/>
      <c r="FJ69" s="135"/>
      <c r="FK69" s="135"/>
      <c r="FL69" s="135"/>
      <c r="FM69" s="135"/>
      <c r="FN69" s="135"/>
      <c r="FO69" s="135"/>
      <c r="FP69" s="135"/>
      <c r="FQ69" s="135"/>
      <c r="FR69" s="135"/>
      <c r="FS69" s="135"/>
      <c r="FT69" s="135"/>
      <c r="FU69" s="135"/>
      <c r="FV69" s="135"/>
      <c r="FW69" s="135"/>
      <c r="FX69" s="135"/>
      <c r="FY69" s="135"/>
      <c r="FZ69" s="135"/>
      <c r="GA69" s="135"/>
      <c r="GB69" s="135"/>
      <c r="GC69" s="125"/>
      <c r="GD69" s="125"/>
      <c r="GE69" s="125"/>
      <c r="GF69" s="125"/>
      <c r="GG69" s="125"/>
      <c r="GH69" s="125"/>
      <c r="GI69" s="125"/>
      <c r="GJ69" s="125"/>
      <c r="GK69" s="125"/>
    </row>
    <row r="70" customFormat="false" ht="13.2" hidden="false" customHeight="false" outlineLevel="0" collapsed="false">
      <c r="A70" s="0" t="s">
        <v>376</v>
      </c>
      <c r="B70" s="0" t="s">
        <v>377</v>
      </c>
      <c r="C70" s="127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5"/>
      <c r="GD70" s="125"/>
      <c r="GE70" s="125"/>
      <c r="GF70" s="125"/>
      <c r="GG70" s="125"/>
      <c r="GH70" s="125"/>
      <c r="GI70" s="125"/>
      <c r="GJ70" s="125"/>
      <c r="GK70" s="125"/>
    </row>
    <row r="71" customFormat="false" ht="16.2" hidden="false" customHeight="false" outlineLevel="0" collapsed="false">
      <c r="A71" s="0" t="s">
        <v>378</v>
      </c>
      <c r="B71" s="13" t="s">
        <v>9</v>
      </c>
      <c r="C71" s="134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  <c r="AQ71" s="135"/>
      <c r="AR71" s="135"/>
      <c r="AS71" s="135"/>
      <c r="AT71" s="135"/>
      <c r="AU71" s="135"/>
      <c r="AV71" s="135"/>
      <c r="AW71" s="135"/>
      <c r="AX71" s="135"/>
      <c r="AY71" s="135"/>
      <c r="AZ71" s="135"/>
      <c r="BA71" s="135"/>
      <c r="BB71" s="135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  <c r="BN71" s="135"/>
      <c r="BO71" s="135"/>
      <c r="BP71" s="135"/>
      <c r="BQ71" s="135"/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35"/>
      <c r="CL71" s="135"/>
      <c r="CM71" s="135"/>
      <c r="CN71" s="135"/>
      <c r="CO71" s="135"/>
      <c r="CP71" s="135"/>
      <c r="CQ71" s="135"/>
      <c r="CR71" s="135"/>
      <c r="CS71" s="135"/>
      <c r="CT71" s="135"/>
      <c r="CU71" s="135"/>
      <c r="CV71" s="135"/>
      <c r="CW71" s="135"/>
      <c r="CX71" s="135"/>
      <c r="CY71" s="135"/>
      <c r="CZ71" s="135"/>
      <c r="DA71" s="135"/>
      <c r="DB71" s="135"/>
      <c r="DC71" s="135"/>
      <c r="DD71" s="135"/>
      <c r="DE71" s="135"/>
      <c r="DF71" s="135"/>
      <c r="DG71" s="135"/>
      <c r="DH71" s="135"/>
      <c r="DI71" s="135"/>
      <c r="DJ71" s="135"/>
      <c r="DK71" s="135"/>
      <c r="DL71" s="135"/>
      <c r="DM71" s="135"/>
      <c r="DN71" s="135"/>
      <c r="DO71" s="135"/>
      <c r="DP71" s="135"/>
      <c r="DQ71" s="135"/>
      <c r="DR71" s="135"/>
      <c r="DS71" s="135"/>
      <c r="DT71" s="135"/>
      <c r="DU71" s="135"/>
      <c r="DV71" s="135"/>
      <c r="DW71" s="135"/>
      <c r="DX71" s="135"/>
      <c r="DY71" s="135"/>
      <c r="DZ71" s="135"/>
      <c r="EA71" s="135"/>
      <c r="EB71" s="135"/>
      <c r="EC71" s="135"/>
      <c r="ED71" s="135"/>
      <c r="EE71" s="135"/>
      <c r="EF71" s="135"/>
      <c r="EG71" s="135"/>
      <c r="EH71" s="135"/>
      <c r="EI71" s="135"/>
      <c r="EJ71" s="135"/>
      <c r="EK71" s="135"/>
      <c r="EL71" s="135"/>
      <c r="EM71" s="135"/>
      <c r="EN71" s="135"/>
      <c r="EO71" s="135"/>
      <c r="EP71" s="135"/>
      <c r="EQ71" s="135"/>
      <c r="ER71" s="135"/>
      <c r="ES71" s="135"/>
      <c r="ET71" s="135"/>
      <c r="EU71" s="135"/>
      <c r="EV71" s="135"/>
      <c r="EW71" s="135"/>
      <c r="EX71" s="135"/>
      <c r="EY71" s="135"/>
      <c r="EZ71" s="135"/>
      <c r="FA71" s="135"/>
      <c r="FB71" s="135"/>
      <c r="FC71" s="135"/>
      <c r="FD71" s="135"/>
      <c r="FE71" s="135"/>
      <c r="FF71" s="135"/>
      <c r="FG71" s="135"/>
      <c r="FH71" s="135"/>
      <c r="FI71" s="135"/>
      <c r="FJ71" s="135"/>
      <c r="FK71" s="135"/>
      <c r="FL71" s="135"/>
      <c r="FM71" s="135"/>
      <c r="FN71" s="135"/>
      <c r="FO71" s="135"/>
      <c r="FP71" s="135"/>
      <c r="FQ71" s="135"/>
      <c r="FR71" s="135"/>
      <c r="FS71" s="135"/>
      <c r="FT71" s="135"/>
      <c r="FU71" s="135"/>
      <c r="FV71" s="135"/>
      <c r="FW71" s="135"/>
      <c r="FX71" s="135"/>
      <c r="FY71" s="135"/>
      <c r="FZ71" s="135"/>
      <c r="GA71" s="135"/>
      <c r="GB71" s="135"/>
      <c r="GC71" s="125"/>
      <c r="GD71" s="125"/>
      <c r="GE71" s="125"/>
      <c r="GF71" s="125"/>
      <c r="GG71" s="125"/>
      <c r="GH71" s="125"/>
      <c r="GI71" s="125"/>
      <c r="GJ71" s="125"/>
      <c r="GK71" s="125"/>
    </row>
    <row r="72" customFormat="false" ht="16.2" hidden="false" customHeight="false" outlineLevel="0" collapsed="false">
      <c r="A72" s="0" t="s">
        <v>378</v>
      </c>
      <c r="B72" s="13" t="s">
        <v>12</v>
      </c>
      <c r="C72" s="128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/>
      <c r="BM72" s="129"/>
      <c r="BN72" s="129"/>
      <c r="BO72" s="129"/>
      <c r="BP72" s="129"/>
      <c r="BQ72" s="129"/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29"/>
      <c r="CH72" s="129"/>
      <c r="CI72" s="129"/>
      <c r="CJ72" s="129"/>
      <c r="CK72" s="129"/>
      <c r="CL72" s="129"/>
      <c r="CM72" s="129"/>
      <c r="CN72" s="129"/>
      <c r="CO72" s="129"/>
      <c r="CP72" s="129"/>
      <c r="CQ72" s="129"/>
      <c r="CR72" s="129"/>
      <c r="CS72" s="129"/>
      <c r="CT72" s="129"/>
      <c r="CU72" s="129"/>
      <c r="CV72" s="129"/>
      <c r="CW72" s="129"/>
      <c r="CX72" s="129"/>
      <c r="CY72" s="129"/>
      <c r="CZ72" s="129"/>
      <c r="DA72" s="129"/>
      <c r="DB72" s="129"/>
      <c r="DC72" s="129"/>
      <c r="DD72" s="129"/>
      <c r="DE72" s="129"/>
      <c r="DF72" s="129"/>
      <c r="DG72" s="129"/>
      <c r="DH72" s="129"/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/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/>
      <c r="EY72" s="129"/>
      <c r="EZ72" s="129"/>
      <c r="FA72" s="129"/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/>
      <c r="FP72" s="129"/>
      <c r="FQ72" s="129"/>
      <c r="FR72" s="129"/>
      <c r="FS72" s="129"/>
      <c r="FT72" s="129"/>
      <c r="FU72" s="129"/>
      <c r="FV72" s="129"/>
      <c r="FW72" s="129"/>
      <c r="FX72" s="129"/>
      <c r="FY72" s="129"/>
      <c r="FZ72" s="129"/>
      <c r="GA72" s="129"/>
      <c r="GB72" s="129"/>
      <c r="GC72" s="125"/>
      <c r="GD72" s="125"/>
      <c r="GE72" s="125"/>
      <c r="GF72" s="125"/>
      <c r="GG72" s="125"/>
      <c r="GH72" s="125"/>
      <c r="GI72" s="125"/>
      <c r="GJ72" s="125"/>
      <c r="GK72" s="125"/>
    </row>
    <row r="73" s="142" customFormat="true" ht="13.2" hidden="true" customHeight="false" outlineLevel="0" collapsed="false">
      <c r="A73" s="142" t="s">
        <v>379</v>
      </c>
      <c r="B73" s="142" t="s">
        <v>380</v>
      </c>
      <c r="C73" s="143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5"/>
      <c r="GD73" s="145"/>
      <c r="GE73" s="145"/>
      <c r="GF73" s="145"/>
      <c r="GG73" s="145"/>
      <c r="GH73" s="145"/>
      <c r="GI73" s="145"/>
      <c r="GJ73" s="145"/>
      <c r="GK73" s="145"/>
    </row>
    <row r="74" s="142" customFormat="true" ht="13.2" hidden="true" customHeight="false" outlineLevel="0" collapsed="false">
      <c r="A74" s="142" t="s">
        <v>381</v>
      </c>
      <c r="B74" s="142" t="s">
        <v>382</v>
      </c>
      <c r="C74" s="143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4"/>
      <c r="AV74" s="144"/>
      <c r="AW74" s="144"/>
      <c r="AX74" s="144"/>
      <c r="AY74" s="144"/>
      <c r="AZ74" s="144"/>
      <c r="BA74" s="144"/>
      <c r="BB74" s="144"/>
      <c r="BC74" s="144"/>
      <c r="BD74" s="144"/>
      <c r="BE74" s="144"/>
      <c r="BF74" s="144"/>
      <c r="BG74" s="144"/>
      <c r="BH74" s="144"/>
      <c r="BI74" s="144"/>
      <c r="BJ74" s="144"/>
      <c r="BK74" s="144"/>
      <c r="BL74" s="144"/>
      <c r="BM74" s="144"/>
      <c r="BN74" s="144"/>
      <c r="BO74" s="144"/>
      <c r="BP74" s="144"/>
      <c r="BQ74" s="144"/>
      <c r="BR74" s="144"/>
      <c r="BS74" s="144"/>
      <c r="BT74" s="144"/>
      <c r="BU74" s="14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  <c r="CH74" s="144"/>
      <c r="CI74" s="144"/>
      <c r="CJ74" s="144"/>
      <c r="CK74" s="144"/>
      <c r="CL74" s="144"/>
      <c r="CM74" s="144"/>
      <c r="CN74" s="144"/>
      <c r="CO74" s="144"/>
      <c r="CP74" s="144"/>
      <c r="CQ74" s="144"/>
      <c r="CR74" s="144"/>
      <c r="CS74" s="144"/>
      <c r="CT74" s="144"/>
      <c r="CU74" s="144"/>
      <c r="CV74" s="144"/>
      <c r="CW74" s="144"/>
      <c r="CX74" s="144"/>
      <c r="CY74" s="144"/>
      <c r="CZ74" s="144"/>
      <c r="DA74" s="144"/>
      <c r="DB74" s="144"/>
      <c r="DC74" s="144"/>
      <c r="DD74" s="144"/>
      <c r="DE74" s="144"/>
      <c r="DF74" s="144"/>
      <c r="DG74" s="144"/>
      <c r="DH74" s="144"/>
      <c r="DI74" s="144"/>
      <c r="DJ74" s="144"/>
      <c r="DK74" s="144"/>
      <c r="DL74" s="144"/>
      <c r="DM74" s="144"/>
      <c r="DN74" s="144"/>
      <c r="DO74" s="144"/>
      <c r="DP74" s="144"/>
      <c r="DQ74" s="144"/>
      <c r="DR74" s="144"/>
      <c r="DS74" s="144"/>
      <c r="DT74" s="144"/>
      <c r="DU74" s="144"/>
      <c r="DV74" s="144"/>
      <c r="DW74" s="144"/>
      <c r="DX74" s="144"/>
      <c r="DY74" s="144"/>
      <c r="DZ74" s="144"/>
      <c r="EA74" s="144"/>
      <c r="EB74" s="144"/>
      <c r="EC74" s="144"/>
      <c r="ED74" s="144"/>
      <c r="EE74" s="144"/>
      <c r="EF74" s="144"/>
      <c r="EG74" s="144"/>
      <c r="EH74" s="144"/>
      <c r="EI74" s="144"/>
      <c r="EJ74" s="144"/>
      <c r="EK74" s="144"/>
      <c r="EL74" s="144"/>
      <c r="EM74" s="144"/>
      <c r="EN74" s="144"/>
      <c r="EO74" s="144"/>
      <c r="EP74" s="144"/>
      <c r="EQ74" s="144"/>
      <c r="ER74" s="144"/>
      <c r="ES74" s="144"/>
      <c r="ET74" s="144"/>
      <c r="EU74" s="144"/>
      <c r="EV74" s="144"/>
      <c r="EW74" s="144"/>
      <c r="EX74" s="144"/>
      <c r="EY74" s="144"/>
      <c r="EZ74" s="144"/>
      <c r="FA74" s="144"/>
      <c r="FB74" s="144"/>
      <c r="FC74" s="144"/>
      <c r="FD74" s="144"/>
      <c r="FE74" s="144"/>
      <c r="FF74" s="144"/>
      <c r="FG74" s="144"/>
      <c r="FH74" s="144"/>
      <c r="FI74" s="144"/>
      <c r="FJ74" s="144"/>
      <c r="FK74" s="144"/>
      <c r="FL74" s="144"/>
      <c r="FM74" s="144"/>
      <c r="FN74" s="144"/>
      <c r="FO74" s="144"/>
      <c r="FP74" s="144"/>
      <c r="FQ74" s="144"/>
      <c r="FR74" s="144"/>
      <c r="FS74" s="144"/>
      <c r="FT74" s="144"/>
      <c r="FU74" s="144"/>
      <c r="FV74" s="144"/>
      <c r="FW74" s="144"/>
      <c r="FX74" s="144"/>
      <c r="FY74" s="144"/>
      <c r="FZ74" s="144"/>
      <c r="GA74" s="144"/>
      <c r="GB74" s="144"/>
      <c r="GC74" s="145"/>
      <c r="GD74" s="145"/>
      <c r="GE74" s="145"/>
      <c r="GF74" s="145"/>
      <c r="GG74" s="145"/>
      <c r="GH74" s="145"/>
      <c r="GI74" s="145"/>
      <c r="GJ74" s="145"/>
      <c r="GK74" s="145"/>
    </row>
    <row r="75" s="142" customFormat="true" ht="13.2" hidden="true" customHeight="false" outlineLevel="0" collapsed="false">
      <c r="A75" s="142" t="s">
        <v>381</v>
      </c>
      <c r="B75" s="142" t="s">
        <v>383</v>
      </c>
      <c r="C75" s="143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  <c r="AS75" s="144"/>
      <c r="AT75" s="144"/>
      <c r="AU75" s="144"/>
      <c r="AV75" s="144"/>
      <c r="AW75" s="144"/>
      <c r="AX75" s="144"/>
      <c r="AY75" s="144"/>
      <c r="AZ75" s="144"/>
      <c r="BA75" s="144"/>
      <c r="BB75" s="144"/>
      <c r="BC75" s="144"/>
      <c r="BD75" s="144"/>
      <c r="BE75" s="144"/>
      <c r="BF75" s="144"/>
      <c r="BG75" s="144"/>
      <c r="BH75" s="144"/>
      <c r="BI75" s="144"/>
      <c r="BJ75" s="144"/>
      <c r="BK75" s="144"/>
      <c r="BL75" s="144"/>
      <c r="BM75" s="144"/>
      <c r="BN75" s="144"/>
      <c r="BO75" s="144"/>
      <c r="BP75" s="144"/>
      <c r="BQ75" s="144"/>
      <c r="BR75" s="144"/>
      <c r="BS75" s="144"/>
      <c r="BT75" s="144"/>
      <c r="BU75" s="144"/>
      <c r="BV75" s="144"/>
      <c r="BW75" s="144"/>
      <c r="BX75" s="144"/>
      <c r="BY75" s="144"/>
      <c r="BZ75" s="144"/>
      <c r="CA75" s="144"/>
      <c r="CB75" s="144"/>
      <c r="CC75" s="144"/>
      <c r="CD75" s="144"/>
      <c r="CE75" s="144"/>
      <c r="CF75" s="144"/>
      <c r="CG75" s="144"/>
      <c r="CH75" s="144"/>
      <c r="CI75" s="144"/>
      <c r="CJ75" s="144"/>
      <c r="CK75" s="144"/>
      <c r="CL75" s="144"/>
      <c r="CM75" s="144"/>
      <c r="CN75" s="144"/>
      <c r="CO75" s="144"/>
      <c r="CP75" s="144"/>
      <c r="CQ75" s="144"/>
      <c r="CR75" s="144"/>
      <c r="CS75" s="144"/>
      <c r="CT75" s="144"/>
      <c r="CU75" s="144"/>
      <c r="CV75" s="144"/>
      <c r="CW75" s="144"/>
      <c r="CX75" s="144"/>
      <c r="CY75" s="144"/>
      <c r="CZ75" s="144"/>
      <c r="DA75" s="144"/>
      <c r="DB75" s="144"/>
      <c r="DC75" s="144"/>
      <c r="DD75" s="144"/>
      <c r="DE75" s="144"/>
      <c r="DF75" s="144"/>
      <c r="DG75" s="144"/>
      <c r="DH75" s="144"/>
      <c r="DI75" s="144"/>
      <c r="DJ75" s="144"/>
      <c r="DK75" s="144"/>
      <c r="DL75" s="144"/>
      <c r="DM75" s="144"/>
      <c r="DN75" s="144"/>
      <c r="DO75" s="144"/>
      <c r="DP75" s="144"/>
      <c r="DQ75" s="144"/>
      <c r="DR75" s="144"/>
      <c r="DS75" s="144"/>
      <c r="DT75" s="144"/>
      <c r="DU75" s="144"/>
      <c r="DV75" s="144"/>
      <c r="DW75" s="144"/>
      <c r="DX75" s="144"/>
      <c r="DY75" s="144"/>
      <c r="DZ75" s="144"/>
      <c r="EA75" s="144"/>
      <c r="EB75" s="144"/>
      <c r="EC75" s="144"/>
      <c r="ED75" s="144"/>
      <c r="EE75" s="144"/>
      <c r="EF75" s="144"/>
      <c r="EG75" s="144"/>
      <c r="EH75" s="144"/>
      <c r="EI75" s="144"/>
      <c r="EJ75" s="144"/>
      <c r="EK75" s="144"/>
      <c r="EL75" s="144"/>
      <c r="EM75" s="144"/>
      <c r="EN75" s="144"/>
      <c r="EO75" s="144"/>
      <c r="EP75" s="144"/>
      <c r="EQ75" s="144"/>
      <c r="ER75" s="144"/>
      <c r="ES75" s="144"/>
      <c r="ET75" s="144"/>
      <c r="EU75" s="144"/>
      <c r="EV75" s="144"/>
      <c r="EW75" s="144"/>
      <c r="EX75" s="144"/>
      <c r="EY75" s="144"/>
      <c r="EZ75" s="144"/>
      <c r="FA75" s="144"/>
      <c r="FB75" s="144"/>
      <c r="FC75" s="144"/>
      <c r="FD75" s="144"/>
      <c r="FE75" s="144"/>
      <c r="FF75" s="144"/>
      <c r="FG75" s="144"/>
      <c r="FH75" s="144"/>
      <c r="FI75" s="144"/>
      <c r="FJ75" s="144"/>
      <c r="FK75" s="144"/>
      <c r="FL75" s="144"/>
      <c r="FM75" s="144"/>
      <c r="FN75" s="144"/>
      <c r="FO75" s="144"/>
      <c r="FP75" s="144"/>
      <c r="FQ75" s="144"/>
      <c r="FR75" s="144"/>
      <c r="FS75" s="144"/>
      <c r="FT75" s="144"/>
      <c r="FU75" s="144"/>
      <c r="FV75" s="144"/>
      <c r="FW75" s="144"/>
      <c r="FX75" s="144"/>
      <c r="FY75" s="144"/>
      <c r="FZ75" s="144"/>
      <c r="GA75" s="144"/>
      <c r="GB75" s="144"/>
      <c r="GC75" s="145"/>
      <c r="GD75" s="145"/>
      <c r="GE75" s="145"/>
      <c r="GF75" s="145"/>
      <c r="GG75" s="145"/>
      <c r="GH75" s="145"/>
      <c r="GI75" s="145"/>
      <c r="GJ75" s="145"/>
      <c r="GK75" s="145"/>
    </row>
    <row r="76" s="142" customFormat="true" ht="15" hidden="true" customHeight="false" outlineLevel="0" collapsed="false">
      <c r="A76" s="142" t="s">
        <v>384</v>
      </c>
      <c r="B76" s="146" t="s">
        <v>385</v>
      </c>
      <c r="C76" s="143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  <c r="AS76" s="144"/>
      <c r="AT76" s="144"/>
      <c r="AU76" s="144"/>
      <c r="AV76" s="144"/>
      <c r="AW76" s="144"/>
      <c r="AX76" s="144"/>
      <c r="AY76" s="144"/>
      <c r="AZ76" s="144"/>
      <c r="BA76" s="144"/>
      <c r="BB76" s="144"/>
      <c r="BC76" s="144"/>
      <c r="BD76" s="144"/>
      <c r="BE76" s="144"/>
      <c r="BF76" s="144"/>
      <c r="BG76" s="144"/>
      <c r="BH76" s="144"/>
      <c r="BI76" s="144"/>
      <c r="BJ76" s="144"/>
      <c r="BK76" s="144"/>
      <c r="BL76" s="144"/>
      <c r="BM76" s="144"/>
      <c r="BN76" s="144"/>
      <c r="BO76" s="144"/>
      <c r="BP76" s="144"/>
      <c r="BQ76" s="144"/>
      <c r="BR76" s="144"/>
      <c r="BS76" s="144"/>
      <c r="BT76" s="144"/>
      <c r="BU76" s="144"/>
      <c r="BV76" s="144"/>
      <c r="BW76" s="144"/>
      <c r="BX76" s="144"/>
      <c r="BY76" s="144"/>
      <c r="BZ76" s="144"/>
      <c r="CA76" s="144"/>
      <c r="CB76" s="144"/>
      <c r="CC76" s="144"/>
      <c r="CD76" s="144"/>
      <c r="CE76" s="144"/>
      <c r="CF76" s="144"/>
      <c r="CG76" s="144"/>
      <c r="CH76" s="144"/>
      <c r="CI76" s="144"/>
      <c r="CJ76" s="144"/>
      <c r="CK76" s="144"/>
      <c r="CL76" s="144"/>
      <c r="CM76" s="144"/>
      <c r="CN76" s="144"/>
      <c r="CO76" s="144"/>
      <c r="CP76" s="144"/>
      <c r="CQ76" s="144"/>
      <c r="CR76" s="144"/>
      <c r="CS76" s="144"/>
      <c r="CT76" s="144"/>
      <c r="CU76" s="144"/>
      <c r="CV76" s="144"/>
      <c r="CW76" s="144"/>
      <c r="CX76" s="144"/>
      <c r="CY76" s="144"/>
      <c r="CZ76" s="144"/>
      <c r="DA76" s="144"/>
      <c r="DB76" s="144"/>
      <c r="DC76" s="144"/>
      <c r="DD76" s="144"/>
      <c r="DE76" s="144"/>
      <c r="DF76" s="144"/>
      <c r="DG76" s="144"/>
      <c r="DH76" s="144"/>
      <c r="DI76" s="144"/>
      <c r="DJ76" s="144"/>
      <c r="DK76" s="144"/>
      <c r="DL76" s="144"/>
      <c r="DM76" s="144"/>
      <c r="DN76" s="144"/>
      <c r="DO76" s="144"/>
      <c r="DP76" s="144"/>
      <c r="DQ76" s="144"/>
      <c r="DR76" s="144"/>
      <c r="DS76" s="144"/>
      <c r="DT76" s="144"/>
      <c r="DU76" s="144"/>
      <c r="DV76" s="144"/>
      <c r="DW76" s="144"/>
      <c r="DX76" s="144"/>
      <c r="DY76" s="144"/>
      <c r="DZ76" s="144"/>
      <c r="EA76" s="144"/>
      <c r="EB76" s="144"/>
      <c r="EC76" s="144"/>
      <c r="ED76" s="144"/>
      <c r="EE76" s="144"/>
      <c r="EF76" s="144"/>
      <c r="EG76" s="144"/>
      <c r="EH76" s="144"/>
      <c r="EI76" s="144"/>
      <c r="EJ76" s="144"/>
      <c r="EK76" s="144"/>
      <c r="EL76" s="144"/>
      <c r="EM76" s="144"/>
      <c r="EN76" s="144"/>
      <c r="EO76" s="144"/>
      <c r="EP76" s="144"/>
      <c r="EQ76" s="144"/>
      <c r="ER76" s="144"/>
      <c r="ES76" s="144"/>
      <c r="ET76" s="144"/>
      <c r="EU76" s="144"/>
      <c r="EV76" s="144"/>
      <c r="EW76" s="144"/>
      <c r="EX76" s="144"/>
      <c r="EY76" s="144"/>
      <c r="EZ76" s="144"/>
      <c r="FA76" s="144"/>
      <c r="FB76" s="144"/>
      <c r="FC76" s="144"/>
      <c r="FD76" s="144"/>
      <c r="FE76" s="144"/>
      <c r="FF76" s="144"/>
      <c r="FG76" s="144"/>
      <c r="FH76" s="144"/>
      <c r="FI76" s="144"/>
      <c r="FJ76" s="144"/>
      <c r="FK76" s="144"/>
      <c r="FL76" s="144"/>
      <c r="FM76" s="144"/>
      <c r="FN76" s="144"/>
      <c r="FO76" s="144"/>
      <c r="FP76" s="144"/>
      <c r="FQ76" s="144"/>
      <c r="FR76" s="144"/>
      <c r="FS76" s="144"/>
      <c r="FT76" s="144"/>
      <c r="FU76" s="144"/>
      <c r="FV76" s="144"/>
      <c r="FW76" s="144"/>
      <c r="FX76" s="144"/>
      <c r="FY76" s="144"/>
      <c r="FZ76" s="144"/>
      <c r="GA76" s="144"/>
      <c r="GB76" s="144"/>
      <c r="GC76" s="145"/>
      <c r="GD76" s="145"/>
      <c r="GE76" s="145"/>
      <c r="GF76" s="145"/>
      <c r="GG76" s="145"/>
      <c r="GH76" s="145"/>
      <c r="GI76" s="145"/>
      <c r="GJ76" s="145"/>
      <c r="GK76" s="145"/>
    </row>
    <row r="77" customFormat="false" ht="15" hidden="false" customHeight="false" outlineLevel="0" collapsed="false">
      <c r="A77" s="0" t="s">
        <v>384</v>
      </c>
      <c r="B77" s="20" t="s">
        <v>386</v>
      </c>
      <c r="C77" s="128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5"/>
      <c r="GD77" s="125"/>
      <c r="GE77" s="125"/>
      <c r="GF77" s="125"/>
      <c r="GG77" s="125"/>
      <c r="GH77" s="125"/>
      <c r="GI77" s="125"/>
      <c r="GJ77" s="125"/>
      <c r="GK77" s="125"/>
    </row>
    <row r="78" customFormat="false" ht="16.8" hidden="false" customHeight="false" outlineLevel="0" collapsed="false">
      <c r="A78" s="0" t="s">
        <v>387</v>
      </c>
      <c r="B78" s="0" t="s">
        <v>388</v>
      </c>
      <c r="C78" s="128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  <c r="FY78" s="136"/>
      <c r="FZ78" s="136"/>
      <c r="GA78" s="136"/>
      <c r="GB78" s="136"/>
      <c r="GC78" s="125"/>
      <c r="GD78" s="125"/>
      <c r="GE78" s="125"/>
      <c r="GF78" s="125"/>
      <c r="GG78" s="125"/>
      <c r="GH78" s="125"/>
      <c r="GI78" s="125"/>
      <c r="GJ78" s="125"/>
      <c r="GK78" s="125"/>
    </row>
    <row r="79" customFormat="false" ht="16.8" hidden="false" customHeight="false" outlineLevel="0" collapsed="false">
      <c r="B79" s="0" t="s">
        <v>389</v>
      </c>
      <c r="C79" s="128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5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5"/>
      <c r="CT79" s="135"/>
      <c r="CU79" s="135"/>
      <c r="CV79" s="135"/>
      <c r="CW79" s="135"/>
      <c r="CX79" s="135"/>
      <c r="CY79" s="135"/>
      <c r="CZ79" s="135"/>
      <c r="DA79" s="135"/>
      <c r="DB79" s="135"/>
      <c r="DC79" s="135"/>
      <c r="DD79" s="135"/>
      <c r="DE79" s="135"/>
      <c r="DF79" s="135"/>
      <c r="DG79" s="135"/>
      <c r="DH79" s="135"/>
      <c r="DI79" s="135"/>
      <c r="DJ79" s="135"/>
      <c r="DK79" s="135"/>
      <c r="DL79" s="135"/>
      <c r="DM79" s="135"/>
      <c r="DN79" s="135"/>
      <c r="DO79" s="135"/>
      <c r="DP79" s="135"/>
      <c r="DQ79" s="135"/>
      <c r="DR79" s="135"/>
      <c r="DS79" s="135"/>
      <c r="DT79" s="135"/>
      <c r="DU79" s="135"/>
      <c r="DV79" s="135"/>
      <c r="DW79" s="135"/>
      <c r="DX79" s="135"/>
      <c r="DY79" s="135"/>
      <c r="DZ79" s="135"/>
      <c r="EA79" s="135"/>
      <c r="EB79" s="135"/>
      <c r="EC79" s="135"/>
      <c r="ED79" s="135"/>
      <c r="EE79" s="135"/>
      <c r="EF79" s="135"/>
      <c r="EG79" s="135"/>
      <c r="EH79" s="135"/>
      <c r="EI79" s="135"/>
      <c r="EJ79" s="135"/>
      <c r="EK79" s="135"/>
      <c r="EL79" s="135"/>
      <c r="EM79" s="135"/>
      <c r="EN79" s="135"/>
      <c r="EO79" s="135"/>
      <c r="EP79" s="135"/>
      <c r="EQ79" s="135"/>
      <c r="ER79" s="135"/>
      <c r="ES79" s="135"/>
      <c r="ET79" s="135"/>
      <c r="EU79" s="135"/>
      <c r="EV79" s="135"/>
      <c r="EW79" s="135"/>
      <c r="EX79" s="135"/>
      <c r="EY79" s="135"/>
      <c r="EZ79" s="135"/>
      <c r="FA79" s="135"/>
      <c r="FB79" s="135"/>
      <c r="FC79" s="135"/>
      <c r="FD79" s="135"/>
      <c r="FE79" s="135"/>
      <c r="FF79" s="135"/>
      <c r="FG79" s="135"/>
      <c r="FH79" s="135"/>
      <c r="FI79" s="135"/>
      <c r="FJ79" s="135"/>
      <c r="FK79" s="135"/>
      <c r="FL79" s="135"/>
      <c r="FM79" s="135"/>
      <c r="FN79" s="135"/>
      <c r="FO79" s="135"/>
      <c r="FP79" s="135"/>
      <c r="FQ79" s="135"/>
      <c r="FR79" s="135"/>
      <c r="FS79" s="135"/>
      <c r="FT79" s="135"/>
      <c r="FU79" s="135"/>
      <c r="FV79" s="135"/>
      <c r="FW79" s="135"/>
      <c r="FX79" s="135"/>
      <c r="FY79" s="135"/>
      <c r="FZ79" s="135"/>
      <c r="GA79" s="135"/>
      <c r="GB79" s="135"/>
      <c r="GC79" s="125"/>
      <c r="GD79" s="125"/>
      <c r="GE79" s="125"/>
      <c r="GF79" s="125"/>
      <c r="GG79" s="125"/>
      <c r="GH79" s="125"/>
      <c r="GI79" s="125"/>
      <c r="GJ79" s="125"/>
      <c r="GK79" s="125"/>
    </row>
    <row r="80" customFormat="false" ht="16.8" hidden="false" customHeight="false" outlineLevel="0" collapsed="false">
      <c r="B80" s="0" t="s">
        <v>390</v>
      </c>
      <c r="C80" s="128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5"/>
      <c r="BB80" s="135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  <c r="BN80" s="135"/>
      <c r="BO80" s="135"/>
      <c r="BP80" s="135"/>
      <c r="BQ80" s="135"/>
      <c r="BR80" s="135"/>
      <c r="BS80" s="135"/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  <c r="CK80" s="135"/>
      <c r="CL80" s="135"/>
      <c r="CM80" s="135"/>
      <c r="CN80" s="135"/>
      <c r="CO80" s="135"/>
      <c r="CP80" s="135"/>
      <c r="CQ80" s="135"/>
      <c r="CR80" s="135"/>
      <c r="CS80" s="135"/>
      <c r="CT80" s="135"/>
      <c r="CU80" s="135"/>
      <c r="CV80" s="135"/>
      <c r="CW80" s="135"/>
      <c r="CX80" s="135"/>
      <c r="CY80" s="135"/>
      <c r="CZ80" s="135"/>
      <c r="DA80" s="135"/>
      <c r="DB80" s="135"/>
      <c r="DC80" s="135"/>
      <c r="DD80" s="135"/>
      <c r="DE80" s="135"/>
      <c r="DF80" s="135"/>
      <c r="DG80" s="135"/>
      <c r="DH80" s="135"/>
      <c r="DI80" s="135"/>
      <c r="DJ80" s="135"/>
      <c r="DK80" s="135"/>
      <c r="DL80" s="135"/>
      <c r="DM80" s="135"/>
      <c r="DN80" s="135"/>
      <c r="DO80" s="135"/>
      <c r="DP80" s="135"/>
      <c r="DQ80" s="135"/>
      <c r="DR80" s="135"/>
      <c r="DS80" s="135"/>
      <c r="DT80" s="135"/>
      <c r="DU80" s="135"/>
      <c r="DV80" s="135"/>
      <c r="DW80" s="135"/>
      <c r="DX80" s="135"/>
      <c r="DY80" s="135"/>
      <c r="DZ80" s="135"/>
      <c r="EA80" s="135"/>
      <c r="EB80" s="135"/>
      <c r="EC80" s="135"/>
      <c r="ED80" s="135"/>
      <c r="EE80" s="135"/>
      <c r="EF80" s="135"/>
      <c r="EG80" s="135"/>
      <c r="EH80" s="135"/>
      <c r="EI80" s="135"/>
      <c r="EJ80" s="135"/>
      <c r="EK80" s="135"/>
      <c r="EL80" s="135"/>
      <c r="EM80" s="135"/>
      <c r="EN80" s="135"/>
      <c r="EO80" s="135"/>
      <c r="EP80" s="135"/>
      <c r="EQ80" s="135"/>
      <c r="ER80" s="135"/>
      <c r="ES80" s="135"/>
      <c r="ET80" s="135"/>
      <c r="EU80" s="135"/>
      <c r="EV80" s="135"/>
      <c r="EW80" s="135"/>
      <c r="EX80" s="135"/>
      <c r="EY80" s="135"/>
      <c r="EZ80" s="135"/>
      <c r="FA80" s="135"/>
      <c r="FB80" s="135"/>
      <c r="FC80" s="135"/>
      <c r="FD80" s="135"/>
      <c r="FE80" s="135"/>
      <c r="FF80" s="135"/>
      <c r="FG80" s="135"/>
      <c r="FH80" s="135"/>
      <c r="FI80" s="135"/>
      <c r="FJ80" s="135"/>
      <c r="FK80" s="135"/>
      <c r="FL80" s="135"/>
      <c r="FM80" s="135"/>
      <c r="FN80" s="135"/>
      <c r="FO80" s="135"/>
      <c r="FP80" s="135"/>
      <c r="FQ80" s="135"/>
      <c r="FR80" s="135"/>
      <c r="FS80" s="135"/>
      <c r="FT80" s="135"/>
      <c r="FU80" s="135"/>
      <c r="FV80" s="135"/>
      <c r="FW80" s="135"/>
      <c r="FX80" s="135"/>
      <c r="FY80" s="135"/>
      <c r="FZ80" s="135"/>
      <c r="GA80" s="135"/>
      <c r="GB80" s="135"/>
      <c r="GC80" s="125"/>
      <c r="GD80" s="125"/>
      <c r="GE80" s="125"/>
      <c r="GF80" s="125"/>
      <c r="GG80" s="125"/>
      <c r="GH80" s="125"/>
      <c r="GI80" s="125"/>
      <c r="GJ80" s="125"/>
      <c r="GK80" s="125"/>
    </row>
    <row r="81" customFormat="false" ht="15.6" hidden="false" customHeight="false" outlineLevel="0" collapsed="false">
      <c r="A81" s="0" t="s">
        <v>391</v>
      </c>
      <c r="B81" s="0" t="s">
        <v>392</v>
      </c>
      <c r="C81" s="128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/>
      <c r="BF81" s="129"/>
      <c r="BG81" s="129"/>
      <c r="BH81" s="129"/>
      <c r="BI81" s="129"/>
      <c r="BJ81" s="129"/>
      <c r="BK81" s="129"/>
      <c r="BL81" s="129"/>
      <c r="BM81" s="129"/>
      <c r="BN81" s="129"/>
      <c r="BO81" s="129"/>
      <c r="BP81" s="129"/>
      <c r="BQ81" s="129"/>
      <c r="BR81" s="129"/>
      <c r="BS81" s="129"/>
      <c r="BT81" s="129"/>
      <c r="BU81" s="129"/>
      <c r="BV81" s="129"/>
      <c r="BW81" s="129"/>
      <c r="BX81" s="129"/>
      <c r="BY81" s="129"/>
      <c r="BZ81" s="129"/>
      <c r="CA81" s="129"/>
      <c r="CB81" s="129"/>
      <c r="CC81" s="129"/>
      <c r="CD81" s="129"/>
      <c r="CE81" s="129"/>
      <c r="CF81" s="129"/>
      <c r="CG81" s="129"/>
      <c r="CH81" s="129"/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/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5"/>
      <c r="GD81" s="125"/>
      <c r="GE81" s="125"/>
      <c r="GF81" s="125"/>
      <c r="GG81" s="125"/>
      <c r="GH81" s="125"/>
      <c r="GI81" s="125"/>
      <c r="GJ81" s="125"/>
      <c r="GK81" s="125"/>
    </row>
    <row r="82" customFormat="false" ht="15.6" hidden="false" customHeight="false" outlineLevel="0" collapsed="false">
      <c r="B82" s="0" t="s">
        <v>393</v>
      </c>
      <c r="C82" s="128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/>
      <c r="BT82" s="129"/>
      <c r="BU82" s="129"/>
      <c r="BV82" s="129"/>
      <c r="BW82" s="129"/>
      <c r="BX82" s="129"/>
      <c r="BY82" s="129"/>
      <c r="BZ82" s="129"/>
      <c r="CA82" s="129"/>
      <c r="CB82" s="129"/>
      <c r="CC82" s="129"/>
      <c r="CD82" s="129"/>
      <c r="CE82" s="129"/>
      <c r="CF82" s="129"/>
      <c r="CG82" s="129"/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/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/>
      <c r="FZ82" s="129"/>
      <c r="GA82" s="129"/>
      <c r="GB82" s="129"/>
      <c r="GC82" s="125"/>
      <c r="GD82" s="125"/>
      <c r="GE82" s="125"/>
      <c r="GF82" s="125"/>
      <c r="GG82" s="125"/>
      <c r="GH82" s="125"/>
      <c r="GI82" s="125"/>
      <c r="GJ82" s="125"/>
      <c r="GK82" s="125"/>
    </row>
    <row r="83" customFormat="false" ht="13.2" hidden="false" customHeight="false" outlineLevel="0" collapsed="false">
      <c r="A83" s="0" t="s">
        <v>394</v>
      </c>
      <c r="B83" s="0" t="s">
        <v>395</v>
      </c>
      <c r="C83" s="128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/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/>
      <c r="GB83" s="129"/>
      <c r="GC83" s="125"/>
      <c r="GD83" s="125"/>
      <c r="GE83" s="125"/>
      <c r="GF83" s="125"/>
      <c r="GG83" s="125"/>
      <c r="GH83" s="125"/>
      <c r="GI83" s="125"/>
      <c r="GJ83" s="125"/>
      <c r="GK83" s="125"/>
    </row>
    <row r="84" customFormat="false" ht="13.2" hidden="false" customHeight="false" outlineLevel="0" collapsed="false">
      <c r="A84" s="0" t="s">
        <v>396</v>
      </c>
      <c r="B84" s="0" t="s">
        <v>397</v>
      </c>
      <c r="C84" s="128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/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/>
      <c r="CZ84" s="129"/>
      <c r="DA84" s="129"/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/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5"/>
      <c r="GD84" s="125"/>
      <c r="GE84" s="125"/>
      <c r="GF84" s="125"/>
      <c r="GG84" s="125"/>
      <c r="GH84" s="125"/>
      <c r="GI84" s="125"/>
      <c r="GJ84" s="125"/>
      <c r="GK84" s="125"/>
    </row>
    <row r="85" customFormat="false" ht="13.2" hidden="false" customHeight="false" outlineLevel="0" collapsed="false">
      <c r="A85" s="0" t="s">
        <v>398</v>
      </c>
      <c r="B85" s="0" t="s">
        <v>397</v>
      </c>
      <c r="C85" s="128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/>
      <c r="BO85" s="129"/>
      <c r="BP85" s="129"/>
      <c r="BQ85" s="129"/>
      <c r="BR85" s="129"/>
      <c r="BS85" s="129"/>
      <c r="BT85" s="129"/>
      <c r="BU85" s="129"/>
      <c r="BV85" s="129"/>
      <c r="BW85" s="129"/>
      <c r="BX85" s="129"/>
      <c r="BY85" s="129"/>
      <c r="BZ85" s="129"/>
      <c r="CA85" s="129"/>
      <c r="CB85" s="129"/>
      <c r="CC85" s="129"/>
      <c r="CD85" s="129"/>
      <c r="CE85" s="129"/>
      <c r="CF85" s="129"/>
      <c r="CG85" s="129"/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/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5"/>
      <c r="GD85" s="125"/>
      <c r="GE85" s="125"/>
      <c r="GF85" s="125"/>
      <c r="GG85" s="125"/>
      <c r="GH85" s="125"/>
      <c r="GI85" s="125"/>
      <c r="GJ85" s="125"/>
      <c r="GK85" s="125"/>
    </row>
    <row r="86" customFormat="false" ht="13.2" hidden="false" customHeight="false" outlineLevel="0" collapsed="false">
      <c r="A86" s="0" t="s">
        <v>399</v>
      </c>
      <c r="B86" s="0" t="s">
        <v>400</v>
      </c>
      <c r="C86" s="128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1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  <c r="CY86" s="131"/>
      <c r="CZ86" s="131"/>
      <c r="DA86" s="131"/>
      <c r="DB86" s="131"/>
      <c r="DC86" s="131"/>
      <c r="DD86" s="131"/>
      <c r="DE86" s="131"/>
      <c r="DF86" s="131"/>
      <c r="DG86" s="131"/>
      <c r="DH86" s="131"/>
      <c r="DI86" s="131"/>
      <c r="DJ86" s="131"/>
      <c r="DK86" s="131"/>
      <c r="DL86" s="131"/>
      <c r="DM86" s="131"/>
      <c r="DN86" s="131"/>
      <c r="DO86" s="131"/>
      <c r="DP86" s="131"/>
      <c r="DQ86" s="131"/>
      <c r="DR86" s="131"/>
      <c r="DS86" s="131"/>
      <c r="DT86" s="131"/>
      <c r="DU86" s="131"/>
      <c r="DV86" s="131"/>
      <c r="DW86" s="131"/>
      <c r="DX86" s="131"/>
      <c r="DY86" s="131"/>
      <c r="DZ86" s="131"/>
      <c r="EA86" s="131"/>
      <c r="EB86" s="131"/>
      <c r="EC86" s="131"/>
      <c r="ED86" s="131"/>
      <c r="EE86" s="131"/>
      <c r="EF86" s="131"/>
      <c r="EG86" s="131"/>
      <c r="EH86" s="131"/>
      <c r="EI86" s="131"/>
      <c r="EJ86" s="131"/>
      <c r="EK86" s="131"/>
      <c r="EL86" s="131"/>
      <c r="EM86" s="131"/>
      <c r="EN86" s="131"/>
      <c r="EO86" s="131"/>
      <c r="EP86" s="131"/>
      <c r="EQ86" s="131"/>
      <c r="ER86" s="131"/>
      <c r="ES86" s="131"/>
      <c r="ET86" s="131"/>
      <c r="EU86" s="131"/>
      <c r="EV86" s="131"/>
      <c r="EW86" s="131"/>
      <c r="EX86" s="131"/>
      <c r="EY86" s="131"/>
      <c r="EZ86" s="131"/>
      <c r="FA86" s="131"/>
      <c r="FB86" s="131"/>
      <c r="FC86" s="131"/>
      <c r="FD86" s="131"/>
      <c r="FE86" s="131"/>
      <c r="FF86" s="131"/>
      <c r="FG86" s="131"/>
      <c r="FH86" s="131"/>
      <c r="FI86" s="131"/>
      <c r="FJ86" s="131"/>
      <c r="FK86" s="131"/>
      <c r="FL86" s="131"/>
      <c r="FM86" s="131"/>
      <c r="FN86" s="131"/>
      <c r="FO86" s="131"/>
      <c r="FP86" s="131"/>
      <c r="FQ86" s="131"/>
      <c r="FR86" s="131"/>
      <c r="FS86" s="131"/>
      <c r="FT86" s="131"/>
      <c r="FU86" s="131"/>
      <c r="FV86" s="131"/>
      <c r="FW86" s="131"/>
      <c r="FX86" s="131"/>
      <c r="FY86" s="131"/>
      <c r="FZ86" s="131"/>
      <c r="GA86" s="131"/>
      <c r="GB86" s="131"/>
      <c r="GC86" s="125"/>
      <c r="GD86" s="125"/>
      <c r="GE86" s="125"/>
      <c r="GF86" s="125"/>
      <c r="GG86" s="125"/>
      <c r="GH86" s="125"/>
      <c r="GI86" s="125"/>
      <c r="GJ86" s="125"/>
      <c r="GK86" s="125"/>
    </row>
    <row r="87" customFormat="false" ht="15" hidden="false" customHeight="false" outlineLevel="0" collapsed="false">
      <c r="A87" s="0" t="s">
        <v>401</v>
      </c>
      <c r="B87" s="20" t="s">
        <v>402</v>
      </c>
      <c r="C87" s="128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5"/>
      <c r="GD87" s="125"/>
      <c r="GE87" s="125"/>
      <c r="GF87" s="125"/>
      <c r="GG87" s="125"/>
      <c r="GH87" s="125"/>
      <c r="GI87" s="125"/>
      <c r="GJ87" s="125"/>
      <c r="GK87" s="125"/>
    </row>
    <row r="88" customFormat="false" ht="15" hidden="false" customHeight="false" outlineLevel="0" collapsed="false">
      <c r="B88" s="20" t="s">
        <v>403</v>
      </c>
      <c r="C88" s="128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  <c r="CE88" s="131"/>
      <c r="CF88" s="131"/>
      <c r="CG88" s="131"/>
      <c r="CH88" s="131"/>
      <c r="CI88" s="131"/>
      <c r="CJ88" s="131"/>
      <c r="CK88" s="131"/>
      <c r="CL88" s="131"/>
      <c r="CM88" s="131"/>
      <c r="CN88" s="131"/>
      <c r="CO88" s="131"/>
      <c r="CP88" s="131"/>
      <c r="CQ88" s="131"/>
      <c r="CR88" s="131"/>
      <c r="CS88" s="131"/>
      <c r="CT88" s="131"/>
      <c r="CU88" s="131"/>
      <c r="CV88" s="131"/>
      <c r="CW88" s="131"/>
      <c r="CX88" s="131"/>
      <c r="CY88" s="131"/>
      <c r="CZ88" s="131"/>
      <c r="DA88" s="131"/>
      <c r="DB88" s="131"/>
      <c r="DC88" s="131"/>
      <c r="DD88" s="131"/>
      <c r="DE88" s="131"/>
      <c r="DF88" s="131"/>
      <c r="DG88" s="131"/>
      <c r="DH88" s="131"/>
      <c r="DI88" s="131"/>
      <c r="DJ88" s="131"/>
      <c r="DK88" s="131"/>
      <c r="DL88" s="131"/>
      <c r="DM88" s="131"/>
      <c r="DN88" s="131"/>
      <c r="DO88" s="131"/>
      <c r="DP88" s="131"/>
      <c r="DQ88" s="131"/>
      <c r="DR88" s="131"/>
      <c r="DS88" s="131"/>
      <c r="DT88" s="131"/>
      <c r="DU88" s="131"/>
      <c r="DV88" s="131"/>
      <c r="DW88" s="131"/>
      <c r="DX88" s="131"/>
      <c r="DY88" s="131"/>
      <c r="DZ88" s="131"/>
      <c r="EA88" s="131"/>
      <c r="EB88" s="131"/>
      <c r="EC88" s="131"/>
      <c r="ED88" s="131"/>
      <c r="EE88" s="131"/>
      <c r="EF88" s="131"/>
      <c r="EG88" s="131"/>
      <c r="EH88" s="131"/>
      <c r="EI88" s="131"/>
      <c r="EJ88" s="131"/>
      <c r="EK88" s="131"/>
      <c r="EL88" s="131"/>
      <c r="EM88" s="131"/>
      <c r="EN88" s="131"/>
      <c r="EO88" s="131"/>
      <c r="EP88" s="131"/>
      <c r="EQ88" s="131"/>
      <c r="ER88" s="131"/>
      <c r="ES88" s="131"/>
      <c r="ET88" s="131"/>
      <c r="EU88" s="131"/>
      <c r="EV88" s="131"/>
      <c r="EW88" s="131"/>
      <c r="EX88" s="131"/>
      <c r="EY88" s="131"/>
      <c r="EZ88" s="131"/>
      <c r="FA88" s="131"/>
      <c r="FB88" s="131"/>
      <c r="FC88" s="131"/>
      <c r="FD88" s="131"/>
      <c r="FE88" s="131"/>
      <c r="FF88" s="131"/>
      <c r="FG88" s="131"/>
      <c r="FH88" s="131"/>
      <c r="FI88" s="131"/>
      <c r="FJ88" s="131"/>
      <c r="FK88" s="131"/>
      <c r="FL88" s="131"/>
      <c r="FM88" s="131"/>
      <c r="FN88" s="131"/>
      <c r="FO88" s="131"/>
      <c r="FP88" s="131"/>
      <c r="FQ88" s="131"/>
      <c r="FR88" s="131"/>
      <c r="FS88" s="131"/>
      <c r="FT88" s="131"/>
      <c r="FU88" s="131"/>
      <c r="FV88" s="131"/>
      <c r="FW88" s="131"/>
      <c r="FX88" s="131"/>
      <c r="FY88" s="131"/>
      <c r="FZ88" s="131"/>
      <c r="GA88" s="131"/>
      <c r="GB88" s="131"/>
      <c r="GC88" s="125"/>
      <c r="GD88" s="125"/>
      <c r="GE88" s="125"/>
      <c r="GF88" s="125"/>
      <c r="GG88" s="125"/>
      <c r="GH88" s="125"/>
      <c r="GI88" s="125"/>
      <c r="GJ88" s="125"/>
      <c r="GK88" s="125"/>
    </row>
    <row r="89" customFormat="false" ht="13.8" hidden="false" customHeight="false" outlineLevel="0" collapsed="false">
      <c r="A89" s="0" t="s">
        <v>404</v>
      </c>
      <c r="B89" s="20" t="s">
        <v>405</v>
      </c>
      <c r="C89" s="128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  <c r="CE89" s="131"/>
      <c r="CF89" s="131"/>
      <c r="CG89" s="131"/>
      <c r="CH89" s="131"/>
      <c r="CI89" s="131"/>
      <c r="CJ89" s="131"/>
      <c r="CK89" s="131"/>
      <c r="CL89" s="131"/>
      <c r="CM89" s="131"/>
      <c r="CN89" s="131"/>
      <c r="CO89" s="131"/>
      <c r="CP89" s="131"/>
      <c r="CQ89" s="131"/>
      <c r="CR89" s="131"/>
      <c r="CS89" s="131"/>
      <c r="CT89" s="131"/>
      <c r="CU89" s="131"/>
      <c r="CV89" s="131"/>
      <c r="CW89" s="131"/>
      <c r="CX89" s="131"/>
      <c r="CY89" s="131"/>
      <c r="CZ89" s="131"/>
      <c r="DA89" s="131"/>
      <c r="DB89" s="131"/>
      <c r="DC89" s="131"/>
      <c r="DD89" s="131"/>
      <c r="DE89" s="131"/>
      <c r="DF89" s="131"/>
      <c r="DG89" s="131"/>
      <c r="DH89" s="131"/>
      <c r="DI89" s="131"/>
      <c r="DJ89" s="131"/>
      <c r="DK89" s="131"/>
      <c r="DL89" s="131"/>
      <c r="DM89" s="131"/>
      <c r="DN89" s="131"/>
      <c r="DO89" s="131"/>
      <c r="DP89" s="131"/>
      <c r="DQ89" s="131"/>
      <c r="DR89" s="131"/>
      <c r="DS89" s="131"/>
      <c r="DT89" s="131"/>
      <c r="DU89" s="131"/>
      <c r="DV89" s="131"/>
      <c r="DW89" s="131"/>
      <c r="DX89" s="131"/>
      <c r="DY89" s="131"/>
      <c r="DZ89" s="131"/>
      <c r="EA89" s="131"/>
      <c r="EB89" s="131"/>
      <c r="EC89" s="131"/>
      <c r="ED89" s="131"/>
      <c r="EE89" s="131"/>
      <c r="EF89" s="131"/>
      <c r="EG89" s="131"/>
      <c r="EH89" s="131"/>
      <c r="EI89" s="131"/>
      <c r="EJ89" s="131"/>
      <c r="EK89" s="131"/>
      <c r="EL89" s="131"/>
      <c r="EM89" s="131"/>
      <c r="EN89" s="131"/>
      <c r="EO89" s="131"/>
      <c r="EP89" s="131"/>
      <c r="EQ89" s="131"/>
      <c r="ER89" s="131"/>
      <c r="ES89" s="131"/>
      <c r="ET89" s="131"/>
      <c r="EU89" s="131"/>
      <c r="EV89" s="131"/>
      <c r="EW89" s="131"/>
      <c r="EX89" s="131"/>
      <c r="EY89" s="131"/>
      <c r="EZ89" s="131"/>
      <c r="FA89" s="131"/>
      <c r="FB89" s="131"/>
      <c r="FC89" s="131"/>
      <c r="FD89" s="131"/>
      <c r="FE89" s="131"/>
      <c r="FF89" s="131"/>
      <c r="FG89" s="131"/>
      <c r="FH89" s="131"/>
      <c r="FI89" s="131"/>
      <c r="FJ89" s="131"/>
      <c r="FK89" s="131"/>
      <c r="FL89" s="131"/>
      <c r="FM89" s="131"/>
      <c r="FN89" s="131"/>
      <c r="FO89" s="131"/>
      <c r="FP89" s="131"/>
      <c r="FQ89" s="131"/>
      <c r="FR89" s="131"/>
      <c r="FS89" s="131"/>
      <c r="FT89" s="131"/>
      <c r="FU89" s="131"/>
      <c r="FV89" s="131"/>
      <c r="FW89" s="131"/>
      <c r="FX89" s="131"/>
      <c r="FY89" s="131"/>
      <c r="FZ89" s="131"/>
      <c r="GA89" s="131"/>
      <c r="GB89" s="131"/>
      <c r="GC89" s="125"/>
      <c r="GD89" s="125"/>
      <c r="GE89" s="125"/>
      <c r="GF89" s="125"/>
      <c r="GG89" s="125"/>
      <c r="GH89" s="125"/>
      <c r="GI89" s="125"/>
      <c r="GJ89" s="125"/>
      <c r="GK89" s="125"/>
    </row>
    <row r="90" s="142" customFormat="true" ht="16.2" hidden="true" customHeight="false" outlineLevel="0" collapsed="false">
      <c r="A90" s="142" t="s">
        <v>406</v>
      </c>
      <c r="B90" s="147" t="s">
        <v>407</v>
      </c>
      <c r="C90" s="143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5"/>
      <c r="GD90" s="145"/>
      <c r="GE90" s="145"/>
      <c r="GF90" s="145"/>
      <c r="GG90" s="145"/>
      <c r="GH90" s="145"/>
      <c r="GI90" s="145"/>
      <c r="GJ90" s="145"/>
      <c r="GK90" s="145"/>
    </row>
    <row r="91" s="142" customFormat="true" ht="15" hidden="true" customHeight="false" outlineLevel="0" collapsed="false">
      <c r="B91" s="146" t="s">
        <v>385</v>
      </c>
      <c r="C91" s="143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  <c r="AS91" s="144"/>
      <c r="AT91" s="144"/>
      <c r="AU91" s="144"/>
      <c r="AV91" s="144"/>
      <c r="AW91" s="144"/>
      <c r="AX91" s="144"/>
      <c r="AY91" s="144"/>
      <c r="AZ91" s="144"/>
      <c r="BA91" s="144"/>
      <c r="BB91" s="144"/>
      <c r="BC91" s="144"/>
      <c r="BD91" s="144"/>
      <c r="BE91" s="144"/>
      <c r="BF91" s="144"/>
      <c r="BG91" s="144"/>
      <c r="BH91" s="144"/>
      <c r="BI91" s="144"/>
      <c r="BJ91" s="144"/>
      <c r="BK91" s="144"/>
      <c r="BL91" s="144"/>
      <c r="BM91" s="144"/>
      <c r="BN91" s="144"/>
      <c r="BO91" s="144"/>
      <c r="BP91" s="144"/>
      <c r="BQ91" s="144"/>
      <c r="BR91" s="144"/>
      <c r="BS91" s="144"/>
      <c r="BT91" s="144"/>
      <c r="BU91" s="144"/>
      <c r="BV91" s="144"/>
      <c r="BW91" s="144"/>
      <c r="BX91" s="144"/>
      <c r="BY91" s="144"/>
      <c r="BZ91" s="144"/>
      <c r="CA91" s="144"/>
      <c r="CB91" s="144"/>
      <c r="CC91" s="144"/>
      <c r="CD91" s="144"/>
      <c r="CE91" s="144"/>
      <c r="CF91" s="144"/>
      <c r="CG91" s="144"/>
      <c r="CH91" s="144"/>
      <c r="CI91" s="144"/>
      <c r="CJ91" s="144"/>
      <c r="CK91" s="144"/>
      <c r="CL91" s="144"/>
      <c r="CM91" s="144"/>
      <c r="CN91" s="144"/>
      <c r="CO91" s="144"/>
      <c r="CP91" s="144"/>
      <c r="CQ91" s="144"/>
      <c r="CR91" s="144"/>
      <c r="CS91" s="144"/>
      <c r="CT91" s="144"/>
      <c r="CU91" s="144"/>
      <c r="CV91" s="144"/>
      <c r="CW91" s="144"/>
      <c r="CX91" s="144"/>
      <c r="CY91" s="144"/>
      <c r="CZ91" s="144"/>
      <c r="DA91" s="144"/>
      <c r="DB91" s="144"/>
      <c r="DC91" s="144"/>
      <c r="DD91" s="144"/>
      <c r="DE91" s="144"/>
      <c r="DF91" s="144"/>
      <c r="DG91" s="144"/>
      <c r="DH91" s="144"/>
      <c r="DI91" s="144"/>
      <c r="DJ91" s="144"/>
      <c r="DK91" s="144"/>
      <c r="DL91" s="144"/>
      <c r="DM91" s="144"/>
      <c r="DN91" s="144"/>
      <c r="DO91" s="144"/>
      <c r="DP91" s="144"/>
      <c r="DQ91" s="144"/>
      <c r="DR91" s="144"/>
      <c r="DS91" s="144"/>
      <c r="DT91" s="144"/>
      <c r="DU91" s="144"/>
      <c r="DV91" s="144"/>
      <c r="DW91" s="144"/>
      <c r="DX91" s="144"/>
      <c r="DY91" s="144"/>
      <c r="DZ91" s="144"/>
      <c r="EA91" s="144"/>
      <c r="EB91" s="144"/>
      <c r="EC91" s="144"/>
      <c r="ED91" s="144"/>
      <c r="EE91" s="144"/>
      <c r="EF91" s="144"/>
      <c r="EG91" s="144"/>
      <c r="EH91" s="144"/>
      <c r="EI91" s="144"/>
      <c r="EJ91" s="144"/>
      <c r="EK91" s="144"/>
      <c r="EL91" s="144"/>
      <c r="EM91" s="144"/>
      <c r="EN91" s="144"/>
      <c r="EO91" s="144"/>
      <c r="EP91" s="144"/>
      <c r="EQ91" s="144"/>
      <c r="ER91" s="144"/>
      <c r="ES91" s="144"/>
      <c r="ET91" s="144"/>
      <c r="EU91" s="144"/>
      <c r="EV91" s="144"/>
      <c r="EW91" s="144"/>
      <c r="EX91" s="144"/>
      <c r="EY91" s="144"/>
      <c r="EZ91" s="144"/>
      <c r="FA91" s="144"/>
      <c r="FB91" s="144"/>
      <c r="FC91" s="144"/>
      <c r="FD91" s="144"/>
      <c r="FE91" s="144"/>
      <c r="FF91" s="144"/>
      <c r="FG91" s="144"/>
      <c r="FH91" s="144"/>
      <c r="FI91" s="144"/>
      <c r="FJ91" s="144"/>
      <c r="FK91" s="144"/>
      <c r="FL91" s="144"/>
      <c r="FM91" s="144"/>
      <c r="FN91" s="144"/>
      <c r="FO91" s="144"/>
      <c r="FP91" s="144"/>
      <c r="FQ91" s="144"/>
      <c r="FR91" s="144"/>
      <c r="FS91" s="144"/>
      <c r="FT91" s="144"/>
      <c r="FU91" s="144"/>
      <c r="FV91" s="144"/>
      <c r="FW91" s="144"/>
      <c r="FX91" s="144"/>
      <c r="FY91" s="144"/>
      <c r="FZ91" s="144"/>
      <c r="GA91" s="144"/>
      <c r="GB91" s="144"/>
      <c r="GC91" s="145"/>
      <c r="GD91" s="145"/>
      <c r="GE91" s="145"/>
      <c r="GF91" s="145"/>
      <c r="GG91" s="145"/>
      <c r="GH91" s="145"/>
      <c r="GI91" s="145"/>
      <c r="GJ91" s="145"/>
      <c r="GK91" s="145"/>
    </row>
    <row r="92" customFormat="false" ht="16.8" hidden="false" customHeight="false" outlineLevel="0" collapsed="false">
      <c r="A92" s="0" t="s">
        <v>408</v>
      </c>
      <c r="B92" s="20" t="s">
        <v>409</v>
      </c>
      <c r="C92" s="128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5"/>
      <c r="GD92" s="125"/>
      <c r="GE92" s="125"/>
      <c r="GF92" s="125"/>
      <c r="GG92" s="125"/>
      <c r="GH92" s="125"/>
      <c r="GI92" s="125"/>
      <c r="GJ92" s="125"/>
      <c r="GK92" s="125"/>
    </row>
    <row r="93" customFormat="false" ht="16.2" hidden="false" customHeight="false" outlineLevel="0" collapsed="false">
      <c r="A93" s="0" t="s">
        <v>410</v>
      </c>
      <c r="B93" s="0" t="s">
        <v>411</v>
      </c>
      <c r="C93" s="127" t="n">
        <f aca="false">D93</f>
        <v>0</v>
      </c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5"/>
      <c r="GD93" s="125"/>
      <c r="GE93" s="125"/>
      <c r="GF93" s="125"/>
      <c r="GG93" s="125"/>
      <c r="GH93" s="125"/>
      <c r="GI93" s="125"/>
      <c r="GJ93" s="125"/>
      <c r="GK93" s="125"/>
    </row>
    <row r="94" customFormat="false" ht="16.8" hidden="false" customHeight="false" outlineLevel="0" collapsed="false">
      <c r="A94" s="0" t="s">
        <v>412</v>
      </c>
      <c r="B94" s="0" t="s">
        <v>413</v>
      </c>
      <c r="C94" s="127" t="n">
        <f aca="false">C93</f>
        <v>0</v>
      </c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5"/>
      <c r="GD94" s="125"/>
      <c r="GE94" s="125"/>
      <c r="GF94" s="125"/>
      <c r="GG94" s="125"/>
      <c r="GH94" s="125"/>
      <c r="GI94" s="125"/>
      <c r="GJ94" s="125"/>
      <c r="GK94" s="125"/>
    </row>
    <row r="95" customFormat="false" ht="16.8" hidden="false" customHeight="false" outlineLevel="0" collapsed="false">
      <c r="A95" s="0" t="s">
        <v>414</v>
      </c>
      <c r="B95" s="0" t="s">
        <v>415</v>
      </c>
      <c r="C95" s="127" t="n">
        <f aca="false">C93</f>
        <v>0</v>
      </c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5"/>
      <c r="GD95" s="125"/>
      <c r="GE95" s="125"/>
      <c r="GF95" s="125"/>
      <c r="GG95" s="125"/>
      <c r="GH95" s="125"/>
      <c r="GI95" s="125"/>
      <c r="GJ95" s="125"/>
      <c r="GK95" s="125"/>
    </row>
    <row r="96" customFormat="false" ht="16.8" hidden="false" customHeight="false" outlineLevel="0" collapsed="false">
      <c r="A96" s="0" t="s">
        <v>416</v>
      </c>
      <c r="B96" s="0" t="s">
        <v>417</v>
      </c>
      <c r="C96" s="127" t="n">
        <f aca="false">C93</f>
        <v>0</v>
      </c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5"/>
      <c r="GD96" s="125"/>
      <c r="GE96" s="125"/>
      <c r="GF96" s="125"/>
      <c r="GG96" s="125"/>
      <c r="GH96" s="125"/>
      <c r="GI96" s="125"/>
      <c r="GJ96" s="125"/>
      <c r="GK96" s="125"/>
    </row>
    <row r="97" customFormat="false" ht="16.8" hidden="false" customHeight="false" outlineLevel="0" collapsed="false">
      <c r="A97" s="0" t="s">
        <v>418</v>
      </c>
      <c r="B97" s="0" t="s">
        <v>419</v>
      </c>
      <c r="C97" s="127" t="n">
        <f aca="false">D97</f>
        <v>0</v>
      </c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5"/>
      <c r="GD97" s="125"/>
      <c r="GE97" s="125"/>
      <c r="GF97" s="125"/>
      <c r="GG97" s="125"/>
      <c r="GH97" s="125"/>
      <c r="GI97" s="125"/>
      <c r="GJ97" s="125"/>
      <c r="GK97" s="125"/>
    </row>
    <row r="98" customFormat="false" ht="15.6" hidden="false" customHeight="false" outlineLevel="0" collapsed="false">
      <c r="A98" s="0" t="s">
        <v>420</v>
      </c>
      <c r="B98" s="0" t="s">
        <v>421</v>
      </c>
      <c r="C98" s="127" t="n">
        <f aca="false">SUM(C94:C97)</f>
        <v>0</v>
      </c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  <c r="AL98" s="135"/>
      <c r="AM98" s="135"/>
      <c r="AN98" s="135"/>
      <c r="AO98" s="135"/>
      <c r="AP98" s="135"/>
      <c r="AQ98" s="135"/>
      <c r="AR98" s="135"/>
      <c r="AS98" s="135"/>
      <c r="AT98" s="135"/>
      <c r="AU98" s="135"/>
      <c r="AV98" s="135"/>
      <c r="AW98" s="135"/>
      <c r="AX98" s="135"/>
      <c r="AY98" s="135"/>
      <c r="AZ98" s="135"/>
      <c r="BA98" s="135"/>
      <c r="BB98" s="135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  <c r="BN98" s="135"/>
      <c r="BO98" s="135"/>
      <c r="BP98" s="135"/>
      <c r="BQ98" s="135"/>
      <c r="BR98" s="135"/>
      <c r="BS98" s="135"/>
      <c r="BT98" s="135"/>
      <c r="BU98" s="135"/>
      <c r="BV98" s="135"/>
      <c r="BW98" s="135"/>
      <c r="BX98" s="135"/>
      <c r="BY98" s="135"/>
      <c r="BZ98" s="135"/>
      <c r="CA98" s="135"/>
      <c r="CB98" s="135"/>
      <c r="CC98" s="135"/>
      <c r="CD98" s="135"/>
      <c r="CE98" s="135"/>
      <c r="CF98" s="135"/>
      <c r="CG98" s="135"/>
      <c r="CH98" s="135"/>
      <c r="CI98" s="135"/>
      <c r="CJ98" s="135"/>
      <c r="CK98" s="135"/>
      <c r="CL98" s="135"/>
      <c r="CM98" s="135"/>
      <c r="CN98" s="135"/>
      <c r="CO98" s="135"/>
      <c r="CP98" s="135"/>
      <c r="CQ98" s="135"/>
      <c r="CR98" s="135"/>
      <c r="CS98" s="135"/>
      <c r="CT98" s="135"/>
      <c r="CU98" s="135"/>
      <c r="CV98" s="135"/>
      <c r="CW98" s="135"/>
      <c r="CX98" s="135"/>
      <c r="CY98" s="135"/>
      <c r="CZ98" s="135"/>
      <c r="DA98" s="135"/>
      <c r="DB98" s="135"/>
      <c r="DC98" s="135"/>
      <c r="DD98" s="135"/>
      <c r="DE98" s="135"/>
      <c r="DF98" s="135"/>
      <c r="DG98" s="135"/>
      <c r="DH98" s="135"/>
      <c r="DI98" s="135"/>
      <c r="DJ98" s="135"/>
      <c r="DK98" s="135"/>
      <c r="DL98" s="135"/>
      <c r="DM98" s="135"/>
      <c r="DN98" s="135"/>
      <c r="DO98" s="135"/>
      <c r="DP98" s="135"/>
      <c r="DQ98" s="135"/>
      <c r="DR98" s="135"/>
      <c r="DS98" s="135"/>
      <c r="DT98" s="135"/>
      <c r="DU98" s="135"/>
      <c r="DV98" s="135"/>
      <c r="DW98" s="135"/>
      <c r="DX98" s="135"/>
      <c r="DY98" s="135"/>
      <c r="DZ98" s="135"/>
      <c r="EA98" s="135"/>
      <c r="EB98" s="135"/>
      <c r="EC98" s="135"/>
      <c r="ED98" s="135"/>
      <c r="EE98" s="135"/>
      <c r="EF98" s="135"/>
      <c r="EG98" s="135"/>
      <c r="EH98" s="135"/>
      <c r="EI98" s="135"/>
      <c r="EJ98" s="135"/>
      <c r="EK98" s="135"/>
      <c r="EL98" s="135"/>
      <c r="EM98" s="135"/>
      <c r="EN98" s="135"/>
      <c r="EO98" s="135"/>
      <c r="EP98" s="135"/>
      <c r="EQ98" s="135"/>
      <c r="ER98" s="135"/>
      <c r="ES98" s="135"/>
      <c r="ET98" s="135"/>
      <c r="EU98" s="135"/>
      <c r="EV98" s="135"/>
      <c r="EW98" s="135"/>
      <c r="EX98" s="135"/>
      <c r="EY98" s="135"/>
      <c r="EZ98" s="135"/>
      <c r="FA98" s="135"/>
      <c r="FB98" s="135"/>
      <c r="FC98" s="135"/>
      <c r="FD98" s="135"/>
      <c r="FE98" s="135"/>
      <c r="FF98" s="135"/>
      <c r="FG98" s="135"/>
      <c r="FH98" s="135"/>
      <c r="FI98" s="135"/>
      <c r="FJ98" s="135"/>
      <c r="FK98" s="135"/>
      <c r="FL98" s="135"/>
      <c r="FM98" s="135"/>
      <c r="FN98" s="135"/>
      <c r="FO98" s="135"/>
      <c r="FP98" s="135"/>
      <c r="FQ98" s="135"/>
      <c r="FR98" s="135"/>
      <c r="FS98" s="135"/>
      <c r="FT98" s="135"/>
      <c r="FU98" s="135"/>
      <c r="FV98" s="135"/>
      <c r="FW98" s="135"/>
      <c r="FX98" s="135"/>
      <c r="FY98" s="135"/>
      <c r="FZ98" s="135"/>
      <c r="GA98" s="135"/>
      <c r="GB98" s="135"/>
      <c r="GC98" s="125"/>
      <c r="GD98" s="125"/>
      <c r="GE98" s="125"/>
      <c r="GF98" s="125"/>
      <c r="GG98" s="125"/>
      <c r="GH98" s="125"/>
      <c r="GI98" s="125"/>
      <c r="GJ98" s="125"/>
      <c r="GK98" s="125"/>
    </row>
    <row r="99" customFormat="false" ht="16.8" hidden="false" customHeight="false" outlineLevel="0" collapsed="false">
      <c r="A99" s="0" t="s">
        <v>422</v>
      </c>
      <c r="B99" s="0" t="s">
        <v>423</v>
      </c>
      <c r="C99" s="134" t="n">
        <f aca="false">D99</f>
        <v>0</v>
      </c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5"/>
      <c r="GD99" s="125"/>
      <c r="GE99" s="125"/>
      <c r="GF99" s="125"/>
      <c r="GG99" s="125"/>
      <c r="GH99" s="125"/>
      <c r="GI99" s="125"/>
      <c r="GJ99" s="125"/>
      <c r="GK99" s="125"/>
    </row>
    <row r="100" customFormat="false" ht="15.6" hidden="false" customHeight="false" outlineLevel="0" collapsed="false">
      <c r="B100" s="0" t="s">
        <v>424</v>
      </c>
      <c r="C100" s="22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5"/>
      <c r="GD100" s="125"/>
      <c r="GE100" s="125"/>
      <c r="GF100" s="125"/>
      <c r="GG100" s="125"/>
      <c r="GH100" s="125"/>
      <c r="GI100" s="125"/>
      <c r="GJ100" s="125"/>
      <c r="GK100" s="125"/>
    </row>
    <row r="101" customFormat="false" ht="15.6" hidden="false" customHeight="false" outlineLevel="0" collapsed="false">
      <c r="B101" s="0" t="s">
        <v>425</v>
      </c>
      <c r="C101" s="22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5"/>
      <c r="GD101" s="125"/>
      <c r="GE101" s="125"/>
      <c r="GF101" s="125"/>
      <c r="GG101" s="125"/>
      <c r="GH101" s="125"/>
      <c r="GI101" s="125"/>
      <c r="GJ101" s="125"/>
      <c r="GK101" s="125"/>
    </row>
    <row r="102" customFormat="false" ht="15.6" hidden="false" customHeight="false" outlineLevel="0" collapsed="false">
      <c r="B102" s="0" t="s">
        <v>426</v>
      </c>
      <c r="C102" s="22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5"/>
      <c r="GD102" s="125"/>
      <c r="GE102" s="125"/>
      <c r="GF102" s="125"/>
      <c r="GG102" s="125"/>
      <c r="GH102" s="125"/>
      <c r="GI102" s="125"/>
      <c r="GJ102" s="125"/>
      <c r="GK102" s="125"/>
    </row>
    <row r="103" customFormat="false" ht="15.6" hidden="false" customHeight="false" outlineLevel="0" collapsed="false">
      <c r="B103" s="0" t="s">
        <v>427</v>
      </c>
      <c r="C103" s="22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5"/>
      <c r="GD103" s="125"/>
      <c r="GE103" s="125"/>
      <c r="GF103" s="125"/>
      <c r="GG103" s="125"/>
      <c r="GH103" s="125"/>
      <c r="GI103" s="125"/>
      <c r="GJ103" s="125"/>
      <c r="GK103" s="125"/>
    </row>
    <row r="104" customFormat="false" ht="15.6" hidden="false" customHeight="false" outlineLevel="0" collapsed="false">
      <c r="B104" s="0" t="s">
        <v>428</v>
      </c>
      <c r="C104" s="22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5"/>
      <c r="GD104" s="125"/>
      <c r="GE104" s="125"/>
      <c r="GF104" s="125"/>
      <c r="GG104" s="125"/>
      <c r="GH104" s="125"/>
      <c r="GI104" s="125"/>
      <c r="GJ104" s="125"/>
      <c r="GK104" s="125"/>
    </row>
    <row r="105" customFormat="false" ht="13.2" hidden="false" customHeight="false" outlineLevel="0" collapsed="false">
      <c r="C105" s="134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1"/>
      <c r="CE105" s="131"/>
      <c r="CF105" s="131"/>
      <c r="CG105" s="131"/>
      <c r="CH105" s="131"/>
      <c r="CI105" s="131"/>
      <c r="CJ105" s="131"/>
      <c r="CK105" s="131"/>
      <c r="CL105" s="131"/>
      <c r="CM105" s="131"/>
      <c r="CN105" s="131"/>
      <c r="CO105" s="131"/>
      <c r="CP105" s="131"/>
      <c r="CQ105" s="131"/>
      <c r="CR105" s="131"/>
      <c r="CS105" s="131"/>
      <c r="CT105" s="131"/>
      <c r="CU105" s="131"/>
      <c r="CV105" s="131"/>
      <c r="CW105" s="131"/>
      <c r="CX105" s="131"/>
      <c r="CY105" s="131"/>
      <c r="CZ105" s="131"/>
      <c r="DA105" s="131"/>
      <c r="DB105" s="131"/>
      <c r="DC105" s="131"/>
      <c r="DD105" s="131"/>
      <c r="DE105" s="131"/>
      <c r="DF105" s="131"/>
      <c r="DG105" s="131"/>
      <c r="DH105" s="131"/>
      <c r="DI105" s="131"/>
      <c r="DJ105" s="131"/>
      <c r="DK105" s="131"/>
      <c r="DL105" s="131"/>
      <c r="DM105" s="131"/>
      <c r="DN105" s="131"/>
      <c r="DO105" s="131"/>
      <c r="DP105" s="131"/>
      <c r="DQ105" s="131"/>
      <c r="DR105" s="131"/>
      <c r="DS105" s="131"/>
      <c r="DT105" s="131"/>
      <c r="DU105" s="131"/>
      <c r="DV105" s="131"/>
      <c r="DW105" s="131"/>
      <c r="DX105" s="131"/>
      <c r="DY105" s="131"/>
      <c r="DZ105" s="131"/>
      <c r="EA105" s="131"/>
      <c r="EB105" s="131"/>
      <c r="EC105" s="131"/>
      <c r="ED105" s="131"/>
      <c r="EE105" s="131"/>
      <c r="EF105" s="131"/>
      <c r="EG105" s="131"/>
      <c r="EH105" s="131"/>
      <c r="EI105" s="131"/>
      <c r="EJ105" s="131"/>
      <c r="EK105" s="131"/>
      <c r="EL105" s="131"/>
      <c r="EM105" s="131"/>
      <c r="EN105" s="131"/>
      <c r="EO105" s="131"/>
      <c r="EP105" s="131"/>
      <c r="EQ105" s="131"/>
      <c r="ER105" s="131"/>
      <c r="ES105" s="131"/>
      <c r="ET105" s="131"/>
      <c r="EU105" s="131"/>
      <c r="EV105" s="131"/>
      <c r="EW105" s="131"/>
      <c r="EX105" s="131"/>
      <c r="EY105" s="131"/>
      <c r="EZ105" s="131"/>
      <c r="FA105" s="131"/>
      <c r="FB105" s="131"/>
      <c r="FC105" s="131"/>
      <c r="FD105" s="131"/>
      <c r="FE105" s="131"/>
      <c r="FF105" s="131"/>
      <c r="FG105" s="131"/>
      <c r="FH105" s="131"/>
      <c r="FI105" s="131"/>
      <c r="FJ105" s="131"/>
      <c r="FK105" s="131"/>
      <c r="FL105" s="131"/>
      <c r="FM105" s="131"/>
      <c r="FN105" s="131"/>
      <c r="FO105" s="131"/>
      <c r="FP105" s="131"/>
      <c r="FQ105" s="131"/>
      <c r="FR105" s="131"/>
      <c r="FS105" s="131"/>
      <c r="FT105" s="131"/>
      <c r="FU105" s="131"/>
      <c r="FV105" s="131"/>
      <c r="FW105" s="131"/>
      <c r="FX105" s="131"/>
      <c r="FY105" s="131"/>
      <c r="FZ105" s="131"/>
      <c r="GA105" s="131"/>
      <c r="GB105" s="131"/>
      <c r="GC105" s="125"/>
      <c r="GD105" s="125"/>
      <c r="GE105" s="125"/>
      <c r="GF105" s="125"/>
      <c r="GG105" s="125"/>
      <c r="GH105" s="125"/>
      <c r="GI105" s="125"/>
      <c r="GJ105" s="125"/>
      <c r="GK105" s="125"/>
    </row>
    <row r="106" customFormat="false" ht="13.2" hidden="false" customHeight="false" outlineLevel="0" collapsed="false">
      <c r="A106" s="0" t="s">
        <v>429</v>
      </c>
      <c r="C106" s="134"/>
      <c r="D106" s="149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5"/>
      <c r="GD106" s="125"/>
      <c r="GE106" s="125"/>
      <c r="GF106" s="125"/>
      <c r="GG106" s="125"/>
      <c r="GH106" s="125"/>
      <c r="GI106" s="125"/>
      <c r="GJ106" s="125"/>
      <c r="GK106" s="125"/>
    </row>
    <row r="107" customFormat="false" ht="15.6" hidden="false" customHeight="false" outlineLevel="0" collapsed="false">
      <c r="A107" s="0" t="s">
        <v>430</v>
      </c>
      <c r="B107" s="0" t="s">
        <v>431</v>
      </c>
      <c r="C107" s="19" t="n">
        <f aca="false">C98+(D56-1)*C99+'Input Data'!C13</f>
        <v>0</v>
      </c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5"/>
      <c r="GD107" s="125"/>
      <c r="GE107" s="125"/>
      <c r="GF107" s="125"/>
      <c r="GG107" s="125"/>
      <c r="GH107" s="125"/>
      <c r="GI107" s="125"/>
      <c r="GJ107" s="125"/>
      <c r="GK107" s="125"/>
    </row>
    <row r="108" customFormat="false" ht="15.6" hidden="false" customHeight="false" outlineLevel="0" collapsed="false">
      <c r="A108" s="0" t="s">
        <v>432</v>
      </c>
      <c r="B108" s="0" t="s">
        <v>433</v>
      </c>
      <c r="C108" s="40"/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1"/>
      <c r="CE108" s="131"/>
      <c r="CF108" s="131"/>
      <c r="CG108" s="131"/>
      <c r="CH108" s="131"/>
      <c r="CI108" s="131"/>
      <c r="CJ108" s="131"/>
      <c r="CK108" s="131"/>
      <c r="CL108" s="131"/>
      <c r="CM108" s="131"/>
      <c r="CN108" s="131"/>
      <c r="CO108" s="131"/>
      <c r="CP108" s="131"/>
      <c r="CQ108" s="131"/>
      <c r="CR108" s="131"/>
      <c r="CS108" s="131"/>
      <c r="CT108" s="131"/>
      <c r="CU108" s="131"/>
      <c r="CV108" s="131"/>
      <c r="CW108" s="131"/>
      <c r="CX108" s="131"/>
      <c r="CY108" s="131"/>
      <c r="CZ108" s="131"/>
      <c r="DA108" s="131"/>
      <c r="DB108" s="131"/>
      <c r="DC108" s="131"/>
      <c r="DD108" s="131"/>
      <c r="DE108" s="131"/>
      <c r="DF108" s="131"/>
      <c r="DG108" s="131"/>
      <c r="DH108" s="131"/>
      <c r="DI108" s="131"/>
      <c r="DJ108" s="131"/>
      <c r="DK108" s="131"/>
      <c r="DL108" s="131"/>
      <c r="DM108" s="131"/>
      <c r="DN108" s="131"/>
      <c r="DO108" s="131"/>
      <c r="DP108" s="131"/>
      <c r="DQ108" s="131"/>
      <c r="DR108" s="131"/>
      <c r="DS108" s="131"/>
      <c r="DT108" s="131"/>
      <c r="DU108" s="131"/>
      <c r="DV108" s="131"/>
      <c r="DW108" s="131"/>
      <c r="DX108" s="131"/>
      <c r="DY108" s="131"/>
      <c r="DZ108" s="131"/>
      <c r="EA108" s="131"/>
      <c r="EB108" s="131"/>
      <c r="EC108" s="131"/>
      <c r="ED108" s="131"/>
      <c r="EE108" s="131"/>
      <c r="EF108" s="131"/>
      <c r="EG108" s="131"/>
      <c r="EH108" s="131"/>
      <c r="EI108" s="131"/>
      <c r="EJ108" s="131"/>
      <c r="EK108" s="131"/>
      <c r="EL108" s="131"/>
      <c r="EM108" s="131"/>
      <c r="EN108" s="131"/>
      <c r="EO108" s="131"/>
      <c r="EP108" s="131"/>
      <c r="EQ108" s="131"/>
      <c r="ER108" s="131"/>
      <c r="ES108" s="131"/>
      <c r="ET108" s="131"/>
      <c r="EU108" s="131"/>
      <c r="EV108" s="131"/>
      <c r="EW108" s="131"/>
      <c r="EX108" s="131"/>
      <c r="EY108" s="131"/>
      <c r="EZ108" s="131"/>
      <c r="FA108" s="131"/>
      <c r="FB108" s="131"/>
      <c r="FC108" s="131"/>
      <c r="FD108" s="131"/>
      <c r="FE108" s="131"/>
      <c r="FF108" s="131"/>
      <c r="FG108" s="131"/>
      <c r="FH108" s="131"/>
      <c r="FI108" s="131"/>
      <c r="FJ108" s="131"/>
      <c r="FK108" s="131"/>
      <c r="FL108" s="131"/>
      <c r="FM108" s="131"/>
      <c r="FN108" s="131"/>
      <c r="FO108" s="131"/>
      <c r="FP108" s="131"/>
      <c r="FQ108" s="131"/>
      <c r="FR108" s="131"/>
      <c r="FS108" s="131"/>
      <c r="FT108" s="131"/>
      <c r="FU108" s="131"/>
      <c r="FV108" s="131"/>
      <c r="FW108" s="131"/>
      <c r="FX108" s="131"/>
      <c r="FY108" s="131"/>
      <c r="FZ108" s="131"/>
      <c r="GA108" s="131"/>
      <c r="GB108" s="131"/>
      <c r="GC108" s="125"/>
      <c r="GD108" s="125"/>
      <c r="GE108" s="125"/>
      <c r="GF108" s="125"/>
      <c r="GG108" s="125"/>
      <c r="GH108" s="125"/>
      <c r="GI108" s="125"/>
      <c r="GJ108" s="125"/>
      <c r="GK108" s="125"/>
    </row>
    <row r="109" customFormat="false" ht="15.6" hidden="false" customHeight="false" outlineLevel="0" collapsed="false">
      <c r="A109" s="38" t="s">
        <v>434</v>
      </c>
      <c r="B109" s="38" t="s">
        <v>435</v>
      </c>
      <c r="C109" s="150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  <c r="AE109" s="151"/>
      <c r="AF109" s="151"/>
      <c r="AG109" s="151"/>
      <c r="AH109" s="151"/>
      <c r="AI109" s="151"/>
      <c r="AJ109" s="151"/>
      <c r="AK109" s="151"/>
      <c r="AL109" s="151"/>
      <c r="AM109" s="151"/>
      <c r="AN109" s="151"/>
      <c r="AO109" s="151"/>
      <c r="AP109" s="151"/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  <c r="BH109" s="151"/>
      <c r="BI109" s="151"/>
      <c r="BJ109" s="151"/>
      <c r="BK109" s="151"/>
      <c r="BL109" s="151"/>
      <c r="BM109" s="151"/>
      <c r="BN109" s="151"/>
      <c r="BO109" s="151"/>
      <c r="BP109" s="151"/>
      <c r="BQ109" s="151"/>
      <c r="BR109" s="151"/>
      <c r="BS109" s="151"/>
      <c r="BT109" s="151"/>
      <c r="BU109" s="151"/>
      <c r="BV109" s="151"/>
      <c r="BW109" s="151"/>
      <c r="BX109" s="151"/>
      <c r="BY109" s="151"/>
      <c r="BZ109" s="151"/>
      <c r="CA109" s="151"/>
      <c r="CB109" s="151"/>
      <c r="CC109" s="151"/>
      <c r="CD109" s="151"/>
      <c r="CE109" s="151"/>
      <c r="CF109" s="151"/>
      <c r="CG109" s="151"/>
      <c r="CH109" s="151"/>
      <c r="CI109" s="151"/>
      <c r="CJ109" s="151"/>
      <c r="CK109" s="151"/>
      <c r="CL109" s="151"/>
      <c r="CM109" s="151"/>
      <c r="CN109" s="151"/>
      <c r="CO109" s="151"/>
      <c r="CP109" s="151"/>
      <c r="CQ109" s="151"/>
      <c r="CR109" s="151"/>
      <c r="CS109" s="151"/>
      <c r="CT109" s="151"/>
      <c r="CU109" s="151"/>
      <c r="CV109" s="151"/>
      <c r="CW109" s="151"/>
      <c r="CX109" s="151"/>
      <c r="CY109" s="151"/>
      <c r="CZ109" s="151"/>
      <c r="DA109" s="151"/>
      <c r="DB109" s="151"/>
      <c r="DC109" s="151"/>
      <c r="DD109" s="151"/>
      <c r="DE109" s="151"/>
      <c r="DF109" s="151"/>
      <c r="DG109" s="151"/>
      <c r="DH109" s="151"/>
      <c r="DI109" s="151"/>
      <c r="DJ109" s="151"/>
      <c r="DK109" s="151"/>
      <c r="DL109" s="151"/>
      <c r="DM109" s="151"/>
      <c r="DN109" s="151"/>
      <c r="DO109" s="151"/>
      <c r="DP109" s="151"/>
      <c r="DQ109" s="151"/>
      <c r="DR109" s="151"/>
      <c r="DS109" s="151"/>
      <c r="DT109" s="151"/>
      <c r="DU109" s="151"/>
      <c r="DV109" s="151"/>
      <c r="DW109" s="151"/>
      <c r="DX109" s="151"/>
      <c r="DY109" s="151"/>
      <c r="DZ109" s="151"/>
      <c r="EA109" s="151"/>
      <c r="EB109" s="151"/>
      <c r="EC109" s="151"/>
      <c r="ED109" s="151"/>
      <c r="EE109" s="151"/>
      <c r="EF109" s="151"/>
      <c r="EG109" s="151"/>
      <c r="EH109" s="151"/>
      <c r="EI109" s="151"/>
      <c r="EJ109" s="151"/>
      <c r="EK109" s="151"/>
      <c r="EL109" s="151"/>
      <c r="EM109" s="151"/>
      <c r="EN109" s="151"/>
      <c r="EO109" s="151"/>
      <c r="EP109" s="151"/>
      <c r="EQ109" s="151"/>
      <c r="ER109" s="151"/>
      <c r="ES109" s="151"/>
      <c r="ET109" s="151"/>
      <c r="EU109" s="151"/>
      <c r="EV109" s="151"/>
      <c r="EW109" s="151"/>
      <c r="EX109" s="151"/>
      <c r="EY109" s="151"/>
      <c r="EZ109" s="151"/>
      <c r="FA109" s="151"/>
      <c r="FB109" s="151"/>
      <c r="FC109" s="151"/>
      <c r="FD109" s="151"/>
      <c r="FE109" s="151"/>
      <c r="FF109" s="151"/>
      <c r="FG109" s="151"/>
      <c r="FH109" s="151"/>
      <c r="FI109" s="151"/>
      <c r="FJ109" s="151"/>
      <c r="FK109" s="151"/>
      <c r="FL109" s="151"/>
      <c r="FM109" s="151"/>
      <c r="FN109" s="151"/>
      <c r="FO109" s="151"/>
      <c r="FP109" s="151"/>
      <c r="FQ109" s="151"/>
      <c r="FR109" s="151"/>
      <c r="FS109" s="151"/>
      <c r="FT109" s="151"/>
      <c r="FU109" s="151"/>
      <c r="FV109" s="151"/>
      <c r="FW109" s="151"/>
      <c r="FX109" s="151"/>
      <c r="FY109" s="151"/>
      <c r="FZ109" s="151"/>
      <c r="GA109" s="151"/>
      <c r="GB109" s="151"/>
      <c r="GC109" s="125"/>
      <c r="GD109" s="125"/>
      <c r="GE109" s="125"/>
      <c r="GF109" s="125"/>
      <c r="GG109" s="125"/>
      <c r="GH109" s="125"/>
      <c r="GI109" s="125"/>
      <c r="GJ109" s="125"/>
      <c r="GK109" s="125"/>
    </row>
    <row r="110" customFormat="false" ht="15.6" hidden="false" customHeight="false" outlineLevel="0" collapsed="false">
      <c r="A110" s="38" t="s">
        <v>436</v>
      </c>
      <c r="B110" s="38" t="s">
        <v>437</v>
      </c>
      <c r="C110" s="152"/>
      <c r="D110" s="153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</row>
    <row r="111" customFormat="false" ht="13.2" hidden="false" customHeight="false" outlineLevel="0" collapsed="false">
      <c r="A111" s="38" t="s">
        <v>438</v>
      </c>
      <c r="B111" s="38"/>
      <c r="C111" s="152"/>
      <c r="D111" s="153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</row>
    <row r="112" customFormat="false" ht="13.2" hidden="false" customHeight="false" outlineLevel="0" collapsed="false">
      <c r="A112" s="38" t="s">
        <v>439</v>
      </c>
      <c r="B112" s="154"/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1"/>
      <c r="U112" s="131"/>
      <c r="V112" s="131"/>
      <c r="W112" s="131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1"/>
      <c r="CE112" s="131"/>
      <c r="CF112" s="131"/>
      <c r="CG112" s="131"/>
      <c r="CH112" s="131"/>
      <c r="CI112" s="131"/>
      <c r="CJ112" s="131"/>
      <c r="CK112" s="131"/>
      <c r="CL112" s="131"/>
      <c r="CM112" s="131"/>
      <c r="CN112" s="131"/>
      <c r="CO112" s="131"/>
      <c r="CP112" s="131"/>
      <c r="CQ112" s="131"/>
      <c r="CR112" s="131"/>
      <c r="CS112" s="131"/>
      <c r="CT112" s="131"/>
      <c r="CU112" s="131"/>
      <c r="CV112" s="131"/>
      <c r="CW112" s="131"/>
      <c r="CX112" s="131"/>
      <c r="CY112" s="131"/>
      <c r="CZ112" s="131"/>
      <c r="DA112" s="131"/>
      <c r="DB112" s="131"/>
      <c r="DC112" s="131"/>
      <c r="DD112" s="131"/>
      <c r="DE112" s="131"/>
      <c r="DF112" s="131"/>
      <c r="DG112" s="131"/>
      <c r="DH112" s="131"/>
      <c r="DI112" s="131"/>
      <c r="DJ112" s="131"/>
      <c r="DK112" s="131"/>
      <c r="DL112" s="131"/>
      <c r="DM112" s="131"/>
      <c r="DN112" s="131"/>
      <c r="DO112" s="131"/>
      <c r="DP112" s="131"/>
      <c r="DQ112" s="131"/>
      <c r="DR112" s="131"/>
      <c r="DS112" s="131"/>
      <c r="DT112" s="131"/>
      <c r="DU112" s="131"/>
      <c r="DV112" s="131"/>
      <c r="DW112" s="131"/>
      <c r="DX112" s="131"/>
      <c r="DY112" s="131"/>
      <c r="DZ112" s="131"/>
      <c r="EA112" s="131"/>
      <c r="EB112" s="131"/>
      <c r="EC112" s="131"/>
      <c r="ED112" s="131"/>
      <c r="EE112" s="131"/>
      <c r="EF112" s="131"/>
      <c r="EG112" s="131"/>
      <c r="EH112" s="131"/>
      <c r="EI112" s="131"/>
      <c r="EJ112" s="131"/>
      <c r="EK112" s="131"/>
      <c r="EL112" s="131"/>
      <c r="EM112" s="131"/>
      <c r="EN112" s="131"/>
      <c r="EO112" s="131"/>
      <c r="EP112" s="131"/>
      <c r="EQ112" s="131"/>
      <c r="ER112" s="131"/>
      <c r="ES112" s="131"/>
      <c r="ET112" s="131"/>
      <c r="EU112" s="131"/>
      <c r="EV112" s="131"/>
      <c r="EW112" s="131"/>
      <c r="EX112" s="131"/>
      <c r="EY112" s="131"/>
      <c r="EZ112" s="131"/>
      <c r="FA112" s="131"/>
      <c r="FB112" s="131"/>
      <c r="FC112" s="131"/>
      <c r="FD112" s="131"/>
      <c r="FE112" s="131"/>
      <c r="FF112" s="131"/>
      <c r="FG112" s="131"/>
      <c r="FH112" s="131"/>
      <c r="FI112" s="131"/>
      <c r="FJ112" s="131"/>
      <c r="FK112" s="131"/>
      <c r="FL112" s="131"/>
      <c r="FM112" s="131"/>
      <c r="FN112" s="131"/>
      <c r="FO112" s="131"/>
      <c r="FP112" s="131"/>
      <c r="FQ112" s="131"/>
      <c r="FR112" s="131"/>
      <c r="FS112" s="131"/>
      <c r="FT112" s="131"/>
      <c r="FU112" s="131"/>
      <c r="FV112" s="131"/>
      <c r="FW112" s="131"/>
      <c r="FX112" s="131"/>
      <c r="FY112" s="131"/>
      <c r="FZ112" s="131"/>
      <c r="GA112" s="131"/>
      <c r="GB112" s="131"/>
      <c r="GC112" s="125"/>
      <c r="GD112" s="125"/>
      <c r="GE112" s="125"/>
      <c r="GF112" s="125"/>
      <c r="GG112" s="125"/>
      <c r="GH112" s="125"/>
      <c r="GI112" s="125"/>
      <c r="GJ112" s="125"/>
      <c r="GK112" s="125"/>
    </row>
    <row r="113" customFormat="false" ht="13.2" hidden="false" customHeight="false" outlineLevel="0" collapsed="false">
      <c r="A113" s="38" t="s">
        <v>440</v>
      </c>
      <c r="B113" s="154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1"/>
      <c r="CE113" s="131"/>
      <c r="CF113" s="131"/>
      <c r="CG113" s="131"/>
      <c r="CH113" s="131"/>
      <c r="CI113" s="131"/>
      <c r="CJ113" s="131"/>
      <c r="CK113" s="131"/>
      <c r="CL113" s="131"/>
      <c r="CM113" s="131"/>
      <c r="CN113" s="131"/>
      <c r="CO113" s="131"/>
      <c r="CP113" s="131"/>
      <c r="CQ113" s="131"/>
      <c r="CR113" s="131"/>
      <c r="CS113" s="131"/>
      <c r="CT113" s="131"/>
      <c r="CU113" s="131"/>
      <c r="CV113" s="131"/>
      <c r="CW113" s="131"/>
      <c r="CX113" s="131"/>
      <c r="CY113" s="131"/>
      <c r="CZ113" s="131"/>
      <c r="DA113" s="131"/>
      <c r="DB113" s="131"/>
      <c r="DC113" s="131"/>
      <c r="DD113" s="131"/>
      <c r="DE113" s="131"/>
      <c r="DF113" s="131"/>
      <c r="DG113" s="131"/>
      <c r="DH113" s="131"/>
      <c r="DI113" s="131"/>
      <c r="DJ113" s="131"/>
      <c r="DK113" s="131"/>
      <c r="DL113" s="131"/>
      <c r="DM113" s="131"/>
      <c r="DN113" s="131"/>
      <c r="DO113" s="131"/>
      <c r="DP113" s="131"/>
      <c r="DQ113" s="131"/>
      <c r="DR113" s="131"/>
      <c r="DS113" s="131"/>
      <c r="DT113" s="131"/>
      <c r="DU113" s="131"/>
      <c r="DV113" s="131"/>
      <c r="DW113" s="131"/>
      <c r="DX113" s="131"/>
      <c r="DY113" s="131"/>
      <c r="DZ113" s="131"/>
      <c r="EA113" s="131"/>
      <c r="EB113" s="131"/>
      <c r="EC113" s="131"/>
      <c r="ED113" s="131"/>
      <c r="EE113" s="131"/>
      <c r="EF113" s="131"/>
      <c r="EG113" s="131"/>
      <c r="EH113" s="131"/>
      <c r="EI113" s="131"/>
      <c r="EJ113" s="131"/>
      <c r="EK113" s="131"/>
      <c r="EL113" s="131"/>
      <c r="EM113" s="131"/>
      <c r="EN113" s="131"/>
      <c r="EO113" s="131"/>
      <c r="EP113" s="131"/>
      <c r="EQ113" s="131"/>
      <c r="ER113" s="131"/>
      <c r="ES113" s="131"/>
      <c r="ET113" s="131"/>
      <c r="EU113" s="131"/>
      <c r="EV113" s="131"/>
      <c r="EW113" s="131"/>
      <c r="EX113" s="131"/>
      <c r="EY113" s="131"/>
      <c r="EZ113" s="131"/>
      <c r="FA113" s="131"/>
      <c r="FB113" s="131"/>
      <c r="FC113" s="131"/>
      <c r="FD113" s="131"/>
      <c r="FE113" s="131"/>
      <c r="FF113" s="131"/>
      <c r="FG113" s="131"/>
      <c r="FH113" s="131"/>
      <c r="FI113" s="131"/>
      <c r="FJ113" s="131"/>
      <c r="FK113" s="131"/>
      <c r="FL113" s="131"/>
      <c r="FM113" s="131"/>
      <c r="FN113" s="131"/>
      <c r="FO113" s="131"/>
      <c r="FP113" s="131"/>
      <c r="FQ113" s="131"/>
      <c r="FR113" s="131"/>
      <c r="FS113" s="131"/>
      <c r="FT113" s="131"/>
      <c r="FU113" s="131"/>
      <c r="FV113" s="131"/>
      <c r="FW113" s="131"/>
      <c r="FX113" s="131"/>
      <c r="FY113" s="131"/>
      <c r="FZ113" s="131"/>
      <c r="GA113" s="131"/>
      <c r="GB113" s="131"/>
      <c r="GC113" s="125"/>
      <c r="GD113" s="125"/>
      <c r="GE113" s="125"/>
      <c r="GF113" s="125"/>
      <c r="GG113" s="125"/>
      <c r="GH113" s="125"/>
      <c r="GI113" s="125"/>
      <c r="GJ113" s="125"/>
      <c r="GK113" s="125"/>
    </row>
    <row r="114" customFormat="false" ht="13.2" hidden="false" customHeight="false" outlineLevel="0" collapsed="false">
      <c r="A114" s="38"/>
      <c r="B114" s="154"/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1"/>
      <c r="CE114" s="131"/>
      <c r="CF114" s="131"/>
      <c r="CG114" s="131"/>
      <c r="CH114" s="131"/>
      <c r="CI114" s="131"/>
      <c r="CJ114" s="131"/>
      <c r="CK114" s="131"/>
      <c r="CL114" s="131"/>
      <c r="CM114" s="131"/>
      <c r="CN114" s="131"/>
      <c r="CO114" s="131"/>
      <c r="CP114" s="131"/>
      <c r="CQ114" s="131"/>
      <c r="CR114" s="131"/>
      <c r="CS114" s="131"/>
      <c r="CT114" s="131"/>
      <c r="CU114" s="131"/>
      <c r="CV114" s="131"/>
      <c r="CW114" s="131"/>
      <c r="CX114" s="131"/>
      <c r="CY114" s="131"/>
      <c r="CZ114" s="131"/>
      <c r="DA114" s="131"/>
      <c r="DB114" s="131"/>
      <c r="DC114" s="131"/>
      <c r="DD114" s="131"/>
      <c r="DE114" s="131"/>
      <c r="DF114" s="131"/>
      <c r="DG114" s="131"/>
      <c r="DH114" s="131"/>
      <c r="DI114" s="131"/>
      <c r="DJ114" s="131"/>
      <c r="DK114" s="131"/>
      <c r="DL114" s="131"/>
      <c r="DM114" s="131"/>
      <c r="DN114" s="131"/>
      <c r="DO114" s="131"/>
      <c r="DP114" s="131"/>
      <c r="DQ114" s="131"/>
      <c r="DR114" s="131"/>
      <c r="DS114" s="131"/>
      <c r="DT114" s="131"/>
      <c r="DU114" s="131"/>
      <c r="DV114" s="131"/>
      <c r="DW114" s="131"/>
      <c r="DX114" s="131"/>
      <c r="DY114" s="131"/>
      <c r="DZ114" s="131"/>
      <c r="EA114" s="131"/>
      <c r="EB114" s="131"/>
      <c r="EC114" s="131"/>
      <c r="ED114" s="131"/>
      <c r="EE114" s="131"/>
      <c r="EF114" s="131"/>
      <c r="EG114" s="131"/>
      <c r="EH114" s="131"/>
      <c r="EI114" s="131"/>
      <c r="EJ114" s="131"/>
      <c r="EK114" s="131"/>
      <c r="EL114" s="131"/>
      <c r="EM114" s="131"/>
      <c r="EN114" s="131"/>
      <c r="EO114" s="131"/>
      <c r="EP114" s="131"/>
      <c r="EQ114" s="131"/>
      <c r="ER114" s="131"/>
      <c r="ES114" s="131"/>
      <c r="ET114" s="131"/>
      <c r="EU114" s="131"/>
      <c r="EV114" s="131"/>
      <c r="EW114" s="131"/>
      <c r="EX114" s="131"/>
      <c r="EY114" s="131"/>
      <c r="EZ114" s="131"/>
      <c r="FA114" s="131"/>
      <c r="FB114" s="131"/>
      <c r="FC114" s="131"/>
      <c r="FD114" s="131"/>
      <c r="FE114" s="131"/>
      <c r="FF114" s="131"/>
      <c r="FG114" s="131"/>
      <c r="FH114" s="131"/>
      <c r="FI114" s="131"/>
      <c r="FJ114" s="131"/>
      <c r="FK114" s="131"/>
      <c r="FL114" s="131"/>
      <c r="FM114" s="131"/>
      <c r="FN114" s="131"/>
      <c r="FO114" s="131"/>
      <c r="FP114" s="131"/>
      <c r="FQ114" s="131"/>
      <c r="FR114" s="131"/>
      <c r="FS114" s="131"/>
      <c r="FT114" s="131"/>
      <c r="FU114" s="131"/>
      <c r="FV114" s="131"/>
      <c r="FW114" s="131"/>
      <c r="FX114" s="131"/>
      <c r="FY114" s="131"/>
      <c r="FZ114" s="131"/>
      <c r="GA114" s="131"/>
      <c r="GB114" s="131"/>
      <c r="GC114" s="125"/>
      <c r="GD114" s="125"/>
      <c r="GE114" s="125"/>
      <c r="GF114" s="125"/>
      <c r="GG114" s="125"/>
      <c r="GH114" s="125"/>
      <c r="GI114" s="125"/>
      <c r="GJ114" s="125"/>
      <c r="GK114" s="125"/>
    </row>
    <row r="115" customFormat="false" ht="13.2" hidden="false" customHeight="false" outlineLevel="0" collapsed="false">
      <c r="A115" s="38" t="s">
        <v>441</v>
      </c>
      <c r="B115" s="38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</row>
    <row r="116" customFormat="false" ht="15.6" hidden="false" customHeight="false" outlineLevel="0" collapsed="false">
      <c r="A116" s="0" t="s">
        <v>442</v>
      </c>
      <c r="B116" s="0" t="s">
        <v>443</v>
      </c>
      <c r="C116" s="139"/>
      <c r="D116" s="140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</row>
    <row r="117" customFormat="false" ht="13.2" hidden="false" customHeight="false" outlineLevel="0" collapsed="false">
      <c r="B117" s="0" t="s">
        <v>444</v>
      </c>
      <c r="C117" s="155"/>
      <c r="D117" s="156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/>
      <c r="DK117" s="125"/>
      <c r="DL117" s="125"/>
      <c r="DM117" s="125"/>
      <c r="DN117" s="125"/>
      <c r="DO117" s="125"/>
      <c r="DP117" s="125"/>
      <c r="DQ117" s="125"/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/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</row>
    <row r="118" customFormat="false" ht="15.6" hidden="false" customHeight="false" outlineLevel="0" collapsed="false">
      <c r="B118" s="20" t="s">
        <v>445</v>
      </c>
      <c r="C118" s="53"/>
      <c r="D118" s="156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</row>
    <row r="119" customFormat="false" ht="16.8" hidden="false" customHeight="false" outlineLevel="0" collapsed="false">
      <c r="B119" s="13" t="s">
        <v>446</v>
      </c>
      <c r="C119" s="53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25"/>
      <c r="GD119" s="125"/>
      <c r="GE119" s="125"/>
      <c r="GF119" s="125"/>
      <c r="GG119" s="125"/>
      <c r="GH119" s="125"/>
      <c r="GI119" s="125"/>
      <c r="GJ119" s="125"/>
      <c r="GK119" s="125"/>
    </row>
    <row r="120" customFormat="false" ht="15.6" hidden="false" customHeight="false" outlineLevel="0" collapsed="false">
      <c r="B120" s="0" t="s">
        <v>447</v>
      </c>
      <c r="C120" s="63"/>
      <c r="D120" s="140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</row>
    <row r="121" customFormat="false" ht="13.2" hidden="false" customHeight="false" outlineLevel="0" collapsed="false">
      <c r="B121" s="0" t="s">
        <v>444</v>
      </c>
      <c r="C121" s="53"/>
      <c r="D121" s="156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125"/>
      <c r="DT121" s="125"/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/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/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</row>
    <row r="122" customFormat="false" ht="15.6" hidden="false" customHeight="false" outlineLevel="0" collapsed="false">
      <c r="B122" s="20" t="s">
        <v>448</v>
      </c>
      <c r="C122" s="53"/>
      <c r="D122" s="156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</row>
    <row r="123" customFormat="false" ht="16.8" hidden="false" customHeight="false" outlineLevel="0" collapsed="false">
      <c r="B123" s="13" t="s">
        <v>449</v>
      </c>
      <c r="C123" s="53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25"/>
      <c r="GD123" s="125"/>
      <c r="GE123" s="125"/>
      <c r="GF123" s="125"/>
      <c r="GG123" s="125"/>
      <c r="GH123" s="125"/>
      <c r="GI123" s="125"/>
      <c r="GJ123" s="125"/>
      <c r="GK123" s="125"/>
    </row>
    <row r="124" customFormat="false" ht="15.6" hidden="false" customHeight="false" outlineLevel="0" collapsed="false">
      <c r="B124" s="0" t="s">
        <v>450</v>
      </c>
      <c r="C124" s="63"/>
      <c r="D124" s="140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</row>
    <row r="125" customFormat="false" ht="13.2" hidden="false" customHeight="false" outlineLevel="0" collapsed="false">
      <c r="A125" s="38"/>
      <c r="B125" s="0" t="s">
        <v>444</v>
      </c>
      <c r="C125" s="53"/>
      <c r="D125" s="156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25"/>
      <c r="DJ125" s="125"/>
      <c r="DK125" s="125"/>
      <c r="DL125" s="125"/>
      <c r="DM125" s="125"/>
      <c r="DN125" s="125"/>
      <c r="DO125" s="125"/>
      <c r="DP125" s="125"/>
      <c r="DQ125" s="125"/>
      <c r="DR125" s="125"/>
      <c r="DS125" s="125"/>
      <c r="DT125" s="125"/>
      <c r="DU125" s="125"/>
      <c r="DV125" s="125"/>
      <c r="DW125" s="125"/>
      <c r="DX125" s="125"/>
      <c r="DY125" s="125"/>
      <c r="DZ125" s="125"/>
      <c r="EA125" s="125"/>
      <c r="EB125" s="125"/>
      <c r="EC125" s="125"/>
      <c r="ED125" s="125"/>
      <c r="EE125" s="125"/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/>
      <c r="FX125" s="125"/>
      <c r="FY125" s="125"/>
      <c r="FZ125" s="125"/>
      <c r="GA125" s="125"/>
      <c r="GB125" s="125"/>
      <c r="GC125" s="125"/>
      <c r="GD125" s="125"/>
      <c r="GE125" s="125"/>
      <c r="GF125" s="125"/>
      <c r="GG125" s="125"/>
      <c r="GH125" s="125"/>
      <c r="GI125" s="125"/>
      <c r="GJ125" s="125"/>
      <c r="GK125" s="125"/>
    </row>
    <row r="126" customFormat="false" ht="15.6" hidden="false" customHeight="false" outlineLevel="0" collapsed="false">
      <c r="A126" s="38"/>
      <c r="B126" s="20" t="s">
        <v>451</v>
      </c>
      <c r="C126" s="53"/>
      <c r="D126" s="156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</row>
    <row r="127" customFormat="false" ht="16.8" hidden="false" customHeight="false" outlineLevel="0" collapsed="false">
      <c r="A127" s="38"/>
      <c r="B127" s="13" t="s">
        <v>452</v>
      </c>
      <c r="C127" s="53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25"/>
      <c r="GD127" s="125"/>
      <c r="GE127" s="125"/>
      <c r="GF127" s="125"/>
      <c r="GG127" s="125"/>
      <c r="GH127" s="125"/>
      <c r="GI127" s="125"/>
      <c r="GJ127" s="125"/>
      <c r="GK127" s="125"/>
    </row>
    <row r="128" customFormat="false" ht="15.6" hidden="false" customHeight="false" outlineLevel="0" collapsed="false">
      <c r="A128" s="38"/>
      <c r="B128" s="0" t="s">
        <v>453</v>
      </c>
      <c r="C128" s="63"/>
      <c r="D128" s="140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</row>
    <row r="129" customFormat="false" ht="13.2" hidden="false" customHeight="false" outlineLevel="0" collapsed="false">
      <c r="A129" s="38"/>
      <c r="B129" s="0" t="s">
        <v>444</v>
      </c>
      <c r="C129" s="53"/>
      <c r="D129" s="156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125"/>
      <c r="DT129" s="125"/>
      <c r="DU129" s="125"/>
      <c r="DV129" s="125"/>
      <c r="DW129" s="125"/>
      <c r="DX129" s="125"/>
      <c r="DY129" s="125"/>
      <c r="DZ129" s="125"/>
      <c r="EA129" s="125"/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/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/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</row>
    <row r="130" customFormat="false" ht="15.6" hidden="false" customHeight="false" outlineLevel="0" collapsed="false">
      <c r="A130" s="38"/>
      <c r="B130" s="20" t="s">
        <v>454</v>
      </c>
      <c r="C130" s="53"/>
      <c r="D130" s="156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</row>
    <row r="131" customFormat="false" ht="16.8" hidden="false" customHeight="false" outlineLevel="0" collapsed="false">
      <c r="A131" s="38"/>
      <c r="B131" s="13" t="s">
        <v>455</v>
      </c>
      <c r="C131" s="53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25"/>
      <c r="GD131" s="125"/>
      <c r="GE131" s="125"/>
      <c r="GF131" s="125"/>
      <c r="GG131" s="125"/>
      <c r="GH131" s="125"/>
      <c r="GI131" s="125"/>
      <c r="GJ131" s="125"/>
      <c r="GK131" s="125"/>
    </row>
    <row r="132" customFormat="false" ht="15.6" hidden="false" customHeight="false" outlineLevel="0" collapsed="false">
      <c r="A132" s="38"/>
      <c r="B132" s="0" t="s">
        <v>456</v>
      </c>
      <c r="C132" s="53"/>
      <c r="D132" s="156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</row>
    <row r="133" customFormat="false" ht="13.2" hidden="false" customHeight="false" outlineLevel="0" collapsed="false">
      <c r="A133" s="38"/>
      <c r="B133" s="0" t="s">
        <v>444</v>
      </c>
      <c r="C133" s="53"/>
      <c r="D133" s="156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25"/>
      <c r="DJ133" s="125"/>
      <c r="DK133" s="125"/>
      <c r="DL133" s="125"/>
      <c r="DM133" s="125"/>
      <c r="DN133" s="125"/>
      <c r="DO133" s="125"/>
      <c r="DP133" s="125"/>
      <c r="DQ133" s="125"/>
      <c r="DR133" s="125"/>
      <c r="DS133" s="125"/>
      <c r="DT133" s="125"/>
      <c r="DU133" s="125"/>
      <c r="DV133" s="125"/>
      <c r="DW133" s="125"/>
      <c r="DX133" s="125"/>
      <c r="DY133" s="125"/>
      <c r="DZ133" s="125"/>
      <c r="EA133" s="125"/>
      <c r="EB133" s="125"/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5"/>
      <c r="GD133" s="125"/>
      <c r="GE133" s="125"/>
      <c r="GF133" s="125"/>
      <c r="GG133" s="125"/>
      <c r="GH133" s="125"/>
      <c r="GI133" s="125"/>
      <c r="GJ133" s="125"/>
      <c r="GK133" s="125"/>
    </row>
    <row r="134" customFormat="false" ht="15.6" hidden="false" customHeight="false" outlineLevel="0" collapsed="false">
      <c r="A134" s="38"/>
      <c r="B134" s="20" t="s">
        <v>457</v>
      </c>
      <c r="C134" s="53"/>
      <c r="D134" s="156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</row>
    <row r="135" customFormat="false" ht="16.8" hidden="false" customHeight="false" outlineLevel="0" collapsed="false">
      <c r="A135" s="38"/>
      <c r="B135" s="13" t="s">
        <v>458</v>
      </c>
      <c r="C135" s="53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BO135" s="156"/>
      <c r="BP135" s="156"/>
      <c r="BQ135" s="156"/>
      <c r="BR135" s="156"/>
      <c r="BS135" s="156"/>
      <c r="BT135" s="156"/>
      <c r="BU135" s="156"/>
      <c r="BV135" s="156"/>
      <c r="BW135" s="156"/>
      <c r="BX135" s="156"/>
      <c r="BY135" s="156"/>
      <c r="BZ135" s="156"/>
      <c r="CA135" s="156"/>
      <c r="CB135" s="156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156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  <c r="DC135" s="156"/>
      <c r="DD135" s="156"/>
      <c r="DE135" s="156"/>
      <c r="DF135" s="156"/>
      <c r="DG135" s="156"/>
      <c r="DH135" s="156"/>
      <c r="DI135" s="156"/>
      <c r="DJ135" s="156"/>
      <c r="DK135" s="156"/>
      <c r="DL135" s="156"/>
      <c r="DM135" s="156"/>
      <c r="DN135" s="156"/>
      <c r="DO135" s="156"/>
      <c r="DP135" s="156"/>
      <c r="DQ135" s="156"/>
      <c r="DR135" s="156"/>
      <c r="DS135" s="156"/>
      <c r="DT135" s="156"/>
      <c r="DU135" s="156"/>
      <c r="DV135" s="156"/>
      <c r="DW135" s="156"/>
      <c r="DX135" s="156"/>
      <c r="DY135" s="156"/>
      <c r="DZ135" s="156"/>
      <c r="EA135" s="156"/>
      <c r="EB135" s="156"/>
      <c r="EC135" s="156"/>
      <c r="ED135" s="156"/>
      <c r="EE135" s="156"/>
      <c r="EF135" s="156"/>
      <c r="EG135" s="156"/>
      <c r="EH135" s="156"/>
      <c r="EI135" s="156"/>
      <c r="EJ135" s="156"/>
      <c r="EK135" s="156"/>
      <c r="EL135" s="156"/>
      <c r="EM135" s="156"/>
      <c r="EN135" s="156"/>
      <c r="EO135" s="156"/>
      <c r="EP135" s="156"/>
      <c r="EQ135" s="156"/>
      <c r="ER135" s="156"/>
      <c r="ES135" s="156"/>
      <c r="ET135" s="156"/>
      <c r="EU135" s="156"/>
      <c r="EV135" s="156"/>
      <c r="EW135" s="156"/>
      <c r="EX135" s="156"/>
      <c r="EY135" s="156"/>
      <c r="EZ135" s="156"/>
      <c r="FA135" s="156"/>
      <c r="FB135" s="156"/>
      <c r="FC135" s="156"/>
      <c r="FD135" s="156"/>
      <c r="FE135" s="156"/>
      <c r="FF135" s="156"/>
      <c r="FG135" s="156"/>
      <c r="FH135" s="156"/>
      <c r="FI135" s="156"/>
      <c r="FJ135" s="156"/>
      <c r="FK135" s="156"/>
      <c r="FL135" s="156"/>
      <c r="FM135" s="156"/>
      <c r="FN135" s="156"/>
      <c r="FO135" s="156"/>
      <c r="FP135" s="156"/>
      <c r="FQ135" s="156"/>
      <c r="FR135" s="156"/>
      <c r="FS135" s="156"/>
      <c r="FT135" s="156"/>
      <c r="FU135" s="156"/>
      <c r="FV135" s="156"/>
      <c r="FW135" s="156"/>
      <c r="FX135" s="156"/>
      <c r="FY135" s="156"/>
      <c r="FZ135" s="156"/>
      <c r="GA135" s="156"/>
      <c r="GB135" s="156"/>
      <c r="GC135" s="125"/>
      <c r="GD135" s="125"/>
      <c r="GE135" s="125"/>
      <c r="GF135" s="125"/>
      <c r="GG135" s="125"/>
      <c r="GH135" s="125"/>
      <c r="GI135" s="125"/>
      <c r="GJ135" s="125"/>
      <c r="GK135" s="125"/>
    </row>
    <row r="136" customFormat="false" ht="15.6" hidden="false" customHeight="false" outlineLevel="0" collapsed="false">
      <c r="A136" s="20" t="s">
        <v>459</v>
      </c>
      <c r="B136" s="20" t="s">
        <v>460</v>
      </c>
      <c r="C136" s="50" t="n">
        <f aca="false">'Input Data'!$C$11*'Input Data'!$C$17</f>
        <v>0</v>
      </c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25"/>
      <c r="GD136" s="125"/>
      <c r="GE136" s="125"/>
      <c r="GF136" s="125"/>
      <c r="GG136" s="125"/>
      <c r="GH136" s="125"/>
      <c r="GI136" s="125"/>
      <c r="GJ136" s="125"/>
      <c r="GK136" s="125"/>
    </row>
    <row r="137" customFormat="false" ht="15.6" hidden="false" customHeight="false" outlineLevel="0" collapsed="false">
      <c r="A137" s="20" t="s">
        <v>461</v>
      </c>
      <c r="B137" s="20" t="s">
        <v>462</v>
      </c>
      <c r="C137" s="50" t="n">
        <f aca="false">'Input Data'!$C$11*'Input Data'!$C$17</f>
        <v>0</v>
      </c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25"/>
      <c r="GD137" s="125"/>
      <c r="GE137" s="125"/>
      <c r="GF137" s="125"/>
      <c r="GG137" s="125"/>
      <c r="GH137" s="125"/>
      <c r="GI137" s="125"/>
      <c r="GJ137" s="125"/>
      <c r="GK137" s="125"/>
    </row>
    <row r="138" customFormat="false" ht="15.6" hidden="false" customHeight="false" outlineLevel="0" collapsed="false">
      <c r="A138" s="20" t="s">
        <v>463</v>
      </c>
      <c r="B138" s="20" t="s">
        <v>464</v>
      </c>
      <c r="C138" s="50" t="n">
        <f aca="false">'Input Data'!$C$11*'Input Data'!$C$17</f>
        <v>0</v>
      </c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25"/>
      <c r="GD138" s="125"/>
      <c r="GE138" s="125"/>
      <c r="GF138" s="125"/>
      <c r="GG138" s="125"/>
      <c r="GH138" s="125"/>
      <c r="GI138" s="125"/>
      <c r="GJ138" s="125"/>
      <c r="GK138" s="125"/>
    </row>
    <row r="139" customFormat="false" ht="15.6" hidden="false" customHeight="false" outlineLevel="0" collapsed="false">
      <c r="A139" s="20" t="s">
        <v>465</v>
      </c>
      <c r="B139" s="20" t="s">
        <v>466</v>
      </c>
      <c r="C139" s="53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25"/>
      <c r="GD139" s="125"/>
      <c r="GE139" s="125"/>
      <c r="GF139" s="125"/>
      <c r="GG139" s="125"/>
      <c r="GH139" s="125"/>
      <c r="GI139" s="125"/>
      <c r="GJ139" s="125"/>
      <c r="GK139" s="125"/>
    </row>
    <row r="140" customFormat="false" ht="15.6" hidden="false" customHeight="false" outlineLevel="0" collapsed="false">
      <c r="A140" s="20" t="s">
        <v>467</v>
      </c>
      <c r="B140" s="20" t="s">
        <v>468</v>
      </c>
      <c r="C140" s="53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25"/>
      <c r="GD140" s="125"/>
      <c r="GE140" s="125"/>
      <c r="GF140" s="125"/>
      <c r="GG140" s="125"/>
      <c r="GH140" s="125"/>
      <c r="GI140" s="125"/>
      <c r="GJ140" s="125"/>
      <c r="GK140" s="125"/>
    </row>
    <row r="141" customFormat="false" ht="13.2" hidden="false" customHeight="false" outlineLevel="0" collapsed="false">
      <c r="A141" s="0" t="s">
        <v>469</v>
      </c>
      <c r="B141" s="0" t="s">
        <v>470</v>
      </c>
      <c r="C141" s="134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5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5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5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5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5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5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5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5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5"/>
      <c r="FV141" s="135"/>
      <c r="FW141" s="135"/>
      <c r="FX141" s="135"/>
      <c r="FY141" s="135"/>
      <c r="FZ141" s="135"/>
      <c r="GA141" s="135"/>
      <c r="GB141" s="135"/>
      <c r="GC141" s="125"/>
      <c r="GD141" s="125"/>
      <c r="GE141" s="125"/>
      <c r="GF141" s="125"/>
      <c r="GG141" s="125"/>
      <c r="GH141" s="125"/>
      <c r="GI141" s="125"/>
      <c r="GJ141" s="125"/>
      <c r="GK141" s="125"/>
    </row>
    <row r="142" customFormat="false" ht="13.2" hidden="false" customHeight="false" outlineLevel="0" collapsed="false">
      <c r="A142" s="0" t="s">
        <v>471</v>
      </c>
      <c r="B142" s="0" t="s">
        <v>472</v>
      </c>
      <c r="C142" s="134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  <c r="BP142" s="135"/>
      <c r="BQ142" s="135"/>
      <c r="BR142" s="135"/>
      <c r="BS142" s="135"/>
      <c r="BT142" s="135"/>
      <c r="BU142" s="135"/>
      <c r="BV142" s="135"/>
      <c r="BW142" s="135"/>
      <c r="BX142" s="135"/>
      <c r="BY142" s="135"/>
      <c r="BZ142" s="135"/>
      <c r="CA142" s="135"/>
      <c r="CB142" s="135"/>
      <c r="CC142" s="135"/>
      <c r="CD142" s="135"/>
      <c r="CE142" s="135"/>
      <c r="CF142" s="135"/>
      <c r="CG142" s="135"/>
      <c r="CH142" s="135"/>
      <c r="CI142" s="135"/>
      <c r="CJ142" s="135"/>
      <c r="CK142" s="135"/>
      <c r="CL142" s="135"/>
      <c r="CM142" s="135"/>
      <c r="CN142" s="135"/>
      <c r="CO142" s="135"/>
      <c r="CP142" s="135"/>
      <c r="CQ142" s="135"/>
      <c r="CR142" s="135"/>
      <c r="CS142" s="135"/>
      <c r="CT142" s="135"/>
      <c r="CU142" s="135"/>
      <c r="CV142" s="135"/>
      <c r="CW142" s="135"/>
      <c r="CX142" s="135"/>
      <c r="CY142" s="135"/>
      <c r="CZ142" s="135"/>
      <c r="DA142" s="135"/>
      <c r="DB142" s="135"/>
      <c r="DC142" s="135"/>
      <c r="DD142" s="135"/>
      <c r="DE142" s="135"/>
      <c r="DF142" s="135"/>
      <c r="DG142" s="135"/>
      <c r="DH142" s="135"/>
      <c r="DI142" s="135"/>
      <c r="DJ142" s="135"/>
      <c r="DK142" s="135"/>
      <c r="DL142" s="135"/>
      <c r="DM142" s="135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5"/>
      <c r="EE142" s="135"/>
      <c r="EF142" s="135"/>
      <c r="EG142" s="135"/>
      <c r="EH142" s="135"/>
      <c r="EI142" s="135"/>
      <c r="EJ142" s="135"/>
      <c r="EK142" s="135"/>
      <c r="EL142" s="135"/>
      <c r="EM142" s="135"/>
      <c r="EN142" s="135"/>
      <c r="EO142" s="135"/>
      <c r="EP142" s="135"/>
      <c r="EQ142" s="135"/>
      <c r="ER142" s="135"/>
      <c r="ES142" s="135"/>
      <c r="ET142" s="135"/>
      <c r="EU142" s="135"/>
      <c r="EV142" s="135"/>
      <c r="EW142" s="135"/>
      <c r="EX142" s="135"/>
      <c r="EY142" s="135"/>
      <c r="EZ142" s="135"/>
      <c r="FA142" s="135"/>
      <c r="FB142" s="135"/>
      <c r="FC142" s="135"/>
      <c r="FD142" s="135"/>
      <c r="FE142" s="135"/>
      <c r="FF142" s="135"/>
      <c r="FG142" s="135"/>
      <c r="FH142" s="135"/>
      <c r="FI142" s="135"/>
      <c r="FJ142" s="135"/>
      <c r="FK142" s="135"/>
      <c r="FL142" s="135"/>
      <c r="FM142" s="135"/>
      <c r="FN142" s="135"/>
      <c r="FO142" s="135"/>
      <c r="FP142" s="135"/>
      <c r="FQ142" s="135"/>
      <c r="FR142" s="135"/>
      <c r="FS142" s="135"/>
      <c r="FT142" s="135"/>
      <c r="FU142" s="135"/>
      <c r="FV142" s="135"/>
      <c r="FW142" s="135"/>
      <c r="FX142" s="135"/>
      <c r="FY142" s="135"/>
      <c r="FZ142" s="135"/>
      <c r="GA142" s="135"/>
      <c r="GB142" s="135"/>
      <c r="GC142" s="125"/>
      <c r="GD142" s="125"/>
      <c r="GE142" s="125"/>
      <c r="GF142" s="125"/>
      <c r="GG142" s="125"/>
      <c r="GH142" s="125"/>
      <c r="GI142" s="125"/>
      <c r="GJ142" s="125"/>
      <c r="GK142" s="125"/>
    </row>
    <row r="143" customFormat="false" ht="13.8" hidden="false" customHeight="false" outlineLevel="0" collapsed="false">
      <c r="A143" s="20" t="s">
        <v>473</v>
      </c>
      <c r="C143" s="134" t="n">
        <f aca="false">IF('Bench-10'!$D$116="n.a.","n.a.",IF($D$116&lt;=PI()/2,C136*'Input Data'!$C$3*$D$142*SIN('Bench-10'!$D$116)*9.81,'Bench-10'!C136*'Input Data'!$C$3*$D$142*9.81))</f>
        <v>0</v>
      </c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  <c r="BP143" s="135"/>
      <c r="BQ143" s="135"/>
      <c r="BR143" s="135"/>
      <c r="BS143" s="135"/>
      <c r="BT143" s="135"/>
      <c r="BU143" s="135"/>
      <c r="BV143" s="135"/>
      <c r="BW143" s="135"/>
      <c r="BX143" s="135"/>
      <c r="BY143" s="135"/>
      <c r="BZ143" s="135"/>
      <c r="CA143" s="135"/>
      <c r="CB143" s="135"/>
      <c r="CC143" s="135"/>
      <c r="CD143" s="135"/>
      <c r="CE143" s="135"/>
      <c r="CF143" s="135"/>
      <c r="CG143" s="135"/>
      <c r="CH143" s="135"/>
      <c r="CI143" s="135"/>
      <c r="CJ143" s="135"/>
      <c r="CK143" s="135"/>
      <c r="CL143" s="135"/>
      <c r="CM143" s="135"/>
      <c r="CN143" s="135"/>
      <c r="CO143" s="135"/>
      <c r="CP143" s="135"/>
      <c r="CQ143" s="135"/>
      <c r="CR143" s="135"/>
      <c r="CS143" s="135"/>
      <c r="CT143" s="135"/>
      <c r="CU143" s="135"/>
      <c r="CV143" s="135"/>
      <c r="CW143" s="135"/>
      <c r="CX143" s="135"/>
      <c r="CY143" s="135"/>
      <c r="CZ143" s="135"/>
      <c r="DA143" s="135"/>
      <c r="DB143" s="135"/>
      <c r="DC143" s="135"/>
      <c r="DD143" s="135"/>
      <c r="DE143" s="135"/>
      <c r="DF143" s="135"/>
      <c r="DG143" s="135"/>
      <c r="DH143" s="135"/>
      <c r="DI143" s="135"/>
      <c r="DJ143" s="135"/>
      <c r="DK143" s="135"/>
      <c r="DL143" s="135"/>
      <c r="DM143" s="135"/>
      <c r="DN143" s="135"/>
      <c r="DO143" s="135"/>
      <c r="DP143" s="135"/>
      <c r="DQ143" s="135"/>
      <c r="DR143" s="135"/>
      <c r="DS143" s="135"/>
      <c r="DT143" s="135"/>
      <c r="DU143" s="135"/>
      <c r="DV143" s="135"/>
      <c r="DW143" s="135"/>
      <c r="DX143" s="135"/>
      <c r="DY143" s="135"/>
      <c r="DZ143" s="135"/>
      <c r="EA143" s="135"/>
      <c r="EB143" s="135"/>
      <c r="EC143" s="135"/>
      <c r="ED143" s="135"/>
      <c r="EE143" s="135"/>
      <c r="EF143" s="135"/>
      <c r="EG143" s="135"/>
      <c r="EH143" s="135"/>
      <c r="EI143" s="135"/>
      <c r="EJ143" s="135"/>
      <c r="EK143" s="135"/>
      <c r="EL143" s="135"/>
      <c r="EM143" s="135"/>
      <c r="EN143" s="135"/>
      <c r="EO143" s="135"/>
      <c r="EP143" s="135"/>
      <c r="EQ143" s="135"/>
      <c r="ER143" s="135"/>
      <c r="ES143" s="135"/>
      <c r="ET143" s="135"/>
      <c r="EU143" s="135"/>
      <c r="EV143" s="135"/>
      <c r="EW143" s="135"/>
      <c r="EX143" s="135"/>
      <c r="EY143" s="135"/>
      <c r="EZ143" s="135"/>
      <c r="FA143" s="135"/>
      <c r="FB143" s="135"/>
      <c r="FC143" s="135"/>
      <c r="FD143" s="135"/>
      <c r="FE143" s="135"/>
      <c r="FF143" s="135"/>
      <c r="FG143" s="135"/>
      <c r="FH143" s="135"/>
      <c r="FI143" s="135"/>
      <c r="FJ143" s="135"/>
      <c r="FK143" s="135"/>
      <c r="FL143" s="135"/>
      <c r="FM143" s="135"/>
      <c r="FN143" s="135"/>
      <c r="FO143" s="135"/>
      <c r="FP143" s="135"/>
      <c r="FQ143" s="135"/>
      <c r="FR143" s="135"/>
      <c r="FS143" s="135"/>
      <c r="FT143" s="135"/>
      <c r="FU143" s="135"/>
      <c r="FV143" s="135"/>
      <c r="FW143" s="135"/>
      <c r="FX143" s="135"/>
      <c r="FY143" s="135"/>
      <c r="FZ143" s="135"/>
      <c r="GA143" s="135"/>
      <c r="GB143" s="135"/>
      <c r="GC143" s="125"/>
      <c r="GD143" s="125"/>
      <c r="GE143" s="125"/>
      <c r="GF143" s="125"/>
      <c r="GG143" s="125"/>
      <c r="GH143" s="125"/>
      <c r="GI143" s="125"/>
      <c r="GJ143" s="125"/>
      <c r="GK143" s="125"/>
    </row>
    <row r="144" customFormat="false" ht="13.8" hidden="false" customHeight="false" outlineLevel="0" collapsed="false">
      <c r="A144" s="20" t="s">
        <v>474</v>
      </c>
      <c r="C144" s="134" t="n">
        <f aca="false">IF('Bench-10'!$D$120="n.a.","n.a.",IF($D$120&lt;=PI()/2,C137*'Input Data'!$C$3*$D$142*SIN('Bench-10'!$D$120)*9.81,'Bench-10'!C137*'Input Data'!$C$3*$D$142*9.81))</f>
        <v>0</v>
      </c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  <c r="BP144" s="135"/>
      <c r="BQ144" s="135"/>
      <c r="BR144" s="135"/>
      <c r="BS144" s="135"/>
      <c r="BT144" s="135"/>
      <c r="BU144" s="135"/>
      <c r="BV144" s="135"/>
      <c r="BW144" s="135"/>
      <c r="BX144" s="135"/>
      <c r="BY144" s="135"/>
      <c r="BZ144" s="135"/>
      <c r="CA144" s="135"/>
      <c r="CB144" s="135"/>
      <c r="CC144" s="135"/>
      <c r="CD144" s="135"/>
      <c r="CE144" s="135"/>
      <c r="CF144" s="135"/>
      <c r="CG144" s="135"/>
      <c r="CH144" s="135"/>
      <c r="CI144" s="135"/>
      <c r="CJ144" s="135"/>
      <c r="CK144" s="135"/>
      <c r="CL144" s="135"/>
      <c r="CM144" s="135"/>
      <c r="CN144" s="135"/>
      <c r="CO144" s="135"/>
      <c r="CP144" s="135"/>
      <c r="CQ144" s="135"/>
      <c r="CR144" s="135"/>
      <c r="CS144" s="135"/>
      <c r="CT144" s="135"/>
      <c r="CU144" s="135"/>
      <c r="CV144" s="135"/>
      <c r="CW144" s="135"/>
      <c r="CX144" s="135"/>
      <c r="CY144" s="135"/>
      <c r="CZ144" s="135"/>
      <c r="DA144" s="135"/>
      <c r="DB144" s="135"/>
      <c r="DC144" s="135"/>
      <c r="DD144" s="135"/>
      <c r="DE144" s="135"/>
      <c r="DF144" s="135"/>
      <c r="DG144" s="135"/>
      <c r="DH144" s="135"/>
      <c r="DI144" s="135"/>
      <c r="DJ144" s="135"/>
      <c r="DK144" s="135"/>
      <c r="DL144" s="135"/>
      <c r="DM144" s="135"/>
      <c r="DN144" s="135"/>
      <c r="DO144" s="135"/>
      <c r="DP144" s="135"/>
      <c r="DQ144" s="135"/>
      <c r="DR144" s="135"/>
      <c r="DS144" s="135"/>
      <c r="DT144" s="135"/>
      <c r="DU144" s="135"/>
      <c r="DV144" s="135"/>
      <c r="DW144" s="135"/>
      <c r="DX144" s="135"/>
      <c r="DY144" s="135"/>
      <c r="DZ144" s="135"/>
      <c r="EA144" s="135"/>
      <c r="EB144" s="135"/>
      <c r="EC144" s="135"/>
      <c r="ED144" s="135"/>
      <c r="EE144" s="135"/>
      <c r="EF144" s="135"/>
      <c r="EG144" s="135"/>
      <c r="EH144" s="135"/>
      <c r="EI144" s="135"/>
      <c r="EJ144" s="135"/>
      <c r="EK144" s="135"/>
      <c r="EL144" s="135"/>
      <c r="EM144" s="135"/>
      <c r="EN144" s="135"/>
      <c r="EO144" s="135"/>
      <c r="EP144" s="135"/>
      <c r="EQ144" s="135"/>
      <c r="ER144" s="135"/>
      <c r="ES144" s="135"/>
      <c r="ET144" s="135"/>
      <c r="EU144" s="135"/>
      <c r="EV144" s="135"/>
      <c r="EW144" s="135"/>
      <c r="EX144" s="135"/>
      <c r="EY144" s="135"/>
      <c r="EZ144" s="135"/>
      <c r="FA144" s="135"/>
      <c r="FB144" s="135"/>
      <c r="FC144" s="135"/>
      <c r="FD144" s="135"/>
      <c r="FE144" s="135"/>
      <c r="FF144" s="135"/>
      <c r="FG144" s="135"/>
      <c r="FH144" s="135"/>
      <c r="FI144" s="135"/>
      <c r="FJ144" s="135"/>
      <c r="FK144" s="135"/>
      <c r="FL144" s="135"/>
      <c r="FM144" s="135"/>
      <c r="FN144" s="135"/>
      <c r="FO144" s="135"/>
      <c r="FP144" s="135"/>
      <c r="FQ144" s="135"/>
      <c r="FR144" s="135"/>
      <c r="FS144" s="135"/>
      <c r="FT144" s="135"/>
      <c r="FU144" s="135"/>
      <c r="FV144" s="135"/>
      <c r="FW144" s="135"/>
      <c r="FX144" s="135"/>
      <c r="FY144" s="135"/>
      <c r="FZ144" s="135"/>
      <c r="GA144" s="135"/>
      <c r="GB144" s="135"/>
      <c r="GC144" s="125"/>
      <c r="GD144" s="125"/>
      <c r="GE144" s="125"/>
      <c r="GF144" s="125"/>
      <c r="GG144" s="125"/>
      <c r="GH144" s="125"/>
      <c r="GI144" s="125"/>
      <c r="GJ144" s="125"/>
      <c r="GK144" s="125"/>
    </row>
    <row r="145" customFormat="false" ht="13.8" hidden="false" customHeight="false" outlineLevel="0" collapsed="false">
      <c r="A145" s="20" t="s">
        <v>475</v>
      </c>
      <c r="C145" s="134" t="n">
        <f aca="false">IF('Bench-10'!$D$124="n.a.","n.a.",IF($D$124&lt;=PI()/2,C138*'Input Data'!$C$3*$D$142*SIN('Bench-10'!$D$124)*9.81,'Bench-10'!C138*'Input Data'!$C$3*$D$142*9.81))</f>
        <v>0</v>
      </c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  <c r="BP145" s="135"/>
      <c r="BQ145" s="135"/>
      <c r="BR145" s="135"/>
      <c r="BS145" s="135"/>
      <c r="BT145" s="135"/>
      <c r="BU145" s="135"/>
      <c r="BV145" s="135"/>
      <c r="BW145" s="135"/>
      <c r="BX145" s="135"/>
      <c r="BY145" s="135"/>
      <c r="BZ145" s="135"/>
      <c r="CA145" s="135"/>
      <c r="CB145" s="135"/>
      <c r="CC145" s="135"/>
      <c r="CD145" s="135"/>
      <c r="CE145" s="135"/>
      <c r="CF145" s="135"/>
      <c r="CG145" s="135"/>
      <c r="CH145" s="135"/>
      <c r="CI145" s="135"/>
      <c r="CJ145" s="135"/>
      <c r="CK145" s="135"/>
      <c r="CL145" s="135"/>
      <c r="CM145" s="135"/>
      <c r="CN145" s="135"/>
      <c r="CO145" s="135"/>
      <c r="CP145" s="135"/>
      <c r="CQ145" s="135"/>
      <c r="CR145" s="135"/>
      <c r="CS145" s="135"/>
      <c r="CT145" s="135"/>
      <c r="CU145" s="135"/>
      <c r="CV145" s="135"/>
      <c r="CW145" s="135"/>
      <c r="CX145" s="135"/>
      <c r="CY145" s="135"/>
      <c r="CZ145" s="135"/>
      <c r="DA145" s="135"/>
      <c r="DB145" s="135"/>
      <c r="DC145" s="135"/>
      <c r="DD145" s="135"/>
      <c r="DE145" s="135"/>
      <c r="DF145" s="135"/>
      <c r="DG145" s="135"/>
      <c r="DH145" s="135"/>
      <c r="DI145" s="135"/>
      <c r="DJ145" s="135"/>
      <c r="DK145" s="135"/>
      <c r="DL145" s="135"/>
      <c r="DM145" s="135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5"/>
      <c r="EE145" s="135"/>
      <c r="EF145" s="135"/>
      <c r="EG145" s="135"/>
      <c r="EH145" s="135"/>
      <c r="EI145" s="135"/>
      <c r="EJ145" s="135"/>
      <c r="EK145" s="135"/>
      <c r="EL145" s="135"/>
      <c r="EM145" s="135"/>
      <c r="EN145" s="135"/>
      <c r="EO145" s="135"/>
      <c r="EP145" s="135"/>
      <c r="EQ145" s="135"/>
      <c r="ER145" s="135"/>
      <c r="ES145" s="135"/>
      <c r="ET145" s="135"/>
      <c r="EU145" s="135"/>
      <c r="EV145" s="135"/>
      <c r="EW145" s="135"/>
      <c r="EX145" s="135"/>
      <c r="EY145" s="135"/>
      <c r="EZ145" s="135"/>
      <c r="FA145" s="135"/>
      <c r="FB145" s="135"/>
      <c r="FC145" s="135"/>
      <c r="FD145" s="135"/>
      <c r="FE145" s="135"/>
      <c r="FF145" s="135"/>
      <c r="FG145" s="135"/>
      <c r="FH145" s="135"/>
      <c r="FI145" s="135"/>
      <c r="FJ145" s="135"/>
      <c r="FK145" s="135"/>
      <c r="FL145" s="135"/>
      <c r="FM145" s="135"/>
      <c r="FN145" s="135"/>
      <c r="FO145" s="135"/>
      <c r="FP145" s="135"/>
      <c r="FQ145" s="135"/>
      <c r="FR145" s="135"/>
      <c r="FS145" s="135"/>
      <c r="FT145" s="135"/>
      <c r="FU145" s="135"/>
      <c r="FV145" s="135"/>
      <c r="FW145" s="135"/>
      <c r="FX145" s="135"/>
      <c r="FY145" s="135"/>
      <c r="FZ145" s="135"/>
      <c r="GA145" s="135"/>
      <c r="GB145" s="135"/>
      <c r="GC145" s="125"/>
      <c r="GD145" s="125"/>
      <c r="GE145" s="125"/>
      <c r="GF145" s="125"/>
      <c r="GG145" s="125"/>
      <c r="GH145" s="125"/>
      <c r="GI145" s="125"/>
      <c r="GJ145" s="125"/>
      <c r="GK145" s="125"/>
    </row>
    <row r="146" customFormat="false" ht="13.8" hidden="false" customHeight="false" outlineLevel="0" collapsed="false">
      <c r="A146" s="20" t="s">
        <v>476</v>
      </c>
      <c r="C146" s="134" t="n">
        <f aca="false">IF('Bench-10'!$D$128="n.a.","n.a.",IF($D$128&lt;=PI()/2,C139*'Input Data'!$C$3*$D$142*SIN('Bench-10'!$D$128)*9.81,'Bench-10'!C139*'Input Data'!$C$3*$D$142*9.81))</f>
        <v>0</v>
      </c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  <c r="BP146" s="135"/>
      <c r="BQ146" s="135"/>
      <c r="BR146" s="135"/>
      <c r="BS146" s="135"/>
      <c r="BT146" s="135"/>
      <c r="BU146" s="135"/>
      <c r="BV146" s="135"/>
      <c r="BW146" s="135"/>
      <c r="BX146" s="135"/>
      <c r="BY146" s="135"/>
      <c r="BZ146" s="135"/>
      <c r="CA146" s="135"/>
      <c r="CB146" s="135"/>
      <c r="CC146" s="135"/>
      <c r="CD146" s="135"/>
      <c r="CE146" s="135"/>
      <c r="CF146" s="135"/>
      <c r="CG146" s="135"/>
      <c r="CH146" s="135"/>
      <c r="CI146" s="135"/>
      <c r="CJ146" s="135"/>
      <c r="CK146" s="135"/>
      <c r="CL146" s="135"/>
      <c r="CM146" s="135"/>
      <c r="CN146" s="135"/>
      <c r="CO146" s="135"/>
      <c r="CP146" s="135"/>
      <c r="CQ146" s="135"/>
      <c r="CR146" s="135"/>
      <c r="CS146" s="135"/>
      <c r="CT146" s="135"/>
      <c r="CU146" s="135"/>
      <c r="CV146" s="135"/>
      <c r="CW146" s="135"/>
      <c r="CX146" s="135"/>
      <c r="CY146" s="135"/>
      <c r="CZ146" s="135"/>
      <c r="DA146" s="135"/>
      <c r="DB146" s="135"/>
      <c r="DC146" s="135"/>
      <c r="DD146" s="135"/>
      <c r="DE146" s="135"/>
      <c r="DF146" s="135"/>
      <c r="DG146" s="135"/>
      <c r="DH146" s="135"/>
      <c r="DI146" s="135"/>
      <c r="DJ146" s="135"/>
      <c r="DK146" s="135"/>
      <c r="DL146" s="135"/>
      <c r="DM146" s="135"/>
      <c r="DN146" s="135"/>
      <c r="DO146" s="135"/>
      <c r="DP146" s="135"/>
      <c r="DQ146" s="135"/>
      <c r="DR146" s="135"/>
      <c r="DS146" s="135"/>
      <c r="DT146" s="135"/>
      <c r="DU146" s="135"/>
      <c r="DV146" s="135"/>
      <c r="DW146" s="135"/>
      <c r="DX146" s="135"/>
      <c r="DY146" s="135"/>
      <c r="DZ146" s="135"/>
      <c r="EA146" s="135"/>
      <c r="EB146" s="135"/>
      <c r="EC146" s="135"/>
      <c r="ED146" s="135"/>
      <c r="EE146" s="135"/>
      <c r="EF146" s="135"/>
      <c r="EG146" s="135"/>
      <c r="EH146" s="135"/>
      <c r="EI146" s="135"/>
      <c r="EJ146" s="135"/>
      <c r="EK146" s="135"/>
      <c r="EL146" s="135"/>
      <c r="EM146" s="135"/>
      <c r="EN146" s="135"/>
      <c r="EO146" s="135"/>
      <c r="EP146" s="135"/>
      <c r="EQ146" s="135"/>
      <c r="ER146" s="135"/>
      <c r="ES146" s="135"/>
      <c r="ET146" s="135"/>
      <c r="EU146" s="135"/>
      <c r="EV146" s="135"/>
      <c r="EW146" s="135"/>
      <c r="EX146" s="135"/>
      <c r="EY146" s="135"/>
      <c r="EZ146" s="135"/>
      <c r="FA146" s="135"/>
      <c r="FB146" s="135"/>
      <c r="FC146" s="135"/>
      <c r="FD146" s="135"/>
      <c r="FE146" s="135"/>
      <c r="FF146" s="135"/>
      <c r="FG146" s="135"/>
      <c r="FH146" s="135"/>
      <c r="FI146" s="135"/>
      <c r="FJ146" s="135"/>
      <c r="FK146" s="135"/>
      <c r="FL146" s="135"/>
      <c r="FM146" s="135"/>
      <c r="FN146" s="135"/>
      <c r="FO146" s="135"/>
      <c r="FP146" s="135"/>
      <c r="FQ146" s="135"/>
      <c r="FR146" s="135"/>
      <c r="FS146" s="135"/>
      <c r="FT146" s="135"/>
      <c r="FU146" s="135"/>
      <c r="FV146" s="135"/>
      <c r="FW146" s="135"/>
      <c r="FX146" s="135"/>
      <c r="FY146" s="135"/>
      <c r="FZ146" s="135"/>
      <c r="GA146" s="135"/>
      <c r="GB146" s="135"/>
      <c r="GC146" s="125"/>
      <c r="GD146" s="125"/>
      <c r="GE146" s="125"/>
      <c r="GF146" s="125"/>
      <c r="GG146" s="125"/>
      <c r="GH146" s="125"/>
      <c r="GI146" s="125"/>
      <c r="GJ146" s="125"/>
      <c r="GK146" s="125"/>
    </row>
    <row r="147" customFormat="false" ht="13.8" hidden="false" customHeight="false" outlineLevel="0" collapsed="false">
      <c r="A147" s="20" t="s">
        <v>477</v>
      </c>
      <c r="C147" s="137" t="n">
        <f aca="false">IF('Bench-10'!$D$132="n.a.","n.a.",IF($D$132&lt;=PI()/2,C140*'Input Data'!$C$3*$D$142*SIN('Bench-10'!$D$132)*9.81,'Bench-10'!C140*'Input Data'!$C$3*$D$142*9.81))</f>
        <v>0</v>
      </c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  <c r="EK147" s="138"/>
      <c r="EL147" s="138"/>
      <c r="EM147" s="138"/>
      <c r="EN147" s="138"/>
      <c r="EO147" s="138"/>
      <c r="EP147" s="138"/>
      <c r="EQ147" s="138"/>
      <c r="ER147" s="138"/>
      <c r="ES147" s="138"/>
      <c r="ET147" s="138"/>
      <c r="EU147" s="138"/>
      <c r="EV147" s="138"/>
      <c r="EW147" s="138"/>
      <c r="EX147" s="138"/>
      <c r="EY147" s="138"/>
      <c r="EZ147" s="138"/>
      <c r="FA147" s="138"/>
      <c r="FB147" s="138"/>
      <c r="FC147" s="138"/>
      <c r="FD147" s="138"/>
      <c r="FE147" s="138"/>
      <c r="FF147" s="138"/>
      <c r="FG147" s="138"/>
      <c r="FH147" s="138"/>
      <c r="FI147" s="138"/>
      <c r="FJ147" s="138"/>
      <c r="FK147" s="138"/>
      <c r="FL147" s="138"/>
      <c r="FM147" s="138"/>
      <c r="FN147" s="138"/>
      <c r="FO147" s="138"/>
      <c r="FP147" s="138"/>
      <c r="FQ147" s="138"/>
      <c r="FR147" s="138"/>
      <c r="FS147" s="138"/>
      <c r="FT147" s="138"/>
      <c r="FU147" s="138"/>
      <c r="FV147" s="138"/>
      <c r="FW147" s="138"/>
      <c r="FX147" s="138"/>
      <c r="FY147" s="138"/>
      <c r="FZ147" s="138"/>
      <c r="GA147" s="138"/>
      <c r="GB147" s="138"/>
      <c r="GC147" s="125"/>
      <c r="GD147" s="125"/>
      <c r="GE147" s="125"/>
      <c r="GF147" s="125"/>
      <c r="GG147" s="125"/>
      <c r="GH147" s="125"/>
      <c r="GI147" s="125"/>
      <c r="GJ147" s="125"/>
      <c r="GK147" s="125"/>
    </row>
    <row r="148" customFormat="false" ht="15.6" hidden="true" customHeight="false" outlineLevel="0" collapsed="false">
      <c r="A148" s="158" t="s">
        <v>478</v>
      </c>
      <c r="B148" s="0" t="s">
        <v>479</v>
      </c>
      <c r="C148" s="130" t="e">
        <f aca="false">SUM(C143:C147)/'Input Data'!$C$16</f>
        <v>#DIV/0!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1"/>
      <c r="CE148" s="131"/>
      <c r="CF148" s="131"/>
      <c r="CG148" s="131"/>
      <c r="CH148" s="131"/>
      <c r="CI148" s="131"/>
      <c r="CJ148" s="131"/>
      <c r="CK148" s="131"/>
      <c r="CL148" s="131"/>
      <c r="CM148" s="131"/>
      <c r="CN148" s="131"/>
      <c r="CO148" s="131"/>
      <c r="CP148" s="131"/>
      <c r="CQ148" s="131"/>
      <c r="CR148" s="131"/>
      <c r="CS148" s="131"/>
      <c r="CT148" s="131"/>
      <c r="CU148" s="131"/>
      <c r="CV148" s="131"/>
      <c r="CW148" s="131"/>
      <c r="CX148" s="131"/>
      <c r="CY148" s="131"/>
      <c r="CZ148" s="131"/>
      <c r="DA148" s="131"/>
      <c r="DB148" s="131"/>
      <c r="DC148" s="131"/>
      <c r="DD148" s="131"/>
      <c r="DE148" s="131"/>
      <c r="DF148" s="131"/>
      <c r="DG148" s="131"/>
      <c r="DH148" s="131"/>
      <c r="DI148" s="131"/>
      <c r="DJ148" s="131"/>
      <c r="DK148" s="131"/>
      <c r="DL148" s="131"/>
      <c r="DM148" s="131"/>
      <c r="DN148" s="131"/>
      <c r="DO148" s="131"/>
      <c r="DP148" s="131"/>
      <c r="DQ148" s="131"/>
      <c r="DR148" s="131"/>
      <c r="DS148" s="131"/>
      <c r="DT148" s="131"/>
      <c r="DU148" s="131"/>
      <c r="DV148" s="131"/>
      <c r="DW148" s="131"/>
      <c r="DX148" s="131"/>
      <c r="DY148" s="131"/>
      <c r="DZ148" s="131"/>
      <c r="EA148" s="131"/>
      <c r="EB148" s="131"/>
      <c r="EC148" s="131"/>
      <c r="ED148" s="131"/>
      <c r="EE148" s="131"/>
      <c r="EF148" s="131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1"/>
      <c r="EX148" s="131"/>
      <c r="EY148" s="131"/>
      <c r="EZ148" s="131"/>
      <c r="FA148" s="131"/>
      <c r="FB148" s="131"/>
      <c r="FC148" s="131"/>
      <c r="FD148" s="131"/>
      <c r="FE148" s="131"/>
      <c r="FF148" s="131"/>
      <c r="FG148" s="131"/>
      <c r="FH148" s="131"/>
      <c r="FI148" s="131"/>
      <c r="FJ148" s="131"/>
      <c r="FK148" s="131"/>
      <c r="FL148" s="131"/>
      <c r="FM148" s="131"/>
      <c r="FN148" s="131"/>
      <c r="FO148" s="131"/>
      <c r="FP148" s="131"/>
      <c r="FQ148" s="131"/>
      <c r="FR148" s="131"/>
      <c r="FS148" s="131"/>
      <c r="FT148" s="131"/>
      <c r="FU148" s="131"/>
      <c r="FV148" s="131"/>
      <c r="FW148" s="131"/>
      <c r="FX148" s="131"/>
      <c r="FY148" s="131"/>
      <c r="FZ148" s="131"/>
      <c r="GA148" s="131"/>
      <c r="GB148" s="131"/>
      <c r="GC148" s="125"/>
      <c r="GD148" s="125"/>
      <c r="GE148" s="125"/>
      <c r="GF148" s="125"/>
      <c r="GG148" s="125"/>
      <c r="GH148" s="125"/>
      <c r="GI148" s="125"/>
      <c r="GJ148" s="125"/>
      <c r="GK148" s="125"/>
    </row>
    <row r="149" customFormat="false" ht="13.2" hidden="false" customHeight="false" outlineLevel="0" collapsed="false">
      <c r="A149" s="0" t="s">
        <v>480</v>
      </c>
      <c r="B149" s="0" t="s">
        <v>481</v>
      </c>
      <c r="C149" s="40"/>
      <c r="D149" s="129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1"/>
      <c r="CE149" s="131"/>
      <c r="CF149" s="131"/>
      <c r="CG149" s="131"/>
      <c r="CH149" s="131"/>
      <c r="CI149" s="131"/>
      <c r="CJ149" s="131"/>
      <c r="CK149" s="131"/>
      <c r="CL149" s="131"/>
      <c r="CM149" s="131"/>
      <c r="CN149" s="131"/>
      <c r="CO149" s="131"/>
      <c r="CP149" s="131"/>
      <c r="CQ149" s="131"/>
      <c r="CR149" s="131"/>
      <c r="CS149" s="131"/>
      <c r="CT149" s="131"/>
      <c r="CU149" s="131"/>
      <c r="CV149" s="131"/>
      <c r="CW149" s="131"/>
      <c r="CX149" s="131"/>
      <c r="CY149" s="131"/>
      <c r="CZ149" s="131"/>
      <c r="DA149" s="131"/>
      <c r="DB149" s="131"/>
      <c r="DC149" s="131"/>
      <c r="DD149" s="131"/>
      <c r="DE149" s="131"/>
      <c r="DF149" s="131"/>
      <c r="DG149" s="131"/>
      <c r="DH149" s="131"/>
      <c r="DI149" s="131"/>
      <c r="DJ149" s="131"/>
      <c r="DK149" s="131"/>
      <c r="DL149" s="131"/>
      <c r="DM149" s="131"/>
      <c r="DN149" s="131"/>
      <c r="DO149" s="131"/>
      <c r="DP149" s="131"/>
      <c r="DQ149" s="131"/>
      <c r="DR149" s="131"/>
      <c r="DS149" s="131"/>
      <c r="DT149" s="131"/>
      <c r="DU149" s="131"/>
      <c r="DV149" s="131"/>
      <c r="DW149" s="131"/>
      <c r="DX149" s="131"/>
      <c r="DY149" s="131"/>
      <c r="DZ149" s="131"/>
      <c r="EA149" s="131"/>
      <c r="EB149" s="131"/>
      <c r="EC149" s="131"/>
      <c r="ED149" s="131"/>
      <c r="EE149" s="131"/>
      <c r="EF149" s="131"/>
      <c r="EG149" s="131"/>
      <c r="EH149" s="131"/>
      <c r="EI149" s="131"/>
      <c r="EJ149" s="131"/>
      <c r="EK149" s="131"/>
      <c r="EL149" s="131"/>
      <c r="EM149" s="131"/>
      <c r="EN149" s="131"/>
      <c r="EO149" s="131"/>
      <c r="EP149" s="131"/>
      <c r="EQ149" s="131"/>
      <c r="ER149" s="131"/>
      <c r="ES149" s="131"/>
      <c r="ET149" s="131"/>
      <c r="EU149" s="131"/>
      <c r="EV149" s="131"/>
      <c r="EW149" s="131"/>
      <c r="EX149" s="131"/>
      <c r="EY149" s="131"/>
      <c r="EZ149" s="131"/>
      <c r="FA149" s="131"/>
      <c r="FB149" s="131"/>
      <c r="FC149" s="131"/>
      <c r="FD149" s="131"/>
      <c r="FE149" s="131"/>
      <c r="FF149" s="131"/>
      <c r="FG149" s="131"/>
      <c r="FH149" s="131"/>
      <c r="FI149" s="131"/>
      <c r="FJ149" s="131"/>
      <c r="FK149" s="131"/>
      <c r="FL149" s="131"/>
      <c r="FM149" s="131"/>
      <c r="FN149" s="131"/>
      <c r="FO149" s="131"/>
      <c r="FP149" s="131"/>
      <c r="FQ149" s="131"/>
      <c r="FR149" s="131"/>
      <c r="FS149" s="131"/>
      <c r="FT149" s="131"/>
      <c r="FU149" s="131"/>
      <c r="FV149" s="131"/>
      <c r="FW149" s="131"/>
      <c r="FX149" s="131"/>
      <c r="FY149" s="131"/>
      <c r="FZ149" s="131"/>
      <c r="GA149" s="131"/>
      <c r="GB149" s="131"/>
      <c r="GC149" s="125"/>
      <c r="GD149" s="125"/>
      <c r="GE149" s="125"/>
      <c r="GF149" s="125"/>
      <c r="GG149" s="125"/>
      <c r="GH149" s="125"/>
      <c r="GI149" s="125"/>
      <c r="GJ149" s="125"/>
      <c r="GK149" s="125"/>
    </row>
    <row r="150" customFormat="false" ht="15.6" hidden="false" customHeight="false" outlineLevel="0" collapsed="false">
      <c r="A150" s="0" t="s">
        <v>482</v>
      </c>
      <c r="B150" s="0" t="s">
        <v>479</v>
      </c>
      <c r="C150" s="40"/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1"/>
      <c r="CE150" s="131"/>
      <c r="CF150" s="131"/>
      <c r="CG150" s="131"/>
      <c r="CH150" s="131"/>
      <c r="CI150" s="131"/>
      <c r="CJ150" s="131"/>
      <c r="CK150" s="131"/>
      <c r="CL150" s="131"/>
      <c r="CM150" s="131"/>
      <c r="CN150" s="131"/>
      <c r="CO150" s="131"/>
      <c r="CP150" s="131"/>
      <c r="CQ150" s="131"/>
      <c r="CR150" s="131"/>
      <c r="CS150" s="131"/>
      <c r="CT150" s="131"/>
      <c r="CU150" s="131"/>
      <c r="CV150" s="131"/>
      <c r="CW150" s="131"/>
      <c r="CX150" s="131"/>
      <c r="CY150" s="131"/>
      <c r="CZ150" s="131"/>
      <c r="DA150" s="131"/>
      <c r="DB150" s="131"/>
      <c r="DC150" s="131"/>
      <c r="DD150" s="131"/>
      <c r="DE150" s="131"/>
      <c r="DF150" s="131"/>
      <c r="DG150" s="131"/>
      <c r="DH150" s="131"/>
      <c r="DI150" s="131"/>
      <c r="DJ150" s="131"/>
      <c r="DK150" s="131"/>
      <c r="DL150" s="131"/>
      <c r="DM150" s="131"/>
      <c r="DN150" s="131"/>
      <c r="DO150" s="131"/>
      <c r="DP150" s="131"/>
      <c r="DQ150" s="131"/>
      <c r="DR150" s="131"/>
      <c r="DS150" s="131"/>
      <c r="DT150" s="131"/>
      <c r="DU150" s="131"/>
      <c r="DV150" s="131"/>
      <c r="DW150" s="131"/>
      <c r="DX150" s="131"/>
      <c r="DY150" s="131"/>
      <c r="DZ150" s="131"/>
      <c r="EA150" s="131"/>
      <c r="EB150" s="131"/>
      <c r="EC150" s="131"/>
      <c r="ED150" s="131"/>
      <c r="EE150" s="131"/>
      <c r="EF150" s="131"/>
      <c r="EG150" s="131"/>
      <c r="EH150" s="131"/>
      <c r="EI150" s="131"/>
      <c r="EJ150" s="131"/>
      <c r="EK150" s="131"/>
      <c r="EL150" s="131"/>
      <c r="EM150" s="131"/>
      <c r="EN150" s="131"/>
      <c r="EO150" s="131"/>
      <c r="EP150" s="131"/>
      <c r="EQ150" s="131"/>
      <c r="ER150" s="131"/>
      <c r="ES150" s="131"/>
      <c r="ET150" s="131"/>
      <c r="EU150" s="131"/>
      <c r="EV150" s="131"/>
      <c r="EW150" s="131"/>
      <c r="EX150" s="131"/>
      <c r="EY150" s="131"/>
      <c r="EZ150" s="131"/>
      <c r="FA150" s="131"/>
      <c r="FB150" s="131"/>
      <c r="FC150" s="131"/>
      <c r="FD150" s="131"/>
      <c r="FE150" s="131"/>
      <c r="FF150" s="131"/>
      <c r="FG150" s="131"/>
      <c r="FH150" s="131"/>
      <c r="FI150" s="131"/>
      <c r="FJ150" s="131"/>
      <c r="FK150" s="131"/>
      <c r="FL150" s="131"/>
      <c r="FM150" s="131"/>
      <c r="FN150" s="131"/>
      <c r="FO150" s="131"/>
      <c r="FP150" s="131"/>
      <c r="FQ150" s="131"/>
      <c r="FR150" s="131"/>
      <c r="FS150" s="131"/>
      <c r="FT150" s="131"/>
      <c r="FU150" s="131"/>
      <c r="FV150" s="131"/>
      <c r="FW150" s="131"/>
      <c r="FX150" s="131"/>
      <c r="FY150" s="131"/>
      <c r="FZ150" s="131"/>
      <c r="GA150" s="131"/>
      <c r="GB150" s="131"/>
      <c r="GC150" s="125"/>
      <c r="GD150" s="125"/>
      <c r="GE150" s="125"/>
      <c r="GF150" s="125"/>
      <c r="GG150" s="125"/>
      <c r="GH150" s="125"/>
      <c r="GI150" s="125"/>
      <c r="GJ150" s="125"/>
      <c r="GK150" s="125"/>
    </row>
    <row r="151" customFormat="false" ht="13.2" hidden="false" customHeight="false" outlineLevel="0" collapsed="false">
      <c r="A151" s="38" t="s">
        <v>483</v>
      </c>
      <c r="C151" s="4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1"/>
      <c r="CE151" s="131"/>
      <c r="CF151" s="131"/>
      <c r="CG151" s="131"/>
      <c r="CH151" s="131"/>
      <c r="CI151" s="131"/>
      <c r="CJ151" s="131"/>
      <c r="CK151" s="131"/>
      <c r="CL151" s="131"/>
      <c r="CM151" s="131"/>
      <c r="CN151" s="131"/>
      <c r="CO151" s="131"/>
      <c r="CP151" s="131"/>
      <c r="CQ151" s="131"/>
      <c r="CR151" s="131"/>
      <c r="CS151" s="131"/>
      <c r="CT151" s="131"/>
      <c r="CU151" s="131"/>
      <c r="CV151" s="131"/>
      <c r="CW151" s="131"/>
      <c r="CX151" s="131"/>
      <c r="CY151" s="131"/>
      <c r="CZ151" s="131"/>
      <c r="DA151" s="131"/>
      <c r="DB151" s="131"/>
      <c r="DC151" s="131"/>
      <c r="DD151" s="131"/>
      <c r="DE151" s="131"/>
      <c r="DF151" s="131"/>
      <c r="DG151" s="131"/>
      <c r="DH151" s="131"/>
      <c r="DI151" s="131"/>
      <c r="DJ151" s="131"/>
      <c r="DK151" s="131"/>
      <c r="DL151" s="131"/>
      <c r="DM151" s="131"/>
      <c r="DN151" s="131"/>
      <c r="DO151" s="131"/>
      <c r="DP151" s="131"/>
      <c r="DQ151" s="131"/>
      <c r="DR151" s="131"/>
      <c r="DS151" s="131"/>
      <c r="DT151" s="131"/>
      <c r="DU151" s="131"/>
      <c r="DV151" s="131"/>
      <c r="DW151" s="131"/>
      <c r="DX151" s="131"/>
      <c r="DY151" s="131"/>
      <c r="DZ151" s="131"/>
      <c r="EA151" s="131"/>
      <c r="EB151" s="131"/>
      <c r="EC151" s="131"/>
      <c r="ED151" s="131"/>
      <c r="EE151" s="131"/>
      <c r="EF151" s="131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1"/>
      <c r="EX151" s="131"/>
      <c r="EY151" s="131"/>
      <c r="EZ151" s="131"/>
      <c r="FA151" s="131"/>
      <c r="FB151" s="131"/>
      <c r="FC151" s="131"/>
      <c r="FD151" s="131"/>
      <c r="FE151" s="131"/>
      <c r="FF151" s="131"/>
      <c r="FG151" s="131"/>
      <c r="FH151" s="131"/>
      <c r="FI151" s="131"/>
      <c r="FJ151" s="131"/>
      <c r="FK151" s="131"/>
      <c r="FL151" s="131"/>
      <c r="FM151" s="131"/>
      <c r="FN151" s="131"/>
      <c r="FO151" s="131"/>
      <c r="FP151" s="131"/>
      <c r="FQ151" s="131"/>
      <c r="FR151" s="131"/>
      <c r="FS151" s="131"/>
      <c r="FT151" s="131"/>
      <c r="FU151" s="131"/>
      <c r="FV151" s="131"/>
      <c r="FW151" s="131"/>
      <c r="FX151" s="131"/>
      <c r="FY151" s="131"/>
      <c r="FZ151" s="131"/>
      <c r="GA151" s="131"/>
      <c r="GB151" s="131"/>
      <c r="GC151" s="125"/>
      <c r="GD151" s="125"/>
      <c r="GE151" s="125"/>
      <c r="GF151" s="125"/>
      <c r="GG151" s="125"/>
      <c r="GH151" s="125"/>
      <c r="GI151" s="125"/>
      <c r="GJ151" s="125"/>
      <c r="GK151" s="125"/>
    </row>
    <row r="152" customFormat="false" ht="13.2" hidden="false" customHeight="false" outlineLevel="0" collapsed="false">
      <c r="A152" s="38" t="s">
        <v>484</v>
      </c>
      <c r="C152" s="40"/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  <c r="BA152" s="131"/>
      <c r="BB152" s="131"/>
      <c r="BC152" s="131"/>
      <c r="BD152" s="131"/>
      <c r="BE152" s="131"/>
      <c r="BF152" s="131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1"/>
      <c r="CC152" s="131"/>
      <c r="CD152" s="131"/>
      <c r="CE152" s="131"/>
      <c r="CF152" s="131"/>
      <c r="CG152" s="131"/>
      <c r="CH152" s="131"/>
      <c r="CI152" s="131"/>
      <c r="CJ152" s="131"/>
      <c r="CK152" s="131"/>
      <c r="CL152" s="131"/>
      <c r="CM152" s="131"/>
      <c r="CN152" s="131"/>
      <c r="CO152" s="131"/>
      <c r="CP152" s="131"/>
      <c r="CQ152" s="131"/>
      <c r="CR152" s="131"/>
      <c r="CS152" s="131"/>
      <c r="CT152" s="131"/>
      <c r="CU152" s="131"/>
      <c r="CV152" s="131"/>
      <c r="CW152" s="131"/>
      <c r="CX152" s="131"/>
      <c r="CY152" s="131"/>
      <c r="CZ152" s="131"/>
      <c r="DA152" s="131"/>
      <c r="DB152" s="131"/>
      <c r="DC152" s="131"/>
      <c r="DD152" s="131"/>
      <c r="DE152" s="131"/>
      <c r="DF152" s="131"/>
      <c r="DG152" s="131"/>
      <c r="DH152" s="131"/>
      <c r="DI152" s="131"/>
      <c r="DJ152" s="131"/>
      <c r="DK152" s="131"/>
      <c r="DL152" s="131"/>
      <c r="DM152" s="131"/>
      <c r="DN152" s="131"/>
      <c r="DO152" s="131"/>
      <c r="DP152" s="131"/>
      <c r="DQ152" s="131"/>
      <c r="DR152" s="131"/>
      <c r="DS152" s="131"/>
      <c r="DT152" s="131"/>
      <c r="DU152" s="131"/>
      <c r="DV152" s="131"/>
      <c r="DW152" s="131"/>
      <c r="DX152" s="131"/>
      <c r="DY152" s="131"/>
      <c r="DZ152" s="131"/>
      <c r="EA152" s="131"/>
      <c r="EB152" s="131"/>
      <c r="EC152" s="131"/>
      <c r="ED152" s="131"/>
      <c r="EE152" s="131"/>
      <c r="EF152" s="131"/>
      <c r="EG152" s="131"/>
      <c r="EH152" s="131"/>
      <c r="EI152" s="131"/>
      <c r="EJ152" s="131"/>
      <c r="EK152" s="131"/>
      <c r="EL152" s="131"/>
      <c r="EM152" s="131"/>
      <c r="EN152" s="131"/>
      <c r="EO152" s="131"/>
      <c r="EP152" s="131"/>
      <c r="EQ152" s="131"/>
      <c r="ER152" s="131"/>
      <c r="ES152" s="131"/>
      <c r="ET152" s="131"/>
      <c r="EU152" s="131"/>
      <c r="EV152" s="131"/>
      <c r="EW152" s="131"/>
      <c r="EX152" s="131"/>
      <c r="EY152" s="131"/>
      <c r="EZ152" s="131"/>
      <c r="FA152" s="131"/>
      <c r="FB152" s="131"/>
      <c r="FC152" s="131"/>
      <c r="FD152" s="131"/>
      <c r="FE152" s="131"/>
      <c r="FF152" s="131"/>
      <c r="FG152" s="131"/>
      <c r="FH152" s="131"/>
      <c r="FI152" s="131"/>
      <c r="FJ152" s="131"/>
      <c r="FK152" s="131"/>
      <c r="FL152" s="131"/>
      <c r="FM152" s="131"/>
      <c r="FN152" s="131"/>
      <c r="FO152" s="131"/>
      <c r="FP152" s="131"/>
      <c r="FQ152" s="131"/>
      <c r="FR152" s="131"/>
      <c r="FS152" s="131"/>
      <c r="FT152" s="131"/>
      <c r="FU152" s="131"/>
      <c r="FV152" s="131"/>
      <c r="FW152" s="131"/>
      <c r="FX152" s="131"/>
      <c r="FY152" s="131"/>
      <c r="FZ152" s="131"/>
      <c r="GA152" s="131"/>
      <c r="GB152" s="131"/>
      <c r="GC152" s="125"/>
      <c r="GD152" s="125"/>
      <c r="GE152" s="125"/>
      <c r="GF152" s="125"/>
      <c r="GG152" s="125"/>
      <c r="GH152" s="125"/>
      <c r="GI152" s="125"/>
      <c r="GJ152" s="125"/>
      <c r="GK152" s="125"/>
    </row>
    <row r="153" customFormat="false" ht="15.6" hidden="false" customHeight="false" outlineLevel="0" collapsed="false">
      <c r="A153" s="0" t="s">
        <v>485</v>
      </c>
      <c r="B153" s="0" t="s">
        <v>486</v>
      </c>
      <c r="C153" s="130" t="e">
        <f aca="false">IF(C69&lt;=$D$20,C148/$D$142,"")</f>
        <v>#DIV/0!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  <c r="BA153" s="131"/>
      <c r="BB153" s="131"/>
      <c r="BC153" s="131"/>
      <c r="BD153" s="131"/>
      <c r="BE153" s="131"/>
      <c r="BF153" s="131"/>
      <c r="BG153" s="131"/>
      <c r="BH153" s="131"/>
      <c r="BI153" s="131"/>
      <c r="BJ153" s="131"/>
      <c r="BK153" s="131"/>
      <c r="BL153" s="131"/>
      <c r="BM153" s="131"/>
      <c r="BN153" s="131"/>
      <c r="BO153" s="131"/>
      <c r="BP153" s="131"/>
      <c r="BQ153" s="131"/>
      <c r="BR153" s="131"/>
      <c r="BS153" s="131"/>
      <c r="BT153" s="131"/>
      <c r="BU153" s="131"/>
      <c r="BV153" s="131"/>
      <c r="BW153" s="131"/>
      <c r="BX153" s="131"/>
      <c r="BY153" s="131"/>
      <c r="BZ153" s="131"/>
      <c r="CA153" s="131"/>
      <c r="CB153" s="131"/>
      <c r="CC153" s="131"/>
      <c r="CD153" s="131"/>
      <c r="CE153" s="131"/>
      <c r="CF153" s="131"/>
      <c r="CG153" s="131"/>
      <c r="CH153" s="131"/>
      <c r="CI153" s="131"/>
      <c r="CJ153" s="131"/>
      <c r="CK153" s="131"/>
      <c r="CL153" s="131"/>
      <c r="CM153" s="131"/>
      <c r="CN153" s="131"/>
      <c r="CO153" s="131"/>
      <c r="CP153" s="131"/>
      <c r="CQ153" s="131"/>
      <c r="CR153" s="131"/>
      <c r="CS153" s="131"/>
      <c r="CT153" s="131"/>
      <c r="CU153" s="131"/>
      <c r="CV153" s="131"/>
      <c r="CW153" s="131"/>
      <c r="CX153" s="131"/>
      <c r="CY153" s="131"/>
      <c r="CZ153" s="131"/>
      <c r="DA153" s="131"/>
      <c r="DB153" s="131"/>
      <c r="DC153" s="131"/>
      <c r="DD153" s="131"/>
      <c r="DE153" s="131"/>
      <c r="DF153" s="131"/>
      <c r="DG153" s="131"/>
      <c r="DH153" s="131"/>
      <c r="DI153" s="131"/>
      <c r="DJ153" s="131"/>
      <c r="DK153" s="131"/>
      <c r="DL153" s="131"/>
      <c r="DM153" s="131"/>
      <c r="DN153" s="131"/>
      <c r="DO153" s="131"/>
      <c r="DP153" s="131"/>
      <c r="DQ153" s="131"/>
      <c r="DR153" s="131"/>
      <c r="DS153" s="131"/>
      <c r="DT153" s="131"/>
      <c r="DU153" s="131"/>
      <c r="DV153" s="131"/>
      <c r="DW153" s="131"/>
      <c r="DX153" s="131"/>
      <c r="DY153" s="131"/>
      <c r="DZ153" s="131"/>
      <c r="EA153" s="131"/>
      <c r="EB153" s="131"/>
      <c r="EC153" s="131"/>
      <c r="ED153" s="131"/>
      <c r="EE153" s="131"/>
      <c r="EF153" s="131"/>
      <c r="EG153" s="131"/>
      <c r="EH153" s="131"/>
      <c r="EI153" s="131"/>
      <c r="EJ153" s="131"/>
      <c r="EK153" s="131"/>
      <c r="EL153" s="131"/>
      <c r="EM153" s="131"/>
      <c r="EN153" s="131"/>
      <c r="EO153" s="131"/>
      <c r="EP153" s="131"/>
      <c r="EQ153" s="131"/>
      <c r="ER153" s="131"/>
      <c r="ES153" s="131"/>
      <c r="ET153" s="131"/>
      <c r="EU153" s="131"/>
      <c r="EV153" s="131"/>
      <c r="EW153" s="131"/>
      <c r="EX153" s="131"/>
      <c r="EY153" s="131"/>
      <c r="EZ153" s="131"/>
      <c r="FA153" s="131"/>
      <c r="FB153" s="131"/>
      <c r="FC153" s="131"/>
      <c r="FD153" s="131"/>
      <c r="FE153" s="131"/>
      <c r="FF153" s="131"/>
      <c r="FG153" s="131"/>
      <c r="FH153" s="131"/>
      <c r="FI153" s="131"/>
      <c r="FJ153" s="131"/>
      <c r="FK153" s="131"/>
      <c r="FL153" s="131"/>
      <c r="FM153" s="131"/>
      <c r="FN153" s="131"/>
      <c r="FO153" s="131"/>
      <c r="FP153" s="131"/>
      <c r="FQ153" s="131"/>
      <c r="FR153" s="131"/>
      <c r="FS153" s="131"/>
      <c r="FT153" s="131"/>
      <c r="FU153" s="131"/>
      <c r="FV153" s="131"/>
      <c r="FW153" s="131"/>
      <c r="FX153" s="131"/>
      <c r="FY153" s="131"/>
      <c r="FZ153" s="131"/>
      <c r="GA153" s="131"/>
      <c r="GB153" s="131"/>
      <c r="GC153" s="125"/>
      <c r="GD153" s="125"/>
      <c r="GE153" s="125"/>
      <c r="GF153" s="125"/>
      <c r="GG153" s="125"/>
      <c r="GH153" s="125"/>
      <c r="GI153" s="125"/>
      <c r="GJ153" s="125"/>
      <c r="GK153" s="125"/>
    </row>
    <row r="154" customFormat="false" ht="15.6" hidden="false" customHeight="false" outlineLevel="0" collapsed="false">
      <c r="A154" s="38" t="s">
        <v>487</v>
      </c>
      <c r="B154" s="38" t="s">
        <v>488</v>
      </c>
      <c r="C154" s="130"/>
      <c r="D154" s="153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  <c r="BA154" s="131"/>
      <c r="BB154" s="131"/>
      <c r="BC154" s="131"/>
      <c r="BD154" s="131"/>
      <c r="BE154" s="131"/>
      <c r="BF154" s="131"/>
      <c r="BG154" s="131"/>
      <c r="BH154" s="131"/>
      <c r="BI154" s="131"/>
      <c r="BJ154" s="131"/>
      <c r="BK154" s="131"/>
      <c r="BL154" s="131"/>
      <c r="BM154" s="131"/>
      <c r="BN154" s="131"/>
      <c r="BO154" s="131"/>
      <c r="BP154" s="131"/>
      <c r="BQ154" s="131"/>
      <c r="BR154" s="131"/>
      <c r="BS154" s="131"/>
      <c r="BT154" s="131"/>
      <c r="BU154" s="131"/>
      <c r="BV154" s="131"/>
      <c r="BW154" s="131"/>
      <c r="BX154" s="131"/>
      <c r="BY154" s="131"/>
      <c r="BZ154" s="131"/>
      <c r="CA154" s="131"/>
      <c r="CB154" s="131"/>
      <c r="CC154" s="131"/>
      <c r="CD154" s="131"/>
      <c r="CE154" s="131"/>
      <c r="CF154" s="131"/>
      <c r="CG154" s="131"/>
      <c r="CH154" s="131"/>
      <c r="CI154" s="131"/>
      <c r="CJ154" s="131"/>
      <c r="CK154" s="131"/>
      <c r="CL154" s="131"/>
      <c r="CM154" s="131"/>
      <c r="CN154" s="131"/>
      <c r="CO154" s="131"/>
      <c r="CP154" s="131"/>
      <c r="CQ154" s="131"/>
      <c r="CR154" s="131"/>
      <c r="CS154" s="131"/>
      <c r="CT154" s="131"/>
      <c r="CU154" s="131"/>
      <c r="CV154" s="131"/>
      <c r="CW154" s="131"/>
      <c r="CX154" s="131"/>
      <c r="CY154" s="131"/>
      <c r="CZ154" s="131"/>
      <c r="DA154" s="131"/>
      <c r="DB154" s="131"/>
      <c r="DC154" s="131"/>
      <c r="DD154" s="131"/>
      <c r="DE154" s="131"/>
      <c r="DF154" s="131"/>
      <c r="DG154" s="131"/>
      <c r="DH154" s="131"/>
      <c r="DI154" s="131"/>
      <c r="DJ154" s="131"/>
      <c r="DK154" s="131"/>
      <c r="DL154" s="131"/>
      <c r="DM154" s="131"/>
      <c r="DN154" s="131"/>
      <c r="DO154" s="131"/>
      <c r="DP154" s="131"/>
      <c r="DQ154" s="131"/>
      <c r="DR154" s="131"/>
      <c r="DS154" s="131"/>
      <c r="DT154" s="131"/>
      <c r="DU154" s="131"/>
      <c r="DV154" s="131"/>
      <c r="DW154" s="131"/>
      <c r="DX154" s="131"/>
      <c r="DY154" s="131"/>
      <c r="DZ154" s="131"/>
      <c r="EA154" s="131"/>
      <c r="EB154" s="131"/>
      <c r="EC154" s="131"/>
      <c r="ED154" s="131"/>
      <c r="EE154" s="131"/>
      <c r="EF154" s="131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1"/>
      <c r="EX154" s="131"/>
      <c r="EY154" s="131"/>
      <c r="EZ154" s="131"/>
      <c r="FA154" s="131"/>
      <c r="FB154" s="131"/>
      <c r="FC154" s="131"/>
      <c r="FD154" s="131"/>
      <c r="FE154" s="131"/>
      <c r="FF154" s="131"/>
      <c r="FG154" s="131"/>
      <c r="FH154" s="131"/>
      <c r="FI154" s="131"/>
      <c r="FJ154" s="131"/>
      <c r="FK154" s="131"/>
      <c r="FL154" s="131"/>
      <c r="FM154" s="131"/>
      <c r="FN154" s="131"/>
      <c r="FO154" s="131"/>
      <c r="FP154" s="131"/>
      <c r="FQ154" s="131"/>
      <c r="FR154" s="131"/>
      <c r="FS154" s="131"/>
      <c r="FT154" s="131"/>
      <c r="FU154" s="131"/>
      <c r="FV154" s="131"/>
      <c r="FW154" s="131"/>
      <c r="FX154" s="131"/>
      <c r="FY154" s="131"/>
      <c r="FZ154" s="131"/>
      <c r="GA154" s="131"/>
      <c r="GB154" s="131"/>
      <c r="GC154" s="125"/>
      <c r="GD154" s="125"/>
      <c r="GE154" s="125"/>
      <c r="GF154" s="125"/>
      <c r="GG154" s="125"/>
      <c r="GH154" s="125"/>
      <c r="GI154" s="125"/>
      <c r="GJ154" s="125"/>
      <c r="GK154" s="125"/>
    </row>
    <row r="155" customFormat="false" ht="13.2" hidden="false" customHeight="false" outlineLevel="0" collapsed="false">
      <c r="A155" s="38" t="s">
        <v>489</v>
      </c>
      <c r="B155" s="38"/>
      <c r="C155" s="130"/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1"/>
      <c r="BU155" s="131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1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1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1"/>
      <c r="DP155" s="131"/>
      <c r="DQ155" s="131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1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1"/>
      <c r="EM155" s="131"/>
      <c r="EN155" s="131"/>
      <c r="EO155" s="131"/>
      <c r="EP155" s="131"/>
      <c r="EQ155" s="131"/>
      <c r="ER155" s="131"/>
      <c r="ES155" s="131"/>
      <c r="ET155" s="131"/>
      <c r="EU155" s="131"/>
      <c r="EV155" s="131"/>
      <c r="EW155" s="131"/>
      <c r="EX155" s="131"/>
      <c r="EY155" s="131"/>
      <c r="EZ155" s="131"/>
      <c r="FA155" s="131"/>
      <c r="FB155" s="131"/>
      <c r="FC155" s="131"/>
      <c r="FD155" s="131"/>
      <c r="FE155" s="131"/>
      <c r="FF155" s="131"/>
      <c r="FG155" s="131"/>
      <c r="FH155" s="131"/>
      <c r="FI155" s="131"/>
      <c r="FJ155" s="131"/>
      <c r="FK155" s="131"/>
      <c r="FL155" s="131"/>
      <c r="FM155" s="131"/>
      <c r="FN155" s="131"/>
      <c r="FO155" s="131"/>
      <c r="FP155" s="131"/>
      <c r="FQ155" s="131"/>
      <c r="FR155" s="131"/>
      <c r="FS155" s="131"/>
      <c r="FT155" s="131"/>
      <c r="FU155" s="131"/>
      <c r="FV155" s="131"/>
      <c r="FW155" s="131"/>
      <c r="FX155" s="131"/>
      <c r="FY155" s="131"/>
      <c r="FZ155" s="131"/>
      <c r="GA155" s="131"/>
      <c r="GB155" s="131"/>
      <c r="GC155" s="125"/>
      <c r="GD155" s="125"/>
      <c r="GE155" s="125"/>
      <c r="GF155" s="125"/>
      <c r="GG155" s="125"/>
      <c r="GH155" s="125"/>
      <c r="GI155" s="125"/>
      <c r="GJ155" s="125"/>
      <c r="GK155" s="125"/>
    </row>
    <row r="156" customFormat="false" ht="16.8" hidden="false" customHeight="false" outlineLevel="0" collapsed="false">
      <c r="B156" s="0" t="s">
        <v>490</v>
      </c>
      <c r="C156" s="130"/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A156" s="131"/>
      <c r="BB156" s="131"/>
      <c r="BC156" s="131"/>
      <c r="BD156" s="131"/>
      <c r="BE156" s="131"/>
      <c r="BF156" s="131"/>
      <c r="BG156" s="131"/>
      <c r="BH156" s="131"/>
      <c r="BI156" s="131"/>
      <c r="BJ156" s="131"/>
      <c r="BK156" s="131"/>
      <c r="BL156" s="131"/>
      <c r="BM156" s="131"/>
      <c r="BN156" s="131"/>
      <c r="BO156" s="131"/>
      <c r="BP156" s="131"/>
      <c r="BQ156" s="131"/>
      <c r="BR156" s="131"/>
      <c r="BS156" s="131"/>
      <c r="BT156" s="131"/>
      <c r="BU156" s="131"/>
      <c r="BV156" s="131"/>
      <c r="BW156" s="131"/>
      <c r="BX156" s="131"/>
      <c r="BY156" s="131"/>
      <c r="BZ156" s="131"/>
      <c r="CA156" s="131"/>
      <c r="CB156" s="131"/>
      <c r="CC156" s="131"/>
      <c r="CD156" s="131"/>
      <c r="CE156" s="131"/>
      <c r="CF156" s="131"/>
      <c r="CG156" s="131"/>
      <c r="CH156" s="131"/>
      <c r="CI156" s="131"/>
      <c r="CJ156" s="131"/>
      <c r="CK156" s="131"/>
      <c r="CL156" s="131"/>
      <c r="CM156" s="131"/>
      <c r="CN156" s="131"/>
      <c r="CO156" s="131"/>
      <c r="CP156" s="131"/>
      <c r="CQ156" s="131"/>
      <c r="CR156" s="131"/>
      <c r="CS156" s="131"/>
      <c r="CT156" s="131"/>
      <c r="CU156" s="131"/>
      <c r="CV156" s="131"/>
      <c r="CW156" s="131"/>
      <c r="CX156" s="131"/>
      <c r="CY156" s="131"/>
      <c r="CZ156" s="131"/>
      <c r="DA156" s="131"/>
      <c r="DB156" s="131"/>
      <c r="DC156" s="131"/>
      <c r="DD156" s="131"/>
      <c r="DE156" s="131"/>
      <c r="DF156" s="131"/>
      <c r="DG156" s="131"/>
      <c r="DH156" s="131"/>
      <c r="DI156" s="131"/>
      <c r="DJ156" s="131"/>
      <c r="DK156" s="131"/>
      <c r="DL156" s="131"/>
      <c r="DM156" s="131"/>
      <c r="DN156" s="131"/>
      <c r="DO156" s="131"/>
      <c r="DP156" s="131"/>
      <c r="DQ156" s="131"/>
      <c r="DR156" s="131"/>
      <c r="DS156" s="131"/>
      <c r="DT156" s="131"/>
      <c r="DU156" s="131"/>
      <c r="DV156" s="131"/>
      <c r="DW156" s="131"/>
      <c r="DX156" s="131"/>
      <c r="DY156" s="131"/>
      <c r="DZ156" s="131"/>
      <c r="EA156" s="131"/>
      <c r="EB156" s="131"/>
      <c r="EC156" s="131"/>
      <c r="ED156" s="131"/>
      <c r="EE156" s="131"/>
      <c r="EF156" s="131"/>
      <c r="EG156" s="131"/>
      <c r="EH156" s="131"/>
      <c r="EI156" s="131"/>
      <c r="EJ156" s="131"/>
      <c r="EK156" s="131"/>
      <c r="EL156" s="131"/>
      <c r="EM156" s="131"/>
      <c r="EN156" s="131"/>
      <c r="EO156" s="131"/>
      <c r="EP156" s="131"/>
      <c r="EQ156" s="131"/>
      <c r="ER156" s="131"/>
      <c r="ES156" s="131"/>
      <c r="ET156" s="131"/>
      <c r="EU156" s="131"/>
      <c r="EV156" s="131"/>
      <c r="EW156" s="131"/>
      <c r="EX156" s="131"/>
      <c r="EY156" s="131"/>
      <c r="EZ156" s="131"/>
      <c r="FA156" s="131"/>
      <c r="FB156" s="131"/>
      <c r="FC156" s="131"/>
      <c r="FD156" s="131"/>
      <c r="FE156" s="131"/>
      <c r="FF156" s="131"/>
      <c r="FG156" s="131"/>
      <c r="FH156" s="131"/>
      <c r="FI156" s="131"/>
      <c r="FJ156" s="131"/>
      <c r="FK156" s="131"/>
      <c r="FL156" s="131"/>
      <c r="FM156" s="131"/>
      <c r="FN156" s="131"/>
      <c r="FO156" s="131"/>
      <c r="FP156" s="131"/>
      <c r="FQ156" s="131"/>
      <c r="FR156" s="131"/>
      <c r="FS156" s="131"/>
      <c r="FT156" s="131"/>
      <c r="FU156" s="131"/>
      <c r="FV156" s="131"/>
      <c r="FW156" s="131"/>
      <c r="FX156" s="131"/>
      <c r="FY156" s="131"/>
      <c r="FZ156" s="131"/>
      <c r="GA156" s="131"/>
      <c r="GB156" s="131"/>
      <c r="GC156" s="125"/>
      <c r="GD156" s="125"/>
      <c r="GE156" s="125"/>
      <c r="GF156" s="125"/>
      <c r="GG156" s="125"/>
      <c r="GH156" s="125"/>
      <c r="GI156" s="125"/>
      <c r="GJ156" s="125"/>
      <c r="GK156" s="125"/>
    </row>
    <row r="157" customFormat="false" ht="15.6" hidden="false" customHeight="false" outlineLevel="0" collapsed="false">
      <c r="A157" s="38" t="s">
        <v>483</v>
      </c>
      <c r="B157" s="38" t="s">
        <v>491</v>
      </c>
      <c r="C157" s="159"/>
      <c r="D157" s="160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  <c r="BP157" s="129"/>
      <c r="BQ157" s="129"/>
      <c r="BR157" s="129"/>
      <c r="BS157" s="129"/>
      <c r="BT157" s="129"/>
      <c r="BU157" s="129"/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/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/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5"/>
      <c r="GD157" s="125"/>
      <c r="GE157" s="125"/>
      <c r="GF157" s="125"/>
      <c r="GG157" s="125"/>
      <c r="GH157" s="125"/>
      <c r="GI157" s="125"/>
      <c r="GJ157" s="125"/>
      <c r="GK157" s="125"/>
    </row>
    <row r="158" customFormat="false" ht="13.2" hidden="false" customHeight="false" outlineLevel="0" collapsed="false">
      <c r="A158" s="38" t="s">
        <v>492</v>
      </c>
      <c r="B158" s="38"/>
      <c r="C158" s="159"/>
      <c r="D158" s="131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/>
      <c r="EW158" s="129"/>
      <c r="EX158" s="129"/>
      <c r="EY158" s="129"/>
      <c r="EZ158" s="129"/>
      <c r="FA158" s="129"/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5"/>
      <c r="GD158" s="125"/>
      <c r="GE158" s="125"/>
      <c r="GF158" s="125"/>
      <c r="GG158" s="125"/>
      <c r="GH158" s="125"/>
      <c r="GI158" s="125"/>
      <c r="GJ158" s="125"/>
      <c r="GK158" s="125"/>
    </row>
    <row r="159" customFormat="false" ht="13.2" hidden="false" customHeight="false" outlineLevel="0" collapsed="false">
      <c r="A159" s="38" t="s">
        <v>493</v>
      </c>
      <c r="B159" s="38"/>
      <c r="D159" s="131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/>
      <c r="BS159" s="129"/>
      <c r="BT159" s="129"/>
      <c r="BU159" s="129"/>
      <c r="BV159" s="129"/>
      <c r="BW159" s="129"/>
      <c r="BX159" s="129"/>
      <c r="BY159" s="129"/>
      <c r="BZ159" s="129"/>
      <c r="CA159" s="129"/>
      <c r="CB159" s="129"/>
      <c r="CC159" s="129"/>
      <c r="CD159" s="129"/>
      <c r="CE159" s="129"/>
      <c r="CF159" s="129"/>
      <c r="CG159" s="129"/>
      <c r="CH159" s="129"/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/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/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/>
      <c r="EY159" s="129"/>
      <c r="EZ159" s="129"/>
      <c r="FA159" s="129"/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/>
      <c r="FQ159" s="129"/>
      <c r="FR159" s="129"/>
      <c r="FS159" s="129"/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5"/>
      <c r="GD159" s="125"/>
      <c r="GE159" s="125"/>
      <c r="GF159" s="125"/>
      <c r="GG159" s="125"/>
      <c r="GH159" s="125"/>
      <c r="GI159" s="125"/>
      <c r="GJ159" s="125"/>
      <c r="GK159" s="125"/>
    </row>
    <row r="160" customFormat="false" ht="13.2" hidden="false" customHeight="false" outlineLevel="0" collapsed="false">
      <c r="A160" s="38"/>
      <c r="B160" s="38"/>
      <c r="C160" s="130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/>
      <c r="CY160" s="129"/>
      <c r="CZ160" s="129"/>
      <c r="DA160" s="129"/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/>
      <c r="DR160" s="129"/>
      <c r="DS160" s="129"/>
      <c r="DT160" s="129"/>
      <c r="DU160" s="129"/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/>
      <c r="EV160" s="129"/>
      <c r="EW160" s="129"/>
      <c r="EX160" s="129"/>
      <c r="EY160" s="129"/>
      <c r="EZ160" s="129"/>
      <c r="FA160" s="129"/>
      <c r="FB160" s="129"/>
      <c r="FC160" s="129"/>
      <c r="FD160" s="129"/>
      <c r="FE160" s="129"/>
      <c r="FF160" s="129"/>
      <c r="FG160" s="129"/>
      <c r="FH160" s="129"/>
      <c r="FI160" s="129"/>
      <c r="FJ160" s="129"/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5"/>
      <c r="GD160" s="125"/>
      <c r="GE160" s="125"/>
      <c r="GF160" s="125"/>
      <c r="GG160" s="125"/>
      <c r="GH160" s="125"/>
      <c r="GI160" s="125"/>
      <c r="GJ160" s="125"/>
      <c r="GK160" s="125"/>
    </row>
    <row r="161" customFormat="false" ht="13.2" hidden="false" customHeight="false" outlineLevel="0" collapsed="false">
      <c r="A161" s="38" t="s">
        <v>494</v>
      </c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/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/>
      <c r="EL161" s="125"/>
      <c r="EM161" s="125"/>
      <c r="EN161" s="125"/>
      <c r="EO161" s="125"/>
      <c r="EP161" s="125"/>
      <c r="EQ161" s="125"/>
      <c r="ER161" s="125"/>
      <c r="ES161" s="125"/>
      <c r="ET161" s="125"/>
      <c r="EU161" s="125"/>
      <c r="EV161" s="125"/>
      <c r="EW161" s="125"/>
      <c r="EX161" s="125"/>
      <c r="EY161" s="125"/>
      <c r="EZ161" s="125"/>
      <c r="FA161" s="125"/>
      <c r="FB161" s="125"/>
      <c r="FC161" s="125"/>
      <c r="FD161" s="125"/>
      <c r="FE161" s="125"/>
      <c r="FF161" s="125"/>
      <c r="FG161" s="125"/>
      <c r="FH161" s="125"/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</row>
    <row r="162" customFormat="false" ht="13.2" hidden="false" customHeight="false" outlineLevel="0" collapsed="false">
      <c r="A162" s="0" t="s">
        <v>495</v>
      </c>
      <c r="B162" s="0" t="s">
        <v>472</v>
      </c>
      <c r="C162" s="134"/>
      <c r="D162" s="129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</row>
    <row r="163" customFormat="false" ht="13.8" hidden="false" customHeight="false" outlineLevel="0" collapsed="false">
      <c r="A163" s="20" t="s">
        <v>496</v>
      </c>
      <c r="C163" s="128" t="n">
        <f aca="false">IF('Bench-10'!$D$116="n.a.","n.a.",IF($D$116&lt;=PI()/2,C136*'Input Data'!$C$3*$D$162*COS('Bench-10'!$D$116)*9.81*'Input Data'!$C$5,0))</f>
        <v>0</v>
      </c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/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/>
      <c r="CH163" s="129"/>
      <c r="CI163" s="129"/>
      <c r="CJ163" s="129"/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/>
      <c r="FD163" s="129"/>
      <c r="FE163" s="129"/>
      <c r="FF163" s="129"/>
      <c r="FG163" s="129"/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/>
      <c r="FV163" s="129"/>
      <c r="FW163" s="129"/>
      <c r="FX163" s="129"/>
      <c r="FY163" s="129"/>
      <c r="FZ163" s="129"/>
      <c r="GA163" s="129"/>
      <c r="GB163" s="129"/>
      <c r="GC163" s="125"/>
      <c r="GD163" s="125"/>
      <c r="GE163" s="125"/>
      <c r="GF163" s="125"/>
      <c r="GG163" s="125"/>
      <c r="GH163" s="125"/>
      <c r="GI163" s="125"/>
      <c r="GJ163" s="125"/>
      <c r="GK163" s="125"/>
    </row>
    <row r="164" customFormat="false" ht="13.8" hidden="false" customHeight="false" outlineLevel="0" collapsed="false">
      <c r="A164" s="20" t="s">
        <v>497</v>
      </c>
      <c r="C164" s="128" t="n">
        <f aca="false">IF('Bench-10'!$D$120="n.a.","n.a.",IF($D$120&lt;=PI()/2,C137*'Input Data'!$C$3*$D$162*COS('Bench-10'!$D$120)*9.81*'Input Data'!$C$5,0))</f>
        <v>0</v>
      </c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/>
      <c r="BQ164" s="129"/>
      <c r="BR164" s="129"/>
      <c r="BS164" s="129"/>
      <c r="BT164" s="129"/>
      <c r="BU164" s="129"/>
      <c r="BV164" s="129"/>
      <c r="BW164" s="129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5"/>
      <c r="GD164" s="125"/>
      <c r="GE164" s="125"/>
      <c r="GF164" s="125"/>
      <c r="GG164" s="125"/>
      <c r="GH164" s="125"/>
      <c r="GI164" s="125"/>
      <c r="GJ164" s="125"/>
      <c r="GK164" s="125"/>
    </row>
    <row r="165" customFormat="false" ht="13.8" hidden="false" customHeight="false" outlineLevel="0" collapsed="false">
      <c r="A165" s="20" t="s">
        <v>498</v>
      </c>
      <c r="C165" s="128" t="n">
        <f aca="false">IF('Bench-10'!$D$124="n.a.","n.a.",IF($D$124&lt;=PI()/2,C138*'Input Data'!$C$3*$D$162*COS('Bench-10'!$D$124)*9.81*'Input Data'!$C$5,0))</f>
        <v>0</v>
      </c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/>
      <c r="BS165" s="129"/>
      <c r="BT165" s="129"/>
      <c r="BU165" s="129"/>
      <c r="BV165" s="129"/>
      <c r="BW165" s="129"/>
      <c r="BX165" s="129"/>
      <c r="BY165" s="129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5"/>
      <c r="GD165" s="125"/>
      <c r="GE165" s="125"/>
      <c r="GF165" s="125"/>
      <c r="GG165" s="125"/>
      <c r="GH165" s="125"/>
      <c r="GI165" s="125"/>
      <c r="GJ165" s="125"/>
      <c r="GK165" s="125"/>
    </row>
    <row r="166" customFormat="false" ht="13.8" hidden="false" customHeight="false" outlineLevel="0" collapsed="false">
      <c r="A166" s="20" t="s">
        <v>499</v>
      </c>
      <c r="C166" s="128" t="n">
        <f aca="false">IF('Bench-10'!$D$128="n.a.","n.a.",IF($D$128&lt;=PI()/2,C139*'Input Data'!$C$3*$D$162*COS('Bench-10'!$D$128)*9.81*'Input Data'!$C$5,0))</f>
        <v>0</v>
      </c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/>
      <c r="BP166" s="129"/>
      <c r="BQ166" s="129"/>
      <c r="BR166" s="129"/>
      <c r="BS166" s="129"/>
      <c r="BT166" s="129"/>
      <c r="BU166" s="129"/>
      <c r="BV166" s="129"/>
      <c r="BW166" s="129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5"/>
      <c r="GD166" s="125"/>
      <c r="GE166" s="125"/>
      <c r="GF166" s="125"/>
      <c r="GG166" s="125"/>
      <c r="GH166" s="125"/>
      <c r="GI166" s="125"/>
      <c r="GJ166" s="125"/>
      <c r="GK166" s="125"/>
    </row>
    <row r="167" customFormat="false" ht="13.8" hidden="false" customHeight="false" outlineLevel="0" collapsed="false">
      <c r="A167" s="20" t="s">
        <v>500</v>
      </c>
      <c r="C167" s="137" t="n">
        <f aca="false">IF('Bench-10'!$D$132="n.a.","n.a.",IF($D$132&lt;=PI()/2,C140*'Input Data'!$C$3*$D$162*COS('Bench-10'!$D$132)*9.81*'Input Data'!$C$5,0))</f>
        <v>0</v>
      </c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  <c r="EK167" s="138"/>
      <c r="EL167" s="138"/>
      <c r="EM167" s="138"/>
      <c r="EN167" s="138"/>
      <c r="EO167" s="138"/>
      <c r="EP167" s="138"/>
      <c r="EQ167" s="138"/>
      <c r="ER167" s="138"/>
      <c r="ES167" s="138"/>
      <c r="ET167" s="138"/>
      <c r="EU167" s="138"/>
      <c r="EV167" s="138"/>
      <c r="EW167" s="138"/>
      <c r="EX167" s="138"/>
      <c r="EY167" s="138"/>
      <c r="EZ167" s="138"/>
      <c r="FA167" s="138"/>
      <c r="FB167" s="138"/>
      <c r="FC167" s="138"/>
      <c r="FD167" s="138"/>
      <c r="FE167" s="138"/>
      <c r="FF167" s="138"/>
      <c r="FG167" s="138"/>
      <c r="FH167" s="138"/>
      <c r="FI167" s="138"/>
      <c r="FJ167" s="138"/>
      <c r="FK167" s="138"/>
      <c r="FL167" s="138"/>
      <c r="FM167" s="138"/>
      <c r="FN167" s="138"/>
      <c r="FO167" s="138"/>
      <c r="FP167" s="138"/>
      <c r="FQ167" s="138"/>
      <c r="FR167" s="138"/>
      <c r="FS167" s="138"/>
      <c r="FT167" s="138"/>
      <c r="FU167" s="138"/>
      <c r="FV167" s="138"/>
      <c r="FW167" s="138"/>
      <c r="FX167" s="138"/>
      <c r="FY167" s="138"/>
      <c r="FZ167" s="138"/>
      <c r="GA167" s="138"/>
      <c r="GB167" s="138"/>
      <c r="GC167" s="125"/>
      <c r="GD167" s="125"/>
      <c r="GE167" s="125"/>
      <c r="GF167" s="125"/>
      <c r="GG167" s="125"/>
      <c r="GH167" s="125"/>
      <c r="GI167" s="125"/>
      <c r="GJ167" s="125"/>
      <c r="GK167" s="125"/>
    </row>
    <row r="168" customFormat="false" ht="15.6" hidden="false" customHeight="false" outlineLevel="0" collapsed="false">
      <c r="A168" s="0" t="s">
        <v>501</v>
      </c>
      <c r="B168" s="0" t="s">
        <v>502</v>
      </c>
      <c r="C168" s="128" t="e">
        <f aca="false">SUM(C163:C167)/'Input Data'!$C$16</f>
        <v>#DIV/0!</v>
      </c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/>
      <c r="CU168" s="129"/>
      <c r="CV168" s="129"/>
      <c r="CW168" s="129"/>
      <c r="CX168" s="129"/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/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/>
      <c r="FJ168" s="129"/>
      <c r="FK168" s="129"/>
      <c r="FL168" s="129"/>
      <c r="FM168" s="129"/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5"/>
      <c r="GD168" s="125"/>
      <c r="GE168" s="125"/>
      <c r="GF168" s="125"/>
      <c r="GG168" s="125"/>
      <c r="GH168" s="125"/>
      <c r="GI168" s="125"/>
      <c r="GJ168" s="125"/>
      <c r="GK168" s="125"/>
    </row>
    <row r="169" customFormat="false" ht="15.6" hidden="false" customHeight="false" outlineLevel="0" collapsed="false">
      <c r="A169" s="0" t="s">
        <v>503</v>
      </c>
      <c r="B169" s="38" t="s">
        <v>504</v>
      </c>
      <c r="C169" s="161" t="e">
        <f aca="false">C168/$D$162</f>
        <v>#DIV/0!</v>
      </c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53"/>
      <c r="BZ169" s="153"/>
      <c r="CA169" s="153"/>
      <c r="CB169" s="153"/>
      <c r="CC169" s="153"/>
      <c r="CD169" s="153"/>
      <c r="CE169" s="153"/>
      <c r="CF169" s="153"/>
      <c r="CG169" s="153"/>
      <c r="CH169" s="153"/>
      <c r="CI169" s="153"/>
      <c r="CJ169" s="153"/>
      <c r="CK169" s="153"/>
      <c r="CL169" s="153"/>
      <c r="CM169" s="153"/>
      <c r="CN169" s="153"/>
      <c r="CO169" s="153"/>
      <c r="CP169" s="153"/>
      <c r="CQ169" s="153"/>
      <c r="CR169" s="153"/>
      <c r="CS169" s="153"/>
      <c r="CT169" s="153"/>
      <c r="CU169" s="153"/>
      <c r="CV169" s="153"/>
      <c r="CW169" s="153"/>
      <c r="CX169" s="153"/>
      <c r="CY169" s="153"/>
      <c r="CZ169" s="153"/>
      <c r="DA169" s="153"/>
      <c r="DB169" s="153"/>
      <c r="DC169" s="153"/>
      <c r="DD169" s="153"/>
      <c r="DE169" s="153"/>
      <c r="DF169" s="153"/>
      <c r="DG169" s="153"/>
      <c r="DH169" s="153"/>
      <c r="DI169" s="153"/>
      <c r="DJ169" s="153"/>
      <c r="DK169" s="153"/>
      <c r="DL169" s="153"/>
      <c r="DM169" s="153"/>
      <c r="DN169" s="153"/>
      <c r="DO169" s="153"/>
      <c r="DP169" s="153"/>
      <c r="DQ169" s="153"/>
      <c r="DR169" s="153"/>
      <c r="DS169" s="153"/>
      <c r="DT169" s="153"/>
      <c r="DU169" s="153"/>
      <c r="DV169" s="153"/>
      <c r="DW169" s="153"/>
      <c r="DX169" s="153"/>
      <c r="DY169" s="153"/>
      <c r="DZ169" s="153"/>
      <c r="EA169" s="153"/>
      <c r="EB169" s="153"/>
      <c r="EC169" s="153"/>
      <c r="ED169" s="153"/>
      <c r="EE169" s="153"/>
      <c r="EF169" s="153"/>
      <c r="EG169" s="153"/>
      <c r="EH169" s="153"/>
      <c r="EI169" s="153"/>
      <c r="EJ169" s="153"/>
      <c r="EK169" s="153"/>
      <c r="EL169" s="153"/>
      <c r="EM169" s="153"/>
      <c r="EN169" s="153"/>
      <c r="EO169" s="153"/>
      <c r="EP169" s="153"/>
      <c r="EQ169" s="153"/>
      <c r="ER169" s="153"/>
      <c r="ES169" s="153"/>
      <c r="ET169" s="153"/>
      <c r="EU169" s="153"/>
      <c r="EV169" s="153"/>
      <c r="EW169" s="153"/>
      <c r="EX169" s="153"/>
      <c r="EY169" s="153"/>
      <c r="EZ169" s="153"/>
      <c r="FA169" s="153"/>
      <c r="FB169" s="153"/>
      <c r="FC169" s="153"/>
      <c r="FD169" s="153"/>
      <c r="FE169" s="153"/>
      <c r="FF169" s="153"/>
      <c r="FG169" s="153"/>
      <c r="FH169" s="153"/>
      <c r="FI169" s="153"/>
      <c r="FJ169" s="153"/>
      <c r="FK169" s="153"/>
      <c r="FL169" s="153"/>
      <c r="FM169" s="153"/>
      <c r="FN169" s="153"/>
      <c r="FO169" s="153"/>
      <c r="FP169" s="153"/>
      <c r="FQ169" s="153"/>
      <c r="FR169" s="153"/>
      <c r="FS169" s="153"/>
      <c r="FT169" s="153"/>
      <c r="FU169" s="153"/>
      <c r="FV169" s="153"/>
      <c r="FW169" s="153"/>
      <c r="FX169" s="153"/>
      <c r="FY169" s="153"/>
      <c r="FZ169" s="153"/>
      <c r="GA169" s="153"/>
      <c r="GB169" s="153"/>
      <c r="GC169" s="125"/>
      <c r="GD169" s="125"/>
      <c r="GE169" s="125"/>
      <c r="GF169" s="125"/>
      <c r="GG169" s="125"/>
      <c r="GH169" s="125"/>
      <c r="GI169" s="125"/>
      <c r="GJ169" s="125"/>
      <c r="GK169" s="125"/>
    </row>
    <row r="170" customFormat="false" ht="16.8" hidden="false" customHeight="false" outlineLevel="0" collapsed="false">
      <c r="B170" s="0" t="s">
        <v>505</v>
      </c>
      <c r="C170" s="130"/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31"/>
      <c r="U170" s="131"/>
      <c r="V170" s="131"/>
      <c r="W170" s="131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131"/>
      <c r="AH170" s="131"/>
      <c r="AI170" s="131"/>
      <c r="AJ170" s="131"/>
      <c r="AK170" s="131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1"/>
      <c r="CE170" s="131"/>
      <c r="CF170" s="131"/>
      <c r="CG170" s="131"/>
      <c r="CH170" s="131"/>
      <c r="CI170" s="131"/>
      <c r="CJ170" s="131"/>
      <c r="CK170" s="131"/>
      <c r="CL170" s="131"/>
      <c r="CM170" s="131"/>
      <c r="CN170" s="131"/>
      <c r="CO170" s="131"/>
      <c r="CP170" s="131"/>
      <c r="CQ170" s="131"/>
      <c r="CR170" s="131"/>
      <c r="CS170" s="131"/>
      <c r="CT170" s="131"/>
      <c r="CU170" s="131"/>
      <c r="CV170" s="131"/>
      <c r="CW170" s="131"/>
      <c r="CX170" s="131"/>
      <c r="CY170" s="131"/>
      <c r="CZ170" s="131"/>
      <c r="DA170" s="131"/>
      <c r="DB170" s="131"/>
      <c r="DC170" s="131"/>
      <c r="DD170" s="131"/>
      <c r="DE170" s="131"/>
      <c r="DF170" s="131"/>
      <c r="DG170" s="131"/>
      <c r="DH170" s="131"/>
      <c r="DI170" s="131"/>
      <c r="DJ170" s="131"/>
      <c r="DK170" s="131"/>
      <c r="DL170" s="131"/>
      <c r="DM170" s="131"/>
      <c r="DN170" s="131"/>
      <c r="DO170" s="131"/>
      <c r="DP170" s="131"/>
      <c r="DQ170" s="131"/>
      <c r="DR170" s="131"/>
      <c r="DS170" s="131"/>
      <c r="DT170" s="131"/>
      <c r="DU170" s="131"/>
      <c r="DV170" s="131"/>
      <c r="DW170" s="131"/>
      <c r="DX170" s="131"/>
      <c r="DY170" s="131"/>
      <c r="DZ170" s="131"/>
      <c r="EA170" s="131"/>
      <c r="EB170" s="131"/>
      <c r="EC170" s="131"/>
      <c r="ED170" s="131"/>
      <c r="EE170" s="131"/>
      <c r="EF170" s="131"/>
      <c r="EG170" s="131"/>
      <c r="EH170" s="131"/>
      <c r="EI170" s="131"/>
      <c r="EJ170" s="131"/>
      <c r="EK170" s="131"/>
      <c r="EL170" s="131"/>
      <c r="EM170" s="131"/>
      <c r="EN170" s="131"/>
      <c r="EO170" s="131"/>
      <c r="EP170" s="131"/>
      <c r="EQ170" s="131"/>
      <c r="ER170" s="131"/>
      <c r="ES170" s="131"/>
      <c r="ET170" s="131"/>
      <c r="EU170" s="131"/>
      <c r="EV170" s="131"/>
      <c r="EW170" s="131"/>
      <c r="EX170" s="131"/>
      <c r="EY170" s="131"/>
      <c r="EZ170" s="131"/>
      <c r="FA170" s="131"/>
      <c r="FB170" s="131"/>
      <c r="FC170" s="131"/>
      <c r="FD170" s="131"/>
      <c r="FE170" s="131"/>
      <c r="FF170" s="131"/>
      <c r="FG170" s="131"/>
      <c r="FH170" s="131"/>
      <c r="FI170" s="131"/>
      <c r="FJ170" s="131"/>
      <c r="FK170" s="131"/>
      <c r="FL170" s="131"/>
      <c r="FM170" s="131"/>
      <c r="FN170" s="131"/>
      <c r="FO170" s="131"/>
      <c r="FP170" s="131"/>
      <c r="FQ170" s="131"/>
      <c r="FR170" s="131"/>
      <c r="FS170" s="131"/>
      <c r="FT170" s="131"/>
      <c r="FU170" s="131"/>
      <c r="FV170" s="131"/>
      <c r="FW170" s="131"/>
      <c r="FX170" s="131"/>
      <c r="FY170" s="131"/>
      <c r="FZ170" s="131"/>
      <c r="GA170" s="131"/>
      <c r="GB170" s="131"/>
      <c r="GC170" s="125"/>
      <c r="GD170" s="125"/>
      <c r="GE170" s="125"/>
      <c r="GF170" s="125"/>
      <c r="GG170" s="125"/>
      <c r="GH170" s="125"/>
      <c r="GI170" s="125"/>
      <c r="GJ170" s="125"/>
      <c r="GK170" s="125"/>
    </row>
    <row r="171" customFormat="false" ht="15.6" hidden="false" customHeight="false" outlineLevel="0" collapsed="false">
      <c r="A171" s="38" t="s">
        <v>506</v>
      </c>
      <c r="B171" s="38" t="s">
        <v>507</v>
      </c>
      <c r="C171" s="159"/>
      <c r="D171" s="160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/>
      <c r="CD171" s="129"/>
      <c r="CE171" s="129"/>
      <c r="CF171" s="129"/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/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/>
      <c r="DO171" s="129"/>
      <c r="DP171" s="129"/>
      <c r="DQ171" s="129"/>
      <c r="DR171" s="129"/>
      <c r="DS171" s="129"/>
      <c r="DT171" s="129"/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/>
      <c r="FJ171" s="129"/>
      <c r="FK171" s="129"/>
      <c r="FL171" s="129"/>
      <c r="FM171" s="129"/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5"/>
      <c r="GD171" s="125"/>
      <c r="GE171" s="125"/>
      <c r="GF171" s="125"/>
      <c r="GG171" s="125"/>
      <c r="GH171" s="125"/>
      <c r="GI171" s="125"/>
      <c r="GJ171" s="125"/>
      <c r="GK171" s="125"/>
    </row>
    <row r="172" customFormat="false" ht="13.2" hidden="false" customHeight="false" outlineLevel="0" collapsed="false">
      <c r="A172" s="38" t="s">
        <v>508</v>
      </c>
      <c r="B172" s="38"/>
      <c r="C172" s="159"/>
      <c r="D172" s="160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/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/>
      <c r="EM172" s="129"/>
      <c r="EN172" s="129"/>
      <c r="EO172" s="129"/>
      <c r="EP172" s="129"/>
      <c r="EQ172" s="129"/>
      <c r="ER172" s="129"/>
      <c r="ES172" s="129"/>
      <c r="ET172" s="129"/>
      <c r="EU172" s="129"/>
      <c r="EV172" s="129"/>
      <c r="EW172" s="129"/>
      <c r="EX172" s="129"/>
      <c r="EY172" s="129"/>
      <c r="EZ172" s="129"/>
      <c r="FA172" s="129"/>
      <c r="FB172" s="129"/>
      <c r="FC172" s="129"/>
      <c r="FD172" s="129"/>
      <c r="FE172" s="129"/>
      <c r="FF172" s="129"/>
      <c r="FG172" s="129"/>
      <c r="FH172" s="129"/>
      <c r="FI172" s="129"/>
      <c r="FJ172" s="129"/>
      <c r="FK172" s="129"/>
      <c r="FL172" s="129"/>
      <c r="FM172" s="129"/>
      <c r="FN172" s="129"/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5"/>
      <c r="GD172" s="125"/>
      <c r="GE172" s="125"/>
      <c r="GF172" s="125"/>
      <c r="GG172" s="125"/>
      <c r="GH172" s="125"/>
      <c r="GI172" s="125"/>
      <c r="GJ172" s="125"/>
      <c r="GK172" s="125"/>
    </row>
    <row r="173" customFormat="false" ht="13.2" hidden="false" customHeight="false" outlineLevel="0" collapsed="false">
      <c r="A173" s="38" t="s">
        <v>509</v>
      </c>
      <c r="D173" s="129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/>
      <c r="FP173" s="125"/>
      <c r="FQ173" s="125"/>
      <c r="FR173" s="125"/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</row>
    <row r="174" customFormat="false" ht="13.2" hidden="false" customHeight="false" outlineLevel="0" collapsed="false">
      <c r="A174" s="38"/>
      <c r="D174" s="129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</row>
    <row r="175" customFormat="false" ht="15.6" hidden="false" customHeight="false" outlineLevel="0" collapsed="false">
      <c r="A175" s="38" t="s">
        <v>510</v>
      </c>
      <c r="B175" s="0" t="s">
        <v>511</v>
      </c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/>
      <c r="CX175" s="131"/>
      <c r="CY175" s="131"/>
      <c r="CZ175" s="131"/>
      <c r="DA175" s="131"/>
      <c r="DB175" s="131"/>
      <c r="DC175" s="131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1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1"/>
      <c r="EX175" s="131"/>
      <c r="EY175" s="131"/>
      <c r="EZ175" s="131"/>
      <c r="FA175" s="131"/>
      <c r="FB175" s="131"/>
      <c r="FC175" s="131"/>
      <c r="FD175" s="131"/>
      <c r="FE175" s="131"/>
      <c r="FF175" s="131"/>
      <c r="FG175" s="131"/>
      <c r="FH175" s="131"/>
      <c r="FI175" s="131"/>
      <c r="FJ175" s="131"/>
      <c r="FK175" s="131"/>
      <c r="FL175" s="131"/>
      <c r="FM175" s="131"/>
      <c r="FN175" s="131"/>
      <c r="FO175" s="131"/>
      <c r="FP175" s="131"/>
      <c r="FQ175" s="131"/>
      <c r="FR175" s="131"/>
      <c r="FS175" s="131"/>
      <c r="FT175" s="131"/>
      <c r="FU175" s="131"/>
      <c r="FV175" s="131"/>
      <c r="FW175" s="131"/>
      <c r="FX175" s="131"/>
      <c r="FY175" s="131"/>
      <c r="FZ175" s="131"/>
      <c r="GA175" s="131"/>
      <c r="GB175" s="131"/>
      <c r="GC175" s="125"/>
      <c r="GD175" s="125"/>
      <c r="GE175" s="125"/>
      <c r="GF175" s="125"/>
      <c r="GG175" s="125"/>
      <c r="GH175" s="125"/>
      <c r="GI175" s="125"/>
      <c r="GJ175" s="125"/>
      <c r="GK175" s="125"/>
    </row>
    <row r="176" s="154" customFormat="true" ht="15" hidden="false" customHeight="false" outlineLevel="0" collapsed="false">
      <c r="B176" s="154" t="s">
        <v>512</v>
      </c>
      <c r="C176" s="163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1"/>
      <c r="AB176" s="171"/>
      <c r="AC176" s="171"/>
      <c r="AD176" s="171"/>
      <c r="AE176" s="171"/>
      <c r="AF176" s="171"/>
      <c r="AG176" s="171"/>
      <c r="AH176" s="171"/>
      <c r="AI176" s="171"/>
      <c r="AJ176" s="171"/>
      <c r="AK176" s="171"/>
      <c r="AL176" s="171"/>
      <c r="AM176" s="171"/>
      <c r="AN176" s="171"/>
      <c r="AO176" s="171"/>
      <c r="AP176" s="171"/>
      <c r="AQ176" s="171"/>
      <c r="AR176" s="171"/>
      <c r="AS176" s="171"/>
      <c r="AT176" s="171"/>
      <c r="AU176" s="171"/>
      <c r="AV176" s="171"/>
      <c r="AW176" s="171"/>
      <c r="AX176" s="171"/>
      <c r="AY176" s="171"/>
      <c r="AZ176" s="171"/>
      <c r="BA176" s="171"/>
      <c r="BB176" s="171"/>
      <c r="BC176" s="171"/>
      <c r="BD176" s="171"/>
      <c r="BE176" s="171"/>
      <c r="BF176" s="171"/>
      <c r="BG176" s="171"/>
      <c r="BH176" s="171"/>
      <c r="BI176" s="171"/>
      <c r="BJ176" s="171"/>
      <c r="BK176" s="171"/>
      <c r="BL176" s="171"/>
      <c r="BM176" s="171"/>
      <c r="BN176" s="171"/>
      <c r="BO176" s="171"/>
      <c r="BP176" s="171"/>
      <c r="BQ176" s="171"/>
      <c r="BR176" s="171"/>
      <c r="BS176" s="171"/>
      <c r="BT176" s="171"/>
      <c r="BU176" s="171"/>
      <c r="BV176" s="171"/>
      <c r="BW176" s="171"/>
      <c r="BX176" s="171"/>
      <c r="BY176" s="171"/>
      <c r="BZ176" s="171"/>
      <c r="CA176" s="171"/>
      <c r="CB176" s="171"/>
      <c r="CC176" s="171"/>
      <c r="CD176" s="171"/>
      <c r="CE176" s="171"/>
      <c r="CF176" s="171"/>
      <c r="CG176" s="171"/>
      <c r="CH176" s="171"/>
      <c r="CI176" s="171"/>
      <c r="CJ176" s="171"/>
      <c r="CK176" s="171"/>
      <c r="CL176" s="171"/>
      <c r="CM176" s="171"/>
      <c r="CN176" s="171"/>
      <c r="CO176" s="171"/>
      <c r="CP176" s="171"/>
      <c r="CQ176" s="171"/>
      <c r="CR176" s="171"/>
      <c r="CS176" s="171"/>
      <c r="CT176" s="171"/>
      <c r="CU176" s="171"/>
      <c r="CV176" s="171"/>
      <c r="CW176" s="171"/>
      <c r="CX176" s="171"/>
      <c r="CY176" s="171"/>
      <c r="CZ176" s="171"/>
      <c r="DA176" s="171"/>
      <c r="DB176" s="171"/>
      <c r="DC176" s="171"/>
      <c r="DD176" s="171"/>
      <c r="DE176" s="171"/>
      <c r="DF176" s="171"/>
      <c r="DG176" s="171"/>
      <c r="DH176" s="171"/>
      <c r="DI176" s="171"/>
      <c r="DJ176" s="171"/>
      <c r="DK176" s="171"/>
      <c r="DL176" s="171"/>
      <c r="DM176" s="171"/>
      <c r="DN176" s="171"/>
      <c r="DO176" s="171"/>
      <c r="DP176" s="171"/>
      <c r="DQ176" s="171"/>
      <c r="DR176" s="171"/>
      <c r="DS176" s="171"/>
      <c r="DT176" s="171"/>
      <c r="DU176" s="171"/>
      <c r="DV176" s="171"/>
      <c r="DW176" s="171"/>
      <c r="DX176" s="171"/>
      <c r="DY176" s="171"/>
      <c r="DZ176" s="171"/>
      <c r="EA176" s="171"/>
      <c r="EB176" s="171"/>
      <c r="EC176" s="171"/>
      <c r="ED176" s="171"/>
      <c r="EE176" s="171"/>
      <c r="EF176" s="171"/>
      <c r="EG176" s="171"/>
      <c r="EH176" s="171"/>
      <c r="EI176" s="171"/>
      <c r="EJ176" s="171"/>
      <c r="EK176" s="171"/>
      <c r="EL176" s="171"/>
      <c r="EM176" s="171"/>
      <c r="EN176" s="171"/>
      <c r="EO176" s="171"/>
      <c r="EP176" s="171"/>
      <c r="EQ176" s="171"/>
      <c r="ER176" s="171"/>
      <c r="ES176" s="171"/>
      <c r="ET176" s="171"/>
      <c r="EU176" s="171"/>
      <c r="EV176" s="171"/>
      <c r="EW176" s="171"/>
      <c r="EX176" s="171"/>
      <c r="EY176" s="171"/>
      <c r="EZ176" s="171"/>
      <c r="FA176" s="171"/>
      <c r="FB176" s="171"/>
      <c r="FC176" s="171"/>
      <c r="FD176" s="171"/>
      <c r="FE176" s="171"/>
      <c r="FF176" s="171"/>
      <c r="FG176" s="171"/>
      <c r="FH176" s="171"/>
      <c r="FI176" s="171"/>
      <c r="FJ176" s="171"/>
      <c r="FK176" s="171"/>
      <c r="FL176" s="171"/>
      <c r="FM176" s="171"/>
      <c r="FN176" s="171"/>
      <c r="FO176" s="171"/>
      <c r="FP176" s="171"/>
      <c r="FQ176" s="171"/>
      <c r="FR176" s="171"/>
      <c r="FS176" s="171"/>
      <c r="FT176" s="171"/>
      <c r="FU176" s="171"/>
      <c r="FV176" s="171"/>
      <c r="FW176" s="171"/>
      <c r="FX176" s="171"/>
      <c r="FY176" s="171"/>
      <c r="FZ176" s="171"/>
      <c r="GA176" s="171"/>
      <c r="GB176" s="171"/>
      <c r="GC176" s="172"/>
      <c r="GD176" s="172"/>
      <c r="GE176" s="172"/>
      <c r="GF176" s="172"/>
      <c r="GG176" s="172"/>
      <c r="GH176" s="172"/>
      <c r="GI176" s="172"/>
      <c r="GJ176" s="172"/>
      <c r="GK176" s="172"/>
    </row>
    <row r="177" customFormat="false" ht="14.4" hidden="false" customHeight="true" outlineLevel="0" collapsed="false"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/>
      <c r="FB177" s="125"/>
      <c r="FC177" s="125"/>
      <c r="FD177" s="125"/>
      <c r="FE177" s="125"/>
      <c r="FF177" s="125"/>
      <c r="FG177" s="125"/>
      <c r="FH177" s="125"/>
      <c r="FI177" s="125"/>
      <c r="FJ177" s="125"/>
      <c r="FK177" s="125"/>
      <c r="FL177" s="125"/>
      <c r="FM177" s="125"/>
      <c r="FN177" s="125"/>
      <c r="FO177" s="125"/>
      <c r="FP177" s="125"/>
      <c r="FQ177" s="125"/>
      <c r="FR177" s="125"/>
      <c r="FS177" s="125"/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</row>
    <row r="178" customFormat="false" ht="14.4" hidden="false" customHeight="true" outlineLevel="0" collapsed="false">
      <c r="A178" s="0" t="s">
        <v>513</v>
      </c>
      <c r="B178" s="0" t="s">
        <v>514</v>
      </c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</row>
    <row r="179" customFormat="false" ht="14.4" hidden="false" customHeight="true" outlineLevel="0" collapsed="false">
      <c r="A179" s="38" t="s">
        <v>515</v>
      </c>
      <c r="B179" s="0" t="s">
        <v>516</v>
      </c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/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5"/>
      <c r="GD179" s="125"/>
      <c r="GE179" s="125"/>
      <c r="GF179" s="125"/>
      <c r="GG179" s="125"/>
      <c r="GH179" s="125"/>
      <c r="GI179" s="125"/>
      <c r="GJ179" s="125"/>
      <c r="GK179" s="125"/>
    </row>
    <row r="180" customFormat="false" ht="14.4" hidden="false" customHeight="true" outlineLevel="0" collapsed="false">
      <c r="B180" s="0" t="s">
        <v>517</v>
      </c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</row>
    <row r="181" customFormat="false" ht="14.4" hidden="false" customHeight="true" outlineLevel="0" collapsed="false">
      <c r="A181" s="38" t="s">
        <v>518</v>
      </c>
      <c r="B181" s="0" t="s">
        <v>519</v>
      </c>
      <c r="D181" s="153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25"/>
      <c r="DJ181" s="125"/>
      <c r="DK181" s="125"/>
      <c r="DL181" s="125"/>
      <c r="DM181" s="125"/>
      <c r="DN181" s="125"/>
      <c r="DO181" s="125"/>
      <c r="DP181" s="125"/>
      <c r="DQ181" s="125"/>
      <c r="DR181" s="125"/>
      <c r="DS181" s="125"/>
      <c r="DT181" s="125"/>
      <c r="DU181" s="125"/>
      <c r="DV181" s="125"/>
      <c r="DW181" s="125"/>
      <c r="DX181" s="125"/>
      <c r="DY181" s="125"/>
      <c r="DZ181" s="125"/>
      <c r="EA181" s="125"/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5"/>
      <c r="GD181" s="125"/>
      <c r="GE181" s="125"/>
      <c r="GF181" s="125"/>
      <c r="GG181" s="125"/>
      <c r="GH181" s="125"/>
      <c r="GI181" s="125"/>
      <c r="GJ181" s="125"/>
      <c r="GK181" s="125"/>
    </row>
    <row r="182" customFormat="false" ht="14.4" hidden="false" customHeight="true" outlineLevel="0" collapsed="false">
      <c r="A182" s="38" t="s">
        <v>520</v>
      </c>
      <c r="D182" s="153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</row>
    <row r="183" customFormat="false" ht="14.4" hidden="false" customHeight="true" outlineLevel="0" collapsed="false"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/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/>
    </row>
    <row r="184" customFormat="false" ht="15.6" hidden="false" customHeight="false" outlineLevel="0" collapsed="false">
      <c r="A184" s="0" t="s">
        <v>521</v>
      </c>
      <c r="B184" s="20" t="s">
        <v>522</v>
      </c>
      <c r="C184" s="128"/>
      <c r="D184" s="129"/>
      <c r="E184" s="129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/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/>
      <c r="FU184" s="126"/>
      <c r="FV184" s="126"/>
      <c r="FW184" s="126"/>
      <c r="FX184" s="126"/>
      <c r="FY184" s="126"/>
      <c r="FZ184" s="126"/>
      <c r="GA184" s="126"/>
      <c r="GB184" s="126"/>
      <c r="GC184" s="125"/>
      <c r="GD184" s="125"/>
      <c r="GE184" s="125"/>
      <c r="GF184" s="125"/>
      <c r="GG184" s="125"/>
      <c r="GH184" s="125"/>
      <c r="GI184" s="125"/>
      <c r="GJ184" s="125"/>
      <c r="GK184" s="125"/>
    </row>
    <row r="185" customFormat="false" ht="13.8" hidden="false" customHeight="false" outlineLevel="0" collapsed="false">
      <c r="A185" s="0" t="s">
        <v>523</v>
      </c>
      <c r="B185" s="20" t="s">
        <v>524</v>
      </c>
      <c r="C185" s="128"/>
      <c r="D185" s="129"/>
      <c r="E185" s="129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/>
      <c r="FV185" s="126"/>
      <c r="FW185" s="126"/>
      <c r="FX185" s="126"/>
      <c r="FY185" s="126"/>
      <c r="FZ185" s="126"/>
      <c r="GA185" s="126"/>
      <c r="GB185" s="126"/>
      <c r="GC185" s="125"/>
      <c r="GD185" s="125"/>
      <c r="GE185" s="125"/>
      <c r="GF185" s="125"/>
      <c r="GG185" s="125"/>
      <c r="GH185" s="125"/>
      <c r="GI185" s="125"/>
      <c r="GJ185" s="125"/>
      <c r="GK185" s="125"/>
    </row>
    <row r="186" customFormat="false" ht="13.8" hidden="false" customHeight="false" outlineLevel="0" collapsed="false">
      <c r="A186" s="0" t="s">
        <v>525</v>
      </c>
      <c r="B186" s="20" t="s">
        <v>526</v>
      </c>
      <c r="C186" s="128"/>
      <c r="D186" s="131"/>
      <c r="E186" s="131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26"/>
      <c r="DJ186" s="126"/>
      <c r="DK186" s="126"/>
      <c r="DL186" s="126"/>
      <c r="DM186" s="126"/>
      <c r="DN186" s="126"/>
      <c r="DO186" s="126"/>
      <c r="DP186" s="126"/>
      <c r="DQ186" s="126"/>
      <c r="DR186" s="126"/>
      <c r="DS186" s="126"/>
      <c r="DT186" s="126"/>
      <c r="DU186" s="126"/>
      <c r="DV186" s="126"/>
      <c r="DW186" s="126"/>
      <c r="DX186" s="126"/>
      <c r="DY186" s="126"/>
      <c r="DZ186" s="126"/>
      <c r="EA186" s="126"/>
      <c r="EB186" s="126"/>
      <c r="EC186" s="126"/>
      <c r="ED186" s="126"/>
      <c r="EE186" s="126"/>
      <c r="EF186" s="126"/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/>
      <c r="GC186" s="125"/>
      <c r="GD186" s="125"/>
      <c r="GE186" s="125"/>
      <c r="GF186" s="125"/>
      <c r="GG186" s="125"/>
      <c r="GH186" s="125"/>
      <c r="GI186" s="125"/>
      <c r="GJ186" s="125"/>
      <c r="GK186" s="125"/>
    </row>
    <row r="187" customFormat="false" ht="15" hidden="false" customHeight="false" outlineLevel="0" collapsed="false">
      <c r="A187" s="0" t="s">
        <v>527</v>
      </c>
      <c r="B187" s="20" t="s">
        <v>528</v>
      </c>
      <c r="C187" s="128"/>
      <c r="D187" s="131"/>
      <c r="E187" s="131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26"/>
      <c r="DJ187" s="126"/>
      <c r="DK187" s="126"/>
      <c r="DL187" s="126"/>
      <c r="DM187" s="126"/>
      <c r="DN187" s="126"/>
      <c r="DO187" s="126"/>
      <c r="DP187" s="126"/>
      <c r="DQ187" s="126"/>
      <c r="DR187" s="126"/>
      <c r="DS187" s="126"/>
      <c r="DT187" s="126"/>
      <c r="DU187" s="126"/>
      <c r="DV187" s="126"/>
      <c r="DW187" s="126"/>
      <c r="DX187" s="126"/>
      <c r="DY187" s="126"/>
      <c r="DZ187" s="126"/>
      <c r="EA187" s="126"/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/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/>
      <c r="FX187" s="126"/>
      <c r="FY187" s="126"/>
      <c r="FZ187" s="126"/>
      <c r="GA187" s="126"/>
      <c r="GB187" s="126"/>
      <c r="GC187" s="125"/>
      <c r="GD187" s="125"/>
      <c r="GE187" s="125"/>
      <c r="GF187" s="125"/>
      <c r="GG187" s="125"/>
      <c r="GH187" s="125"/>
      <c r="GI187" s="125"/>
      <c r="GJ187" s="125"/>
      <c r="GK187" s="125"/>
    </row>
    <row r="188" customFormat="false" ht="15" hidden="false" customHeight="false" outlineLevel="0" collapsed="false">
      <c r="A188" s="0" t="s">
        <v>529</v>
      </c>
      <c r="B188" s="20" t="s">
        <v>530</v>
      </c>
      <c r="C188" s="128"/>
      <c r="D188" s="131"/>
      <c r="E188" s="131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/>
      <c r="FX188" s="126"/>
      <c r="FY188" s="126"/>
      <c r="FZ188" s="126"/>
      <c r="GA188" s="126"/>
      <c r="GB188" s="126"/>
      <c r="GC188" s="125"/>
      <c r="GD188" s="125"/>
      <c r="GE188" s="125"/>
      <c r="GF188" s="125"/>
      <c r="GG188" s="125"/>
      <c r="GH188" s="125"/>
      <c r="GI188" s="125"/>
      <c r="GJ188" s="125"/>
      <c r="GK188" s="125"/>
    </row>
    <row r="189" customFormat="false" ht="15.6" hidden="false" customHeight="false" outlineLevel="0" collapsed="false">
      <c r="A189" s="0" t="s">
        <v>531</v>
      </c>
      <c r="B189" s="0" t="s">
        <v>532</v>
      </c>
      <c r="C189" s="128"/>
      <c r="D189" s="129"/>
      <c r="E189" s="131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5"/>
      <c r="GD189" s="125"/>
      <c r="GE189" s="125"/>
      <c r="GF189" s="125"/>
      <c r="GG189" s="125"/>
      <c r="GH189" s="125"/>
      <c r="GI189" s="125"/>
      <c r="GJ189" s="125"/>
      <c r="GK189" s="125"/>
    </row>
    <row r="190" customFormat="false" ht="15" hidden="false" customHeight="false" outlineLevel="0" collapsed="false">
      <c r="A190" s="0" t="s">
        <v>533</v>
      </c>
      <c r="B190" s="20" t="s">
        <v>534</v>
      </c>
      <c r="C190" s="128"/>
      <c r="D190" s="131"/>
      <c r="E190" s="131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5"/>
      <c r="GD190" s="125"/>
      <c r="GE190" s="125"/>
      <c r="GF190" s="125"/>
      <c r="GG190" s="125"/>
      <c r="GH190" s="125"/>
      <c r="GI190" s="125"/>
      <c r="GJ190" s="125"/>
      <c r="GK190" s="125"/>
    </row>
    <row r="191" customFormat="false" ht="13.8" hidden="false" customHeight="false" outlineLevel="0" collapsed="false">
      <c r="B191" s="165" t="s">
        <v>535</v>
      </c>
      <c r="C191" s="159"/>
      <c r="D191" s="153"/>
      <c r="E191" s="153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/>
      <c r="DY191" s="126"/>
      <c r="DZ191" s="126"/>
      <c r="EA191" s="126"/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5"/>
      <c r="GD191" s="125"/>
      <c r="GE191" s="125"/>
      <c r="GF191" s="125"/>
      <c r="GG191" s="125"/>
      <c r="GH191" s="125"/>
      <c r="GI191" s="125"/>
      <c r="GJ191" s="125"/>
      <c r="GK191" s="125"/>
    </row>
    <row r="192" customFormat="false" ht="15" hidden="false" customHeight="false" outlineLevel="0" collapsed="false">
      <c r="A192" s="0" t="s">
        <v>536</v>
      </c>
      <c r="B192" s="165" t="s">
        <v>537</v>
      </c>
      <c r="C192" s="159"/>
      <c r="D192" s="131"/>
      <c r="E192" s="153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/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/>
      <c r="FX192" s="126"/>
      <c r="FY192" s="126"/>
      <c r="FZ192" s="126"/>
      <c r="GA192" s="126"/>
      <c r="GB192" s="126"/>
      <c r="GC192" s="125"/>
      <c r="GD192" s="125"/>
      <c r="GE192" s="125"/>
      <c r="GF192" s="125"/>
      <c r="GG192" s="125"/>
      <c r="GH192" s="125"/>
      <c r="GI192" s="125"/>
      <c r="GJ192" s="125"/>
      <c r="GK192" s="125"/>
    </row>
    <row r="193" customFormat="false" ht="14.4" hidden="false" customHeight="true" outlineLevel="0" collapsed="false">
      <c r="A193" s="0" t="s">
        <v>538</v>
      </c>
      <c r="B193" s="20"/>
      <c r="C193" s="130"/>
      <c r="D193" s="131"/>
      <c r="E193" s="131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/>
      <c r="GJ193" s="125"/>
      <c r="GK193" s="125"/>
    </row>
    <row r="194" customFormat="false" ht="14.4" hidden="false" customHeight="true" outlineLevel="0" collapsed="false">
      <c r="A194" s="0" t="s">
        <v>539</v>
      </c>
      <c r="B194" s="20"/>
      <c r="C194" s="130"/>
      <c r="D194" s="131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1"/>
      <c r="P194" s="131"/>
      <c r="Q194" s="131"/>
      <c r="R194" s="131"/>
      <c r="S194" s="131"/>
      <c r="T194" s="131"/>
      <c r="U194" s="131"/>
      <c r="V194" s="131"/>
      <c r="W194" s="131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131"/>
      <c r="AH194" s="131"/>
      <c r="AI194" s="131"/>
      <c r="AJ194" s="131"/>
      <c r="AK194" s="131"/>
      <c r="AL194" s="131"/>
      <c r="AM194" s="131"/>
      <c r="AN194" s="131"/>
      <c r="AO194" s="131"/>
      <c r="AP194" s="131"/>
      <c r="AQ194" s="131"/>
      <c r="AR194" s="131"/>
      <c r="AS194" s="131"/>
      <c r="AT194" s="131"/>
      <c r="AU194" s="131"/>
      <c r="AV194" s="131"/>
      <c r="AW194" s="131"/>
      <c r="AX194" s="131"/>
      <c r="AY194" s="131"/>
      <c r="AZ194" s="131"/>
      <c r="BA194" s="131"/>
      <c r="BB194" s="131"/>
      <c r="BC194" s="131"/>
      <c r="BD194" s="131"/>
      <c r="BE194" s="131"/>
      <c r="BF194" s="131"/>
      <c r="BG194" s="131"/>
      <c r="BH194" s="131"/>
      <c r="BI194" s="131"/>
      <c r="BJ194" s="131"/>
      <c r="BK194" s="131"/>
      <c r="BL194" s="131"/>
      <c r="BM194" s="131"/>
      <c r="BN194" s="131"/>
      <c r="BO194" s="131"/>
      <c r="BP194" s="131"/>
      <c r="BQ194" s="131"/>
      <c r="BR194" s="131"/>
      <c r="BS194" s="131"/>
      <c r="BT194" s="131"/>
      <c r="BU194" s="131"/>
      <c r="BV194" s="131"/>
      <c r="BW194" s="131"/>
      <c r="BX194" s="131"/>
      <c r="BY194" s="131"/>
      <c r="BZ194" s="131"/>
      <c r="CA194" s="131"/>
      <c r="CB194" s="131"/>
      <c r="CC194" s="131"/>
      <c r="CD194" s="131"/>
      <c r="CE194" s="131"/>
      <c r="CF194" s="131"/>
      <c r="CG194" s="131"/>
      <c r="CH194" s="131"/>
      <c r="CI194" s="131"/>
      <c r="CJ194" s="131"/>
      <c r="CK194" s="131"/>
      <c r="CL194" s="131"/>
      <c r="CM194" s="131"/>
      <c r="CN194" s="131"/>
      <c r="CO194" s="131"/>
      <c r="CP194" s="131"/>
      <c r="CQ194" s="131"/>
      <c r="CR194" s="131"/>
      <c r="CS194" s="131"/>
      <c r="CT194" s="131"/>
      <c r="CU194" s="131"/>
      <c r="CV194" s="131"/>
      <c r="CW194" s="131"/>
      <c r="CX194" s="131"/>
      <c r="CY194" s="131"/>
      <c r="CZ194" s="131"/>
      <c r="DA194" s="131"/>
      <c r="DB194" s="131"/>
      <c r="DC194" s="131"/>
      <c r="DD194" s="131"/>
      <c r="DE194" s="131"/>
      <c r="DF194" s="131"/>
      <c r="DG194" s="131"/>
      <c r="DH194" s="131"/>
      <c r="DI194" s="131"/>
      <c r="DJ194" s="131"/>
      <c r="DK194" s="131"/>
      <c r="DL194" s="131"/>
      <c r="DM194" s="131"/>
      <c r="DN194" s="131"/>
      <c r="DO194" s="131"/>
      <c r="DP194" s="131"/>
      <c r="DQ194" s="131"/>
      <c r="DR194" s="131"/>
      <c r="DS194" s="131"/>
      <c r="DT194" s="131"/>
      <c r="DU194" s="131"/>
      <c r="DV194" s="131"/>
      <c r="DW194" s="131"/>
      <c r="DX194" s="131"/>
      <c r="DY194" s="131"/>
      <c r="DZ194" s="131"/>
      <c r="EA194" s="131"/>
      <c r="EB194" s="131"/>
      <c r="EC194" s="131"/>
      <c r="ED194" s="131"/>
      <c r="EE194" s="131"/>
      <c r="EF194" s="131"/>
      <c r="EG194" s="131"/>
      <c r="EH194" s="131"/>
      <c r="EI194" s="131"/>
      <c r="EJ194" s="131"/>
      <c r="EK194" s="131"/>
      <c r="EL194" s="131"/>
      <c r="EM194" s="131"/>
      <c r="EN194" s="131"/>
      <c r="EO194" s="131"/>
      <c r="EP194" s="131"/>
      <c r="EQ194" s="131"/>
      <c r="ER194" s="131"/>
      <c r="ES194" s="131"/>
      <c r="ET194" s="131"/>
      <c r="EU194" s="131"/>
      <c r="EV194" s="131"/>
      <c r="EW194" s="131"/>
      <c r="EX194" s="131"/>
      <c r="EY194" s="131"/>
      <c r="EZ194" s="131"/>
      <c r="FA194" s="131"/>
      <c r="FB194" s="131"/>
      <c r="FC194" s="131"/>
      <c r="FD194" s="131"/>
      <c r="FE194" s="131"/>
      <c r="FF194" s="131"/>
      <c r="FG194" s="131"/>
      <c r="FH194" s="131"/>
      <c r="FI194" s="131"/>
      <c r="FJ194" s="131"/>
      <c r="FK194" s="131"/>
      <c r="FL194" s="131"/>
      <c r="FM194" s="131"/>
      <c r="FN194" s="131"/>
      <c r="FO194" s="131"/>
      <c r="FP194" s="131"/>
      <c r="FQ194" s="131"/>
      <c r="FR194" s="131"/>
      <c r="FS194" s="131"/>
      <c r="FT194" s="131"/>
      <c r="FU194" s="131"/>
      <c r="FV194" s="131"/>
      <c r="FW194" s="131"/>
      <c r="FX194" s="131"/>
      <c r="FY194" s="131"/>
      <c r="FZ194" s="131"/>
      <c r="GA194" s="131"/>
      <c r="GB194" s="131"/>
      <c r="GC194" s="125"/>
      <c r="GD194" s="125"/>
      <c r="GE194" s="125"/>
      <c r="GF194" s="125"/>
      <c r="GG194" s="125"/>
      <c r="GH194" s="125"/>
      <c r="GI194" s="125"/>
      <c r="GJ194" s="125"/>
      <c r="GK194" s="125"/>
    </row>
    <row r="195" customFormat="false" ht="14.4" hidden="false" customHeight="true" outlineLevel="0" collapsed="false">
      <c r="A195" s="0" t="s">
        <v>540</v>
      </c>
      <c r="B195" s="20" t="s">
        <v>541</v>
      </c>
      <c r="C195" s="128"/>
      <c r="D195" s="129"/>
      <c r="E195" s="129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131"/>
      <c r="V195" s="131"/>
      <c r="W195" s="131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131"/>
      <c r="AH195" s="131"/>
      <c r="AI195" s="131"/>
      <c r="AJ195" s="131"/>
      <c r="AK195" s="131"/>
      <c r="AL195" s="131"/>
      <c r="AM195" s="131"/>
      <c r="AN195" s="131"/>
      <c r="AO195" s="131"/>
      <c r="AP195" s="131"/>
      <c r="AQ195" s="131"/>
      <c r="AR195" s="131"/>
      <c r="AS195" s="131"/>
      <c r="AT195" s="131"/>
      <c r="AU195" s="131"/>
      <c r="AV195" s="131"/>
      <c r="AW195" s="131"/>
      <c r="AX195" s="131"/>
      <c r="AY195" s="131"/>
      <c r="AZ195" s="131"/>
      <c r="BA195" s="131"/>
      <c r="BB195" s="131"/>
      <c r="BC195" s="131"/>
      <c r="BD195" s="131"/>
      <c r="BE195" s="131"/>
      <c r="BF195" s="131"/>
      <c r="BG195" s="131"/>
      <c r="BH195" s="131"/>
      <c r="BI195" s="131"/>
      <c r="BJ195" s="131"/>
      <c r="BK195" s="131"/>
      <c r="BL195" s="131"/>
      <c r="BM195" s="131"/>
      <c r="BN195" s="131"/>
      <c r="BO195" s="131"/>
      <c r="BP195" s="131"/>
      <c r="BQ195" s="131"/>
      <c r="BR195" s="131"/>
      <c r="BS195" s="131"/>
      <c r="BT195" s="131"/>
      <c r="BU195" s="131"/>
      <c r="BV195" s="131"/>
      <c r="BW195" s="131"/>
      <c r="BX195" s="131"/>
      <c r="BY195" s="131"/>
      <c r="BZ195" s="131"/>
      <c r="CA195" s="131"/>
      <c r="CB195" s="131"/>
      <c r="CC195" s="131"/>
      <c r="CD195" s="131"/>
      <c r="CE195" s="131"/>
      <c r="CF195" s="131"/>
      <c r="CG195" s="131"/>
      <c r="CH195" s="131"/>
      <c r="CI195" s="131"/>
      <c r="CJ195" s="131"/>
      <c r="CK195" s="131"/>
      <c r="CL195" s="131"/>
      <c r="CM195" s="131"/>
      <c r="CN195" s="131"/>
      <c r="CO195" s="131"/>
      <c r="CP195" s="131"/>
      <c r="CQ195" s="131"/>
      <c r="CR195" s="131"/>
      <c r="CS195" s="131"/>
      <c r="CT195" s="131"/>
      <c r="CU195" s="131"/>
      <c r="CV195" s="131"/>
      <c r="CW195" s="131"/>
      <c r="CX195" s="131"/>
      <c r="CY195" s="131"/>
      <c r="CZ195" s="131"/>
      <c r="DA195" s="131"/>
      <c r="DB195" s="131"/>
      <c r="DC195" s="131"/>
      <c r="DD195" s="131"/>
      <c r="DE195" s="131"/>
      <c r="DF195" s="131"/>
      <c r="DG195" s="131"/>
      <c r="DH195" s="131"/>
      <c r="DI195" s="131"/>
      <c r="DJ195" s="131"/>
      <c r="DK195" s="131"/>
      <c r="DL195" s="131"/>
      <c r="DM195" s="131"/>
      <c r="DN195" s="131"/>
      <c r="DO195" s="131"/>
      <c r="DP195" s="131"/>
      <c r="DQ195" s="131"/>
      <c r="DR195" s="131"/>
      <c r="DS195" s="131"/>
      <c r="DT195" s="131"/>
      <c r="DU195" s="131"/>
      <c r="DV195" s="131"/>
      <c r="DW195" s="131"/>
      <c r="DX195" s="131"/>
      <c r="DY195" s="131"/>
      <c r="DZ195" s="131"/>
      <c r="EA195" s="131"/>
      <c r="EB195" s="131"/>
      <c r="EC195" s="131"/>
      <c r="ED195" s="131"/>
      <c r="EE195" s="131"/>
      <c r="EF195" s="131"/>
      <c r="EG195" s="131"/>
      <c r="EH195" s="131"/>
      <c r="EI195" s="131"/>
      <c r="EJ195" s="131"/>
      <c r="EK195" s="131"/>
      <c r="EL195" s="131"/>
      <c r="EM195" s="131"/>
      <c r="EN195" s="131"/>
      <c r="EO195" s="131"/>
      <c r="EP195" s="131"/>
      <c r="EQ195" s="131"/>
      <c r="ER195" s="131"/>
      <c r="ES195" s="131"/>
      <c r="ET195" s="131"/>
      <c r="EU195" s="131"/>
      <c r="EV195" s="131"/>
      <c r="EW195" s="131"/>
      <c r="EX195" s="131"/>
      <c r="EY195" s="131"/>
      <c r="EZ195" s="131"/>
      <c r="FA195" s="131"/>
      <c r="FB195" s="131"/>
      <c r="FC195" s="131"/>
      <c r="FD195" s="131"/>
      <c r="FE195" s="131"/>
      <c r="FF195" s="131"/>
      <c r="FG195" s="131"/>
      <c r="FH195" s="131"/>
      <c r="FI195" s="131"/>
      <c r="FJ195" s="131"/>
      <c r="FK195" s="131"/>
      <c r="FL195" s="131"/>
      <c r="FM195" s="131"/>
      <c r="FN195" s="131"/>
      <c r="FO195" s="131"/>
      <c r="FP195" s="131"/>
      <c r="FQ195" s="131"/>
      <c r="FR195" s="131"/>
      <c r="FS195" s="131"/>
      <c r="FT195" s="131"/>
      <c r="FU195" s="131"/>
      <c r="FV195" s="131"/>
      <c r="FW195" s="131"/>
      <c r="FX195" s="131"/>
      <c r="FY195" s="131"/>
      <c r="FZ195" s="131"/>
      <c r="GA195" s="131"/>
      <c r="GB195" s="131"/>
      <c r="GC195" s="125"/>
      <c r="GD195" s="125"/>
      <c r="GE195" s="125"/>
      <c r="GF195" s="125"/>
      <c r="GG195" s="125"/>
      <c r="GH195" s="125"/>
      <c r="GI195" s="125"/>
      <c r="GJ195" s="125"/>
      <c r="GK195" s="125"/>
    </row>
    <row r="196" customFormat="false" ht="14.4" hidden="false" customHeight="true" outlineLevel="0" collapsed="false">
      <c r="A196" s="0" t="s">
        <v>542</v>
      </c>
      <c r="B196" s="20" t="s">
        <v>543</v>
      </c>
      <c r="C196" s="166"/>
      <c r="D196" s="173"/>
      <c r="E196" s="173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131"/>
      <c r="AH196" s="131"/>
      <c r="AI196" s="131"/>
      <c r="AJ196" s="131"/>
      <c r="AK196" s="131"/>
      <c r="AL196" s="131"/>
      <c r="AM196" s="131"/>
      <c r="AN196" s="131"/>
      <c r="AO196" s="131"/>
      <c r="AP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A196" s="131"/>
      <c r="BB196" s="131"/>
      <c r="BC196" s="131"/>
      <c r="BD196" s="131"/>
      <c r="BE196" s="131"/>
      <c r="BF196" s="131"/>
      <c r="BG196" s="131"/>
      <c r="BH196" s="131"/>
      <c r="BI196" s="131"/>
      <c r="BJ196" s="131"/>
      <c r="BK196" s="131"/>
      <c r="BL196" s="131"/>
      <c r="BM196" s="131"/>
      <c r="BN196" s="131"/>
      <c r="BO196" s="131"/>
      <c r="BP196" s="131"/>
      <c r="BQ196" s="131"/>
      <c r="BR196" s="131"/>
      <c r="BS196" s="131"/>
      <c r="BT196" s="131"/>
      <c r="BU196" s="131"/>
      <c r="BV196" s="131"/>
      <c r="BW196" s="131"/>
      <c r="BX196" s="131"/>
      <c r="BY196" s="131"/>
      <c r="BZ196" s="131"/>
      <c r="CA196" s="131"/>
      <c r="CB196" s="131"/>
      <c r="CC196" s="131"/>
      <c r="CD196" s="131"/>
      <c r="CE196" s="131"/>
      <c r="CF196" s="131"/>
      <c r="CG196" s="131"/>
      <c r="CH196" s="131"/>
      <c r="CI196" s="131"/>
      <c r="CJ196" s="131"/>
      <c r="CK196" s="131"/>
      <c r="CL196" s="131"/>
      <c r="CM196" s="131"/>
      <c r="CN196" s="131"/>
      <c r="CO196" s="131"/>
      <c r="CP196" s="131"/>
      <c r="CQ196" s="131"/>
      <c r="CR196" s="131"/>
      <c r="CS196" s="131"/>
      <c r="CT196" s="131"/>
      <c r="CU196" s="131"/>
      <c r="CV196" s="131"/>
      <c r="CW196" s="131"/>
      <c r="CX196" s="131"/>
      <c r="CY196" s="131"/>
      <c r="CZ196" s="131"/>
      <c r="DA196" s="131"/>
      <c r="DB196" s="131"/>
      <c r="DC196" s="131"/>
      <c r="DD196" s="131"/>
      <c r="DE196" s="131"/>
      <c r="DF196" s="131"/>
      <c r="DG196" s="131"/>
      <c r="DH196" s="131"/>
      <c r="DI196" s="131"/>
      <c r="DJ196" s="131"/>
      <c r="DK196" s="131"/>
      <c r="DL196" s="131"/>
      <c r="DM196" s="131"/>
      <c r="DN196" s="131"/>
      <c r="DO196" s="131"/>
      <c r="DP196" s="131"/>
      <c r="DQ196" s="131"/>
      <c r="DR196" s="131"/>
      <c r="DS196" s="131"/>
      <c r="DT196" s="131"/>
      <c r="DU196" s="131"/>
      <c r="DV196" s="131"/>
      <c r="DW196" s="131"/>
      <c r="DX196" s="131"/>
      <c r="DY196" s="131"/>
      <c r="DZ196" s="131"/>
      <c r="EA196" s="131"/>
      <c r="EB196" s="131"/>
      <c r="EC196" s="131"/>
      <c r="ED196" s="131"/>
      <c r="EE196" s="131"/>
      <c r="EF196" s="131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1"/>
      <c r="EX196" s="131"/>
      <c r="EY196" s="131"/>
      <c r="EZ196" s="131"/>
      <c r="FA196" s="131"/>
      <c r="FB196" s="131"/>
      <c r="FC196" s="131"/>
      <c r="FD196" s="131"/>
      <c r="FE196" s="131"/>
      <c r="FF196" s="131"/>
      <c r="FG196" s="131"/>
      <c r="FH196" s="131"/>
      <c r="FI196" s="131"/>
      <c r="FJ196" s="131"/>
      <c r="FK196" s="131"/>
      <c r="FL196" s="131"/>
      <c r="FM196" s="131"/>
      <c r="FN196" s="131"/>
      <c r="FO196" s="131"/>
      <c r="FP196" s="131"/>
      <c r="FQ196" s="131"/>
      <c r="FR196" s="131"/>
      <c r="FS196" s="131"/>
      <c r="FT196" s="131"/>
      <c r="FU196" s="131"/>
      <c r="FV196" s="131"/>
      <c r="FW196" s="131"/>
      <c r="FX196" s="131"/>
      <c r="FY196" s="131"/>
      <c r="FZ196" s="131"/>
      <c r="GA196" s="131"/>
      <c r="GB196" s="131"/>
      <c r="GC196" s="125"/>
      <c r="GD196" s="125"/>
      <c r="GE196" s="125"/>
      <c r="GF196" s="125"/>
      <c r="GG196" s="125"/>
      <c r="GH196" s="125"/>
      <c r="GI196" s="125"/>
      <c r="GJ196" s="125"/>
      <c r="GK196" s="125"/>
    </row>
    <row r="197" customFormat="false" ht="14.4" hidden="false" customHeight="true" outlineLevel="0" collapsed="false">
      <c r="A197" s="0" t="s">
        <v>544</v>
      </c>
      <c r="B197" s="20" t="s">
        <v>545</v>
      </c>
      <c r="C197" s="128"/>
      <c r="D197" s="129"/>
      <c r="E197" s="129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</row>
    <row r="198" customFormat="false" ht="14.4" hidden="false" customHeight="true" outlineLevel="0" collapsed="false">
      <c r="A198" s="0" t="s">
        <v>546</v>
      </c>
      <c r="B198" s="38" t="s">
        <v>547</v>
      </c>
      <c r="C198" s="130"/>
      <c r="D198" s="131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</row>
    <row r="199" customFormat="false" ht="14.4" hidden="false" customHeight="true" outlineLevel="0" collapsed="false">
      <c r="A199" s="0" t="s">
        <v>548</v>
      </c>
      <c r="B199" s="38" t="s">
        <v>549</v>
      </c>
      <c r="C199" s="130"/>
      <c r="D199" s="131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</row>
    <row r="200" customFormat="false" ht="14.4" hidden="false" customHeight="true" outlineLevel="0" collapsed="false">
      <c r="A200" s="38" t="s">
        <v>550</v>
      </c>
      <c r="B200" s="38" t="s">
        <v>551</v>
      </c>
      <c r="C200" s="168"/>
      <c r="D200" s="17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</row>
    <row r="201" customFormat="false" ht="14.4" hidden="false" customHeight="true" outlineLevel="0" collapsed="false">
      <c r="A201" s="38" t="s">
        <v>552</v>
      </c>
      <c r="B201" s="38"/>
      <c r="C201" s="168"/>
      <c r="D201" s="17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</row>
    <row r="202" customFormat="false" ht="14.4" hidden="false" customHeight="true" outlineLevel="0" collapsed="false">
      <c r="A202" s="38" t="s">
        <v>553</v>
      </c>
      <c r="B202" s="38"/>
      <c r="C202" s="168"/>
      <c r="D202" s="17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</row>
    <row r="203" customFormat="false" ht="14.4" hidden="false" customHeight="true" outlineLevel="0" collapsed="false">
      <c r="A203" s="38"/>
      <c r="B203" s="38"/>
      <c r="C203" s="168"/>
      <c r="D203" s="17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</row>
    <row r="204" customFormat="false" ht="14.4" hidden="false" customHeight="true" outlineLevel="0" collapsed="false">
      <c r="A204" s="38" t="s">
        <v>554</v>
      </c>
      <c r="B204" s="38"/>
      <c r="C204" s="168"/>
      <c r="D204" s="17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</row>
    <row r="205" customFormat="false" ht="14.4" hidden="false" customHeight="true" outlineLevel="0" collapsed="false">
      <c r="A205" s="0" t="s">
        <v>555</v>
      </c>
      <c r="B205" s="0" t="s">
        <v>556</v>
      </c>
      <c r="C205" s="170"/>
      <c r="D205" s="131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</row>
    <row r="206" customFormat="false" ht="14.4" hidden="false" customHeight="true" outlineLevel="0" collapsed="false">
      <c r="A206" s="0" t="s">
        <v>557</v>
      </c>
      <c r="B206" s="0" t="s">
        <v>558</v>
      </c>
      <c r="C206" s="170"/>
      <c r="D206" s="13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</row>
    <row r="207" customFormat="false" ht="14.4" hidden="false" customHeight="true" outlineLevel="0" collapsed="false">
      <c r="A207" s="0" t="s">
        <v>559</v>
      </c>
      <c r="B207" s="38" t="s">
        <v>560</v>
      </c>
      <c r="C207" s="170"/>
      <c r="D207" s="13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</row>
    <row r="208" s="44" customFormat="true" ht="15.6" hidden="false" customHeight="false" outlineLevel="0" collapsed="false">
      <c r="A208" s="23" t="s">
        <v>561</v>
      </c>
      <c r="B208" s="23" t="s">
        <v>562</v>
      </c>
      <c r="C208" s="139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140"/>
      <c r="BV208" s="140"/>
      <c r="BW208" s="140"/>
      <c r="BX208" s="140"/>
      <c r="BY208" s="140"/>
      <c r="BZ208" s="140"/>
      <c r="CA208" s="140"/>
      <c r="CB208" s="140"/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40"/>
      <c r="DB208" s="140"/>
      <c r="DC208" s="140"/>
      <c r="DD208" s="140"/>
      <c r="DE208" s="140"/>
      <c r="DF208" s="140"/>
      <c r="DG208" s="140"/>
      <c r="DH208" s="140"/>
      <c r="DI208" s="140"/>
      <c r="DJ208" s="140"/>
      <c r="DK208" s="140"/>
      <c r="DL208" s="140"/>
      <c r="DM208" s="140"/>
      <c r="DN208" s="140"/>
      <c r="DO208" s="140"/>
      <c r="DP208" s="140"/>
      <c r="DQ208" s="140"/>
      <c r="DR208" s="140"/>
      <c r="DS208" s="140"/>
      <c r="DT208" s="140"/>
      <c r="DU208" s="140"/>
      <c r="DV208" s="140"/>
      <c r="DW208" s="140"/>
      <c r="DX208" s="140"/>
      <c r="DY208" s="140"/>
      <c r="DZ208" s="140"/>
      <c r="EA208" s="140"/>
      <c r="EB208" s="140"/>
      <c r="EC208" s="140"/>
      <c r="ED208" s="140"/>
      <c r="EE208" s="140"/>
      <c r="EF208" s="140"/>
      <c r="EG208" s="140"/>
      <c r="EH208" s="140"/>
      <c r="EI208" s="140"/>
      <c r="EJ208" s="140"/>
      <c r="EK208" s="140"/>
      <c r="EL208" s="140"/>
      <c r="EM208" s="140"/>
      <c r="EN208" s="140"/>
      <c r="EO208" s="140"/>
      <c r="EP208" s="140"/>
      <c r="EQ208" s="140"/>
      <c r="ER208" s="140"/>
      <c r="ES208" s="140"/>
      <c r="ET208" s="140"/>
      <c r="EU208" s="140"/>
      <c r="EV208" s="140"/>
      <c r="EW208" s="140"/>
      <c r="EX208" s="140"/>
      <c r="EY208" s="140"/>
      <c r="EZ208" s="140"/>
      <c r="FA208" s="140"/>
      <c r="FB208" s="140"/>
      <c r="FC208" s="140"/>
      <c r="FD208" s="140"/>
      <c r="FE208" s="140"/>
      <c r="FF208" s="140"/>
      <c r="FG208" s="140"/>
      <c r="FH208" s="140"/>
      <c r="FI208" s="140"/>
      <c r="FJ208" s="140"/>
      <c r="FK208" s="140"/>
      <c r="FL208" s="140"/>
      <c r="FM208" s="140"/>
      <c r="FN208" s="140"/>
      <c r="FO208" s="140"/>
      <c r="FP208" s="140"/>
      <c r="FQ208" s="140"/>
      <c r="FR208" s="140"/>
      <c r="FS208" s="140"/>
      <c r="FT208" s="140"/>
      <c r="FU208" s="140"/>
      <c r="FV208" s="140"/>
      <c r="FW208" s="140"/>
      <c r="FX208" s="140"/>
      <c r="FY208" s="140"/>
      <c r="FZ208" s="140"/>
      <c r="GA208" s="140"/>
      <c r="GB208" s="140"/>
      <c r="GC208" s="140"/>
      <c r="GD208" s="140"/>
      <c r="GE208" s="140"/>
      <c r="GF208" s="140"/>
      <c r="GG208" s="140"/>
      <c r="GH208" s="140"/>
      <c r="GI208" s="140"/>
      <c r="GJ208" s="140"/>
      <c r="GK208" s="140"/>
      <c r="GL208" s="63"/>
      <c r="GM208" s="63"/>
      <c r="GN208" s="63"/>
      <c r="GO208" s="63"/>
      <c r="GP208" s="63"/>
      <c r="GQ208" s="63"/>
      <c r="GR208" s="63"/>
      <c r="GS208" s="63"/>
      <c r="GT208" s="63"/>
      <c r="GU208" s="63"/>
    </row>
    <row r="209" customFormat="false" ht="15.6" hidden="false" customHeight="false" outlineLevel="0" collapsed="false">
      <c r="B209" s="38" t="s">
        <v>563</v>
      </c>
      <c r="C209" s="134"/>
      <c r="D209" s="13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5"/>
      <c r="GD209" s="125"/>
      <c r="GE209" s="125"/>
      <c r="GF209" s="125"/>
      <c r="GG209" s="125"/>
      <c r="GH209" s="125"/>
      <c r="GI209" s="125"/>
      <c r="GJ209" s="125"/>
      <c r="GK209" s="125"/>
    </row>
    <row r="210" customFormat="false" ht="15.6" hidden="false" customHeight="false" outlineLevel="0" collapsed="false">
      <c r="B210" s="38" t="s">
        <v>564</v>
      </c>
      <c r="C210" s="134"/>
      <c r="D210" s="13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5"/>
      <c r="GD210" s="125"/>
      <c r="GE210" s="125"/>
      <c r="GF210" s="125"/>
      <c r="GG210" s="125"/>
      <c r="GH210" s="125"/>
      <c r="GI210" s="125"/>
      <c r="GJ210" s="125"/>
      <c r="GK210" s="125"/>
    </row>
    <row r="211" customFormat="false" ht="13.2" hidden="false" customHeight="false" outlineLevel="0" collapsed="false">
      <c r="B211" s="38"/>
      <c r="C211" s="134"/>
      <c r="D211" s="13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5"/>
      <c r="GD211" s="125"/>
      <c r="GE211" s="125"/>
      <c r="GF211" s="125"/>
      <c r="GG211" s="125"/>
      <c r="GH211" s="125"/>
      <c r="GI211" s="125"/>
      <c r="GJ211" s="125"/>
      <c r="GK211" s="125"/>
    </row>
    <row r="212" customFormat="false" ht="13.2" hidden="false" customHeight="false" outlineLevel="0" collapsed="false">
      <c r="B212" s="38"/>
      <c r="C212" s="134"/>
      <c r="D212" s="13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5"/>
      <c r="GD212" s="125"/>
      <c r="GE212" s="125"/>
      <c r="GF212" s="125"/>
      <c r="GG212" s="125"/>
      <c r="GH212" s="125"/>
      <c r="GI212" s="125"/>
      <c r="GJ212" s="125"/>
      <c r="GK212" s="125"/>
    </row>
    <row r="213" customFormat="false" ht="13.2" hidden="false" customHeight="false" outlineLevel="0" collapsed="false">
      <c r="B213" s="38"/>
      <c r="C213" s="134"/>
      <c r="D213" s="22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</row>
    <row r="214" customFormat="false" ht="13.2" hidden="false" customHeight="false" outlineLevel="0" collapsed="false">
      <c r="B214" s="38"/>
      <c r="C214" s="134"/>
      <c r="D214" s="22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</row>
    <row r="215" customFormat="false" ht="13.2" hidden="false" customHeight="false" outlineLevel="0" collapsed="false">
      <c r="B215" s="38"/>
      <c r="C215" s="134"/>
      <c r="D215" s="22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</row>
    <row r="216" customFormat="false" ht="13.2" hidden="false" customHeight="false" outlineLevel="0" collapsed="false">
      <c r="B216" s="38"/>
      <c r="C216" s="134"/>
      <c r="D216" s="22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</row>
    <row r="217" customFormat="false" ht="13.2" hidden="false" customHeight="false" outlineLevel="0" collapsed="false">
      <c r="B217" s="38"/>
      <c r="C217" s="134"/>
      <c r="D217" s="22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</row>
    <row r="218" customFormat="false" ht="13.2" hidden="false" customHeight="false" outlineLevel="0" collapsed="false">
      <c r="B218" s="38"/>
      <c r="C218" s="134"/>
      <c r="D218" s="22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</row>
    <row r="219" customFormat="false" ht="13.2" hidden="false" customHeight="false" outlineLevel="0" collapsed="false">
      <c r="B219" s="38"/>
      <c r="C219" s="134"/>
      <c r="D219" s="22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</row>
    <row r="220" customFormat="false" ht="13.2" hidden="false" customHeight="false" outlineLevel="0" collapsed="false">
      <c r="B220" s="38"/>
      <c r="C220" s="127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</row>
    <row r="221" customFormat="false" ht="13.2" hidden="false" customHeight="false" outlineLevel="0" collapsed="false">
      <c r="B221" s="38"/>
      <c r="C221" s="127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</row>
    <row r="222" customFormat="false" ht="13.2" hidden="false" customHeight="false" outlineLevel="0" collapsed="false">
      <c r="B222" s="38"/>
      <c r="C222" s="127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</row>
    <row r="223" customFormat="false" ht="13.2" hidden="false" customHeight="false" outlineLevel="0" collapsed="false">
      <c r="B223" s="38"/>
      <c r="C223" s="127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</row>
    <row r="224" customFormat="false" ht="13.2" hidden="false" customHeight="false" outlineLevel="0" collapsed="false">
      <c r="B224" s="38"/>
      <c r="C224" s="127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</row>
    <row r="225" customFormat="false" ht="13.2" hidden="false" customHeight="false" outlineLevel="0" collapsed="false">
      <c r="B225" s="38"/>
      <c r="C225" s="127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</row>
    <row r="226" customFormat="false" ht="13.2" hidden="false" customHeight="false" outlineLevel="0" collapsed="false">
      <c r="B226" s="38"/>
      <c r="C226" s="127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</row>
    <row r="227" customFormat="false" ht="13.2" hidden="false" customHeight="false" outlineLevel="0" collapsed="false">
      <c r="B227" s="38"/>
      <c r="C227" s="127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</row>
    <row r="228" customFormat="false" ht="13.2" hidden="false" customHeight="false" outlineLevel="0" collapsed="false">
      <c r="B228" s="38"/>
      <c r="C228" s="127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</row>
    <row r="229" customFormat="false" ht="13.2" hidden="false" customHeight="false" outlineLevel="0" collapsed="false">
      <c r="B229" s="38"/>
      <c r="C229" s="134"/>
      <c r="D229" s="22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</row>
    <row r="230" customFormat="false" ht="13.2" hidden="false" customHeight="false" outlineLevel="0" collapsed="false">
      <c r="B230" s="38"/>
      <c r="C230" s="134"/>
      <c r="D230" s="22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</row>
    <row r="231" customFormat="false" ht="13.2" hidden="false" customHeight="false" outlineLevel="0" collapsed="false">
      <c r="B231" s="38"/>
      <c r="C231" s="134"/>
      <c r="D231" s="22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</row>
    <row r="232" customFormat="false" ht="13.2" hidden="false" customHeight="false" outlineLevel="0" collapsed="false">
      <c r="B232" s="38"/>
      <c r="C232" s="134"/>
      <c r="D232" s="22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</row>
    <row r="233" customFormat="false" ht="13.2" hidden="false" customHeight="false" outlineLevel="0" collapsed="false">
      <c r="B233" s="38"/>
      <c r="C233" s="134"/>
      <c r="D233" s="22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</row>
    <row r="234" customFormat="false" ht="13.2" hidden="false" customHeight="false" outlineLevel="0" collapsed="false">
      <c r="B234" s="38"/>
      <c r="C234" s="134"/>
      <c r="D234" s="22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</row>
    <row r="235" customFormat="false" ht="13.2" hidden="false" customHeight="false" outlineLevel="0" collapsed="false">
      <c r="B235" s="38"/>
      <c r="C235" s="127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</row>
  </sheetData>
  <conditionalFormatting sqref="D106">
    <cfRule type="cellIs" priority="2" operator="equal" aboveAverage="0" equalAverage="0" bottom="0" percent="0" rank="0" text="" dxfId="41">
      <formula>"decrease speed"</formula>
    </cfRule>
    <cfRule type="cellIs" priority="3" operator="equal" aboveAverage="0" equalAverage="0" bottom="0" percent="0" rank="0" text="" dxfId="42">
      <formula>"ok"</formula>
    </cfRule>
  </conditionalFormatting>
  <dataValidations count="1">
    <dataValidation allowBlank="true" error="Insert a value between the reclaiming angles" operator="between" showDropDown="false" showErrorMessage="true" showInputMessage="true" sqref="C68:GB68" type="none">
      <formula1>0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"/>
  <pageSetup paperSize="9" scale="2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&amp;LMod. BDHSTD-RCL-44-200&amp;RPag. &amp;P of &amp;N</oddFooter>
  </headerFooter>
  <rowBreaks count="3" manualBreakCount="3">
    <brk id="175" man="true" max="16383" min="0"/>
    <brk id="235" man="true" max="16383" min="0"/>
    <brk id="290" man="true" max="16383" min="0"/>
  </rowBreaks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Off" ma:contentTypeID="0x010100AE570B165755BF4BA331B1C89062534A0100D44BA91817A96545BAAD63E3A5CFD6B4" ma:contentTypeVersion="2" ma:contentTypeDescription="" ma:contentTypeScope="" ma:versionID="1aa817dfbc5172fbe4982a85758fb429">
  <xsd:schema xmlns:xsd="http://www.w3.org/2001/XMLSchema" xmlns:xs="http://www.w3.org/2001/XMLSchema" xmlns:p="http://schemas.microsoft.com/office/2006/metadata/properties" xmlns:ns2="11486749-7378-433e-946a-00ccab83df09" xmlns:ns3="5f4a66e3-a0a8-4d48-80db-839c7a702076" xmlns:ns4="537e7157-98fc-41ac-8e87-fc75700b2626" targetNamespace="http://schemas.microsoft.com/office/2006/metadata/properties" ma:root="true" ma:fieldsID="a55b842438bce1aaeb62d6f8433b8825" ns2:_="" ns3:_="" ns4:_="">
    <xsd:import namespace="11486749-7378-433e-946a-00ccab83df09"/>
    <xsd:import namespace="5f4a66e3-a0a8-4d48-80db-839c7a702076"/>
    <xsd:import namespace="537e7157-98fc-41ac-8e87-fc75700b2626"/>
    <xsd:element name="properties">
      <xsd:complexType>
        <xsd:sequence>
          <xsd:element name="documentManagement">
            <xsd:complexType>
              <xsd:all>
                <xsd:element ref="ns2:Favorites" minOccurs="0"/>
                <xsd:element ref="ns3:DocumentType" minOccurs="0"/>
                <xsd:element ref="ns2:SharedWithUsers" minOccurs="0"/>
                <xsd:element ref="ns2:SharedWithDetails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486749-7378-433e-946a-00ccab83df09" elementFormDefault="qualified">
    <xsd:import namespace="http://schemas.microsoft.com/office/2006/documentManagement/types"/>
    <xsd:import namespace="http://schemas.microsoft.com/office/infopath/2007/PartnerControls"/>
    <xsd:element name="Favorites" ma:index="8" nillable="true" ma:displayName="Favorites" ma:SharePointGroup="0" ma:internalName="Favorite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4a66e3-a0a8-4d48-80db-839c7a702076" elementFormDefault="qualified">
    <xsd:import namespace="http://schemas.microsoft.com/office/2006/documentManagement/types"/>
    <xsd:import namespace="http://schemas.microsoft.com/office/infopath/2007/PartnerControls"/>
    <xsd:element name="DocumentType" ma:index="9" nillable="true" ma:displayName="Document Type" ma:format="Dropdown" ma:internalName="DocumentType" ma:readOnly="false">
      <xsd:simpleType>
        <xsd:restriction base="dms:Choice">
          <xsd:enumeration value="Tipo 1"/>
          <xsd:enumeration value="Tipo 2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7e7157-98fc-41ac-8e87-fc75700b26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avorites xmlns="11486749-7378-433e-946a-00ccab83df09">
      <UserInfo>
        <DisplayName/>
        <AccountId xsi:nil="true"/>
        <AccountType/>
      </UserInfo>
    </Favorites>
    <DocumentType xmlns="5f4a66e3-a0a8-4d48-80db-839c7a702076" xsi:nil="true"/>
  </documentManagement>
</p:properties>
</file>

<file path=customXml/itemProps1.xml><?xml version="1.0" encoding="utf-8"?>
<ds:datastoreItem xmlns:ds="http://schemas.openxmlformats.org/officeDocument/2006/customXml" ds:itemID="{0530E1C9-B37B-4716-98B8-8AC8440756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486749-7378-433e-946a-00ccab83df09"/>
    <ds:schemaRef ds:uri="5f4a66e3-a0a8-4d48-80db-839c7a702076"/>
    <ds:schemaRef ds:uri="537e7157-98fc-41ac-8e87-fc75700b26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6E17621-9CD4-4540-B617-AB1CAE3F936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EF5E1C-632C-4653-8878-F2C39D844BFE}">
  <ds:schemaRefs>
    <ds:schemaRef ds:uri="64d73d02-9e9f-4a18-ba63-bb77cdb6c389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1712d571-1438-4a88-abdf-46da6b7d1fa9"/>
    <ds:schemaRef ds:uri="http://schemas.microsoft.com/office/2006/metadata/properties"/>
    <ds:schemaRef ds:uri="http://purl.org/dc/dcmitype/"/>
    <ds:schemaRef ds:uri="11486749-7378-433e-946a-00ccab83df09"/>
    <ds:schemaRef ds:uri="5f4a66e3-a0a8-4d48-80db-839c7a70207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LibreOffice/6.3.2.2$Windows_X86_64 LibreOffice_project/98b30e735bda24bc04ab42594c85f7fd8be07b9c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2008-09-13T20:28:32Z</dcterms:created>
  <dc:creator>Roberto Oddera</dc:creator>
  <dc:description/>
  <dc:language>it-IT</dc:language>
  <cp:lastModifiedBy/>
  <cp:lastPrinted>2019-06-25T10:01:06Z</cp:lastPrinted>
  <dcterms:modified xsi:type="dcterms:W3CDTF">2023-09-06T16:51:29Z</dcterms:modified>
  <cp:revision>1</cp:revision>
  <dc:subject/>
  <dc:title>Reclaiming Analysis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0x010100AE570B165755BF4BA331B1C89062534A0100D44BA91817A96545BAAD63E3A5CFD6B4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_NewReviewCycle">
    <vt:lpwstr/>
  </property>
</Properties>
</file>